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ek Mikošek\OneDrive\Plocha\rožnovská\"/>
    </mc:Choice>
  </mc:AlternateContent>
  <xr:revisionPtr revIDLastSave="0" documentId="8_{F716F979-FA00-40C4-AABC-0382808DC81A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'13 01 Pol'!$A$1:$Y$104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16" i="1" s="1"/>
  <c r="I49" i="1"/>
  <c r="G41" i="1"/>
  <c r="F41" i="1"/>
  <c r="G40" i="1"/>
  <c r="F40" i="1"/>
  <c r="G39" i="1"/>
  <c r="F39" i="1"/>
  <c r="G94" i="12"/>
  <c r="BA35" i="12"/>
  <c r="BA2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K10" i="12" s="1"/>
  <c r="O12" i="12"/>
  <c r="O10" i="12" s="1"/>
  <c r="Q12" i="12"/>
  <c r="V12" i="12"/>
  <c r="V10" i="12" s="1"/>
  <c r="G14" i="12"/>
  <c r="G13" i="12" s="1"/>
  <c r="I14" i="12"/>
  <c r="K14" i="12"/>
  <c r="K13" i="12" s="1"/>
  <c r="O14" i="12"/>
  <c r="O13" i="12" s="1"/>
  <c r="Q14" i="12"/>
  <c r="V14" i="12"/>
  <c r="V13" i="12" s="1"/>
  <c r="G15" i="12"/>
  <c r="I15" i="12"/>
  <c r="I13" i="12" s="1"/>
  <c r="K15" i="12"/>
  <c r="M15" i="12"/>
  <c r="O15" i="12"/>
  <c r="Q15" i="12"/>
  <c r="Q13" i="12" s="1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K22" i="12"/>
  <c r="G23" i="12"/>
  <c r="M23" i="12" s="1"/>
  <c r="M22" i="12" s="1"/>
  <c r="I23" i="12"/>
  <c r="K23" i="12"/>
  <c r="O23" i="12"/>
  <c r="O22" i="12" s="1"/>
  <c r="Q23" i="12"/>
  <c r="V23" i="12"/>
  <c r="V22" i="12" s="1"/>
  <c r="G24" i="12"/>
  <c r="M24" i="12" s="1"/>
  <c r="I24" i="12"/>
  <c r="I22" i="12" s="1"/>
  <c r="K24" i="12"/>
  <c r="O24" i="12"/>
  <c r="Q24" i="12"/>
  <c r="Q22" i="12" s="1"/>
  <c r="V24" i="12"/>
  <c r="G26" i="12"/>
  <c r="I26" i="12"/>
  <c r="I25" i="12" s="1"/>
  <c r="K26" i="12"/>
  <c r="K25" i="12" s="1"/>
  <c r="M26" i="12"/>
  <c r="O26" i="12"/>
  <c r="Q26" i="12"/>
  <c r="Q25" i="12" s="1"/>
  <c r="V26" i="12"/>
  <c r="V25" i="12" s="1"/>
  <c r="G27" i="12"/>
  <c r="G25" i="12" s="1"/>
  <c r="I27" i="12"/>
  <c r="K27" i="12"/>
  <c r="O27" i="12"/>
  <c r="O25" i="12" s="1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K31" i="12"/>
  <c r="O31" i="12"/>
  <c r="V31" i="12"/>
  <c r="G32" i="12"/>
  <c r="I32" i="12"/>
  <c r="I31" i="12" s="1"/>
  <c r="K32" i="12"/>
  <c r="M32" i="12"/>
  <c r="M31" i="12" s="1"/>
  <c r="O32" i="12"/>
  <c r="Q32" i="12"/>
  <c r="Q31" i="12" s="1"/>
  <c r="V32" i="12"/>
  <c r="G33" i="12"/>
  <c r="K33" i="12"/>
  <c r="O33" i="12"/>
  <c r="V33" i="12"/>
  <c r="G34" i="12"/>
  <c r="I34" i="12"/>
  <c r="I33" i="12" s="1"/>
  <c r="K34" i="12"/>
  <c r="M34" i="12"/>
  <c r="M33" i="12" s="1"/>
  <c r="O34" i="12"/>
  <c r="Q34" i="12"/>
  <c r="Q33" i="12" s="1"/>
  <c r="V34" i="12"/>
  <c r="G37" i="12"/>
  <c r="I37" i="12"/>
  <c r="I36" i="12" s="1"/>
  <c r="K37" i="12"/>
  <c r="M37" i="12"/>
  <c r="O37" i="12"/>
  <c r="Q37" i="12"/>
  <c r="Q36" i="12" s="1"/>
  <c r="V37" i="12"/>
  <c r="G38" i="12"/>
  <c r="G36" i="12" s="1"/>
  <c r="I38" i="12"/>
  <c r="K38" i="12"/>
  <c r="K36" i="12" s="1"/>
  <c r="O38" i="12"/>
  <c r="O36" i="12" s="1"/>
  <c r="Q38" i="12"/>
  <c r="V38" i="12"/>
  <c r="V36" i="12" s="1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K44" i="12"/>
  <c r="O44" i="12"/>
  <c r="V44" i="12"/>
  <c r="G45" i="12"/>
  <c r="I45" i="12"/>
  <c r="I44" i="12" s="1"/>
  <c r="K45" i="12"/>
  <c r="M45" i="12"/>
  <c r="M44" i="12" s="1"/>
  <c r="O45" i="12"/>
  <c r="Q45" i="12"/>
  <c r="Q44" i="12" s="1"/>
  <c r="V45" i="12"/>
  <c r="G46" i="12"/>
  <c r="K46" i="12"/>
  <c r="O46" i="12"/>
  <c r="V46" i="12"/>
  <c r="G47" i="12"/>
  <c r="I47" i="12"/>
  <c r="I46" i="12" s="1"/>
  <c r="K47" i="12"/>
  <c r="M47" i="12"/>
  <c r="M46" i="12" s="1"/>
  <c r="O47" i="12"/>
  <c r="Q47" i="12"/>
  <c r="Q46" i="12" s="1"/>
  <c r="V47" i="12"/>
  <c r="G49" i="12"/>
  <c r="I49" i="12"/>
  <c r="I48" i="12" s="1"/>
  <c r="K49" i="12"/>
  <c r="M49" i="12"/>
  <c r="O49" i="12"/>
  <c r="Q49" i="12"/>
  <c r="Q48" i="12" s="1"/>
  <c r="V49" i="12"/>
  <c r="G50" i="12"/>
  <c r="M50" i="12" s="1"/>
  <c r="I50" i="12"/>
  <c r="K50" i="12"/>
  <c r="K48" i="12" s="1"/>
  <c r="O50" i="12"/>
  <c r="Q50" i="12"/>
  <c r="V50" i="12"/>
  <c r="V48" i="12" s="1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O48" i="12" s="1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I55" i="12"/>
  <c r="Q55" i="12"/>
  <c r="G56" i="12"/>
  <c r="M56" i="12" s="1"/>
  <c r="M55" i="12" s="1"/>
  <c r="I56" i="12"/>
  <c r="K56" i="12"/>
  <c r="K55" i="12" s="1"/>
  <c r="O56" i="12"/>
  <c r="O55" i="12" s="1"/>
  <c r="Q56" i="12"/>
  <c r="V56" i="12"/>
  <c r="V55" i="12" s="1"/>
  <c r="G58" i="12"/>
  <c r="G57" i="12" s="1"/>
  <c r="I58" i="12"/>
  <c r="K58" i="12"/>
  <c r="K57" i="12" s="1"/>
  <c r="O58" i="12"/>
  <c r="O57" i="12" s="1"/>
  <c r="Q58" i="12"/>
  <c r="V58" i="12"/>
  <c r="V57" i="12" s="1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I57" i="12" s="1"/>
  <c r="K61" i="12"/>
  <c r="M61" i="12"/>
  <c r="O61" i="12"/>
  <c r="Q61" i="12"/>
  <c r="Q57" i="12" s="1"/>
  <c r="V61" i="12"/>
  <c r="G63" i="12"/>
  <c r="I63" i="12"/>
  <c r="I62" i="12" s="1"/>
  <c r="K63" i="12"/>
  <c r="M63" i="12"/>
  <c r="O63" i="12"/>
  <c r="Q63" i="12"/>
  <c r="Q62" i="12" s="1"/>
  <c r="V63" i="12"/>
  <c r="G64" i="12"/>
  <c r="G62" i="12" s="1"/>
  <c r="I64" i="12"/>
  <c r="K64" i="12"/>
  <c r="K62" i="12" s="1"/>
  <c r="O64" i="12"/>
  <c r="O62" i="12" s="1"/>
  <c r="Q64" i="12"/>
  <c r="V64" i="12"/>
  <c r="V62" i="12" s="1"/>
  <c r="G65" i="12"/>
  <c r="I65" i="12"/>
  <c r="K65" i="12"/>
  <c r="M65" i="12"/>
  <c r="O65" i="12"/>
  <c r="Q65" i="12"/>
  <c r="V65" i="12"/>
  <c r="G67" i="12"/>
  <c r="I67" i="12"/>
  <c r="I66" i="12" s="1"/>
  <c r="K67" i="12"/>
  <c r="M67" i="12"/>
  <c r="O67" i="12"/>
  <c r="Q67" i="12"/>
  <c r="Q66" i="12" s="1"/>
  <c r="V67" i="12"/>
  <c r="G68" i="12"/>
  <c r="M68" i="12" s="1"/>
  <c r="I68" i="12"/>
  <c r="K68" i="12"/>
  <c r="K66" i="12" s="1"/>
  <c r="O68" i="12"/>
  <c r="Q68" i="12"/>
  <c r="V68" i="12"/>
  <c r="V66" i="12" s="1"/>
  <c r="G69" i="12"/>
  <c r="I69" i="12"/>
  <c r="K69" i="12"/>
  <c r="M69" i="12"/>
  <c r="O69" i="12"/>
  <c r="Q69" i="12"/>
  <c r="V69" i="12"/>
  <c r="G70" i="12"/>
  <c r="G66" i="12" s="1"/>
  <c r="I70" i="12"/>
  <c r="K70" i="12"/>
  <c r="O70" i="12"/>
  <c r="O66" i="12" s="1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6" i="12"/>
  <c r="M76" i="12" s="1"/>
  <c r="M75" i="12" s="1"/>
  <c r="I76" i="12"/>
  <c r="K76" i="12"/>
  <c r="K75" i="12" s="1"/>
  <c r="O76" i="12"/>
  <c r="O75" i="12" s="1"/>
  <c r="Q76" i="12"/>
  <c r="V76" i="12"/>
  <c r="V75" i="12" s="1"/>
  <c r="G77" i="12"/>
  <c r="I77" i="12"/>
  <c r="I75" i="12" s="1"/>
  <c r="K77" i="12"/>
  <c r="M77" i="12"/>
  <c r="O77" i="12"/>
  <c r="Q77" i="12"/>
  <c r="Q75" i="12" s="1"/>
  <c r="V77" i="12"/>
  <c r="G78" i="12"/>
  <c r="K78" i="12"/>
  <c r="O78" i="12"/>
  <c r="V78" i="12"/>
  <c r="G79" i="12"/>
  <c r="I79" i="12"/>
  <c r="I78" i="12" s="1"/>
  <c r="K79" i="12"/>
  <c r="M79" i="12"/>
  <c r="M78" i="12" s="1"/>
  <c r="O79" i="12"/>
  <c r="Q79" i="12"/>
  <c r="Q78" i="12" s="1"/>
  <c r="V79" i="12"/>
  <c r="G81" i="12"/>
  <c r="I81" i="12"/>
  <c r="I80" i="12" s="1"/>
  <c r="K81" i="12"/>
  <c r="M81" i="12"/>
  <c r="O81" i="12"/>
  <c r="Q81" i="12"/>
  <c r="Q80" i="12" s="1"/>
  <c r="V81" i="12"/>
  <c r="G82" i="12"/>
  <c r="G80" i="12" s="1"/>
  <c r="I82" i="12"/>
  <c r="K82" i="12"/>
  <c r="K80" i="12" s="1"/>
  <c r="O82" i="12"/>
  <c r="O80" i="12" s="1"/>
  <c r="Q82" i="12"/>
  <c r="V82" i="12"/>
  <c r="V80" i="12" s="1"/>
  <c r="G83" i="12"/>
  <c r="I83" i="12"/>
  <c r="K83" i="12"/>
  <c r="M83" i="12"/>
  <c r="O83" i="12"/>
  <c r="Q83" i="12"/>
  <c r="V83" i="12"/>
  <c r="G84" i="12"/>
  <c r="K84" i="12"/>
  <c r="O84" i="12"/>
  <c r="V84" i="12"/>
  <c r="G85" i="12"/>
  <c r="I85" i="12"/>
  <c r="I84" i="12" s="1"/>
  <c r="K85" i="12"/>
  <c r="M85" i="12"/>
  <c r="M84" i="12" s="1"/>
  <c r="O85" i="12"/>
  <c r="Q85" i="12"/>
  <c r="Q84" i="12" s="1"/>
  <c r="V85" i="12"/>
  <c r="G86" i="12"/>
  <c r="K86" i="12"/>
  <c r="O86" i="12"/>
  <c r="V86" i="12"/>
  <c r="G87" i="12"/>
  <c r="I87" i="12"/>
  <c r="I86" i="12" s="1"/>
  <c r="K87" i="12"/>
  <c r="M87" i="12"/>
  <c r="M86" i="12" s="1"/>
  <c r="O87" i="12"/>
  <c r="Q87" i="12"/>
  <c r="Q86" i="12" s="1"/>
  <c r="V87" i="12"/>
  <c r="G89" i="12"/>
  <c r="I89" i="12"/>
  <c r="I88" i="12" s="1"/>
  <c r="K89" i="12"/>
  <c r="M89" i="12"/>
  <c r="O89" i="12"/>
  <c r="Q89" i="12"/>
  <c r="Q88" i="12" s="1"/>
  <c r="V89" i="12"/>
  <c r="G90" i="12"/>
  <c r="M90" i="12" s="1"/>
  <c r="I90" i="12"/>
  <c r="K90" i="12"/>
  <c r="K88" i="12" s="1"/>
  <c r="O90" i="12"/>
  <c r="Q90" i="12"/>
  <c r="V90" i="12"/>
  <c r="V88" i="12" s="1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O88" i="12" s="1"/>
  <c r="Q92" i="12"/>
  <c r="V92" i="12"/>
  <c r="AF94" i="12"/>
  <c r="I20" i="1"/>
  <c r="I19" i="1"/>
  <c r="I18" i="1"/>
  <c r="I17" i="1"/>
  <c r="F42" i="1"/>
  <c r="G23" i="1" s="1"/>
  <c r="G42" i="1"/>
  <c r="G25" i="1" s="1"/>
  <c r="H42" i="1"/>
  <c r="I41" i="1"/>
  <c r="I40" i="1"/>
  <c r="I39" i="1"/>
  <c r="I42" i="1" s="1"/>
  <c r="J41" i="1" s="1"/>
  <c r="J28" i="1"/>
  <c r="J26" i="1"/>
  <c r="G38" i="1"/>
  <c r="F38" i="1"/>
  <c r="J23" i="1"/>
  <c r="J24" i="1"/>
  <c r="J25" i="1"/>
  <c r="J27" i="1"/>
  <c r="E24" i="1"/>
  <c r="G24" i="1"/>
  <c r="E26" i="1"/>
  <c r="G26" i="1"/>
  <c r="I70" i="1" l="1"/>
  <c r="J69" i="1" s="1"/>
  <c r="J58" i="1"/>
  <c r="J52" i="1"/>
  <c r="J54" i="1"/>
  <c r="J56" i="1"/>
  <c r="J64" i="1"/>
  <c r="J50" i="1"/>
  <c r="J62" i="1"/>
  <c r="J68" i="1"/>
  <c r="J49" i="1"/>
  <c r="J51" i="1"/>
  <c r="J53" i="1"/>
  <c r="J55" i="1"/>
  <c r="J60" i="1"/>
  <c r="J66" i="1"/>
  <c r="A27" i="1"/>
  <c r="J39" i="1"/>
  <c r="J42" i="1" s="1"/>
  <c r="J40" i="1"/>
  <c r="M48" i="12"/>
  <c r="M88" i="12"/>
  <c r="M82" i="12"/>
  <c r="M80" i="12" s="1"/>
  <c r="G75" i="12"/>
  <c r="M70" i="12"/>
  <c r="M66" i="12" s="1"/>
  <c r="M58" i="12"/>
  <c r="M57" i="12" s="1"/>
  <c r="G55" i="12"/>
  <c r="M38" i="12"/>
  <c r="M36" i="12" s="1"/>
  <c r="G22" i="12"/>
  <c r="M14" i="12"/>
  <c r="M13" i="12" s="1"/>
  <c r="G88" i="12"/>
  <c r="G48" i="12"/>
  <c r="AE94" i="12"/>
  <c r="M64" i="12"/>
  <c r="M62" i="12" s="1"/>
  <c r="M27" i="12"/>
  <c r="M25" i="12" s="1"/>
  <c r="M12" i="12"/>
  <c r="M10" i="12" s="1"/>
  <c r="I21" i="1"/>
  <c r="J57" i="1"/>
  <c r="J59" i="1"/>
  <c r="J61" i="1"/>
  <c r="J63" i="1"/>
  <c r="J65" i="1"/>
  <c r="J67" i="1"/>
  <c r="J70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F68E98B1-4C24-4C96-A7C7-78911A9D70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D460EF0-AD72-4705-8405-99F4D6FAA5A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<sst xmlns="http://schemas.openxmlformats.org/spreadsheetml/2006/main" count="765" uniqueCount="279">
  <si>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</si>
  <si>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</si>
  <si>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</si>
  <si>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</si>
  <si>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</si>
  <si>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</si>
  <si>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</si>
  <si>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</si>
  <si>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</si>
  <si>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</si>
  <si>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</si>
  <si>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</si>
  <si>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</si>
  <si>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</si>
  <si>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</si>
  <si>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</si>
  <si>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</si>
  <si>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</si>
  <si>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</si>
  <si>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</si>
  <si>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</si>
  <si>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</si>
  <si>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</si>
  <si>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</si>
  <si>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</si>
  <si>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</si>
  <si>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</si>
  <si>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</si>
  <si>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</si>
  <si>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</si>
  <si>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</si>
  <si>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</si>
  <si>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</si>
  <si>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</si>
  <si>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</si>
  <si>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</si>
  <si>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</si>
  <si>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</si>
  <si>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</si>
  <si>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</si>
  <si>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</si>
  <si>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</si>
  <si>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</si>
  <si>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</si>
  <si>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bytu</t>
  </si>
  <si>
    <t>13</t>
  </si>
  <si>
    <t>Rožnovská 1185/6</t>
  </si>
  <si>
    <t>Objekt:</t>
  </si>
  <si>
    <t>Rozpočet:</t>
  </si>
  <si>
    <t>04</t>
  </si>
  <si>
    <t>Frenštát pod Radhoštěm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</si>
  <si>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</si>
  <si>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</si>
  <si>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</si>
  <si>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</si>
  <si>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</si>
  <si>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</si>
  <si>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</si>
  <si>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</si>
  <si>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</si>
  <si>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</si>
  <si>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</si>
  <si>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</si>
  <si>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</si>
  <si>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</si>
  <si>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</si>
  <si>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</si>
  <si>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</si>
  <si>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</si>
  <si>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</si>
  <si>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</si>
  <si>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</si>
  <si>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</si>
  <si>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</si>
  <si>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</si>
  <si>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</si>
  <si>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</si>
  <si>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</si>
  <si>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728</t>
  </si>
  <si>
    <t>Vzduchotechnika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</si>
  <si>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</si>
  <si>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</si>
  <si>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</si>
  <si>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</si>
  <si>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</si>
  <si>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</si>
  <si>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</si>
  <si>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</si>
  <si>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</si>
  <si>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</si>
  <si>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</si>
  <si>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</si>
  <si>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</si>
  <si>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</si>
  <si>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</si>
  <si>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</si>
  <si>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</si>
  <si>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</si>
  <si>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</si>
  <si>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</si>
  <si>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</si>
  <si>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</si>
  <si>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</si>
  <si>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</si>
  <si>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</si>
  <si>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</si>
  <si>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</si>
  <si>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</si>
  <si>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</si>
  <si>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</si>
  <si>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</si>
  <si>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</si>
  <si>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</si>
  <si>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</si>
  <si>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</si>
  <si>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</si>
  <si>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</si>
  <si>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</si>
  <si>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</si>
  <si>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</si>
  <si>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</si>
  <si>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</si>
  <si>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</si>
  <si>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</si>
  <si>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</si>
  <si>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</si>
  <si>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</si>
  <si>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</si>
  <si>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</si>
  <si>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342254811</t>
  </si>
  <si>
    <t>Příčky z desek pórobetonových tl. 150 mm</t>
  </si>
  <si>
    <t>m2</t>
  </si>
  <si>
    <t>RTS 22/ I</t>
  </si>
  <si>
    <t>Práce</t>
  </si>
  <si>
    <t>Běžná</t>
  </si>
  <si>
    <t>POL1_</t>
  </si>
  <si>
    <t>416021121</t>
  </si>
  <si>
    <t>Podhledy SDK, kovová.kce CD. 1x deska RB 12,5 mm</t>
  </si>
  <si>
    <t>416021123</t>
  </si>
  <si>
    <t>Podhledy SDK, kovová.kce CD. 1x deska RBI 12,5 mm</t>
  </si>
  <si>
    <t>602011121</t>
  </si>
  <si>
    <t>Omítka jádrová sanační Cemix 084, ručně včetně penetrace podkladu</t>
  </si>
  <si>
    <t>602011141</t>
  </si>
  <si>
    <t>Štuk na stěnách vnitřní Cemix 033, ručně včetně penetrace podkladu</t>
  </si>
  <si>
    <t>602011151</t>
  </si>
  <si>
    <t>Štuk na stěnách sanační Cemix 034, ručně včetně penetrace podkladu</t>
  </si>
  <si>
    <t>612421111</t>
  </si>
  <si>
    <t>Zapravení drážek rozvodů elektro, ZTI a topení ve stěnách a stropech a podlahách</t>
  </si>
  <si>
    <t>soubor</t>
  </si>
  <si>
    <t>Indiv</t>
  </si>
  <si>
    <t>- zazdívka větracích otvorů v demontované spižní skříni</t>
  </si>
  <si>
    <t>POP</t>
  </si>
  <si>
    <t>- zapravení drážek po elektroinstalacích</t>
  </si>
  <si>
    <t>- betonáž drážek v podlahách a zapravení drážek ve zdivu v místě trubních rozvodů topení a demontovaných topidel</t>
  </si>
  <si>
    <t>612481113</t>
  </si>
  <si>
    <t>Potažení vnitř. stěn sklotex. pletivem s vypnutím včetně penetrace podkladu</t>
  </si>
  <si>
    <t>631315611</t>
  </si>
  <si>
    <t>Betonáž podlahy sprchového koutu</t>
  </si>
  <si>
    <t>m3</t>
  </si>
  <si>
    <t>632411105</t>
  </si>
  <si>
    <t>Samonivelační stěrka tl.3 mm včetně penetrace podkladu</t>
  </si>
  <si>
    <t>642942111</t>
  </si>
  <si>
    <t>Osazení zárubní dveřních ocelových, pl. do 2,5 m2 včetně dodávky zárubně 600 x 1970 x 100 mm</t>
  </si>
  <si>
    <t>kus</t>
  </si>
  <si>
    <t>642945111</t>
  </si>
  <si>
    <t>Osazení zárubní ocel. požár.1křídl. s obetonováním</t>
  </si>
  <si>
    <t>767646510</t>
  </si>
  <si>
    <t>Montáž dveří protipožárních jednokřídlových</t>
  </si>
  <si>
    <t>55330422</t>
  </si>
  <si>
    <t>Zárubeň ocelová požární   800x1970 levá</t>
  </si>
  <si>
    <t>SPCM</t>
  </si>
  <si>
    <t>Specifikace</t>
  </si>
  <si>
    <t>POL3_</t>
  </si>
  <si>
    <t>55345502</t>
  </si>
  <si>
    <t>Dveře požární 80x197 cm s kukátkem</t>
  </si>
  <si>
    <t>941955001</t>
  </si>
  <si>
    <t>Lešení lehké pomocné, výška podlahy do 1,2 m</t>
  </si>
  <si>
    <t>952901114</t>
  </si>
  <si>
    <t>Vyčištění budov o výšce podlaží nad 4 m</t>
  </si>
  <si>
    <t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</si>
  <si>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962032241</t>
  </si>
  <si>
    <t>Bourání zdiva z cihel pálených na MC</t>
  </si>
  <si>
    <t>965048515</t>
  </si>
  <si>
    <t>Broušení podlah (spojů podlahových desek) do tl. 5 mm</t>
  </si>
  <si>
    <t>968061125</t>
  </si>
  <si>
    <t>Vyvěšení dřevěných dveřních křídel pl. do 2 m2</t>
  </si>
  <si>
    <t>968072455</t>
  </si>
  <si>
    <t>Vybourání kovových dveřních zárubní pl. do 2 m2</t>
  </si>
  <si>
    <t>978059531</t>
  </si>
  <si>
    <t>Odsekání vnitřních obkladů a dlažeb</t>
  </si>
  <si>
    <t>786   01</t>
  </si>
  <si>
    <t>Demontáž spižní skříně, skříně ve vstupu a garnýží</t>
  </si>
  <si>
    <t>kompl</t>
  </si>
  <si>
    <t>Vlastní</t>
  </si>
  <si>
    <t>96   01</t>
  </si>
  <si>
    <t>Vybourání zařizovacích předmětů a rozvodů ZTI</t>
  </si>
  <si>
    <t>999281111</t>
  </si>
  <si>
    <t>Přesun hmot pro opravy a údržbu do výšky 25 m</t>
  </si>
  <si>
    <t>t</t>
  </si>
  <si>
    <t>Přesun hmot</t>
  </si>
  <si>
    <t>POL7_</t>
  </si>
  <si>
    <t>711212002</t>
  </si>
  <si>
    <t>Hydroizolační povlak - nátěr nebo stěrka vč. rohových pásek tl. 2mm</t>
  </si>
  <si>
    <t>713582115</t>
  </si>
  <si>
    <t>D+M revizní dvířka pod obklad 400x400 mm</t>
  </si>
  <si>
    <t>725017122</t>
  </si>
  <si>
    <t>D+M Umyvadlo se skříňkou 55 x 44 cm, sifon, baterie</t>
  </si>
  <si>
    <t xml:space="preserve">ks    </t>
  </si>
  <si>
    <t>725845111</t>
  </si>
  <si>
    <t>Baterie sprchová nástěnná ruční</t>
  </si>
  <si>
    <t>726211321</t>
  </si>
  <si>
    <t>D+M Modul-WC Duofix, závěsné WC, sedátko, tlačítko</t>
  </si>
  <si>
    <t>720   01</t>
  </si>
  <si>
    <t>D+M sprchový žlab, sprchová zástěna posuvná, čiré sklo</t>
  </si>
  <si>
    <t>720   02</t>
  </si>
  <si>
    <t>Zdravotechnika (rozvody vody a kanalizace v rekonstruovaném bytovém jádru, pračkový ventil a sifon) výměna svislého odpadního potrubí v instalační šachtě</t>
  </si>
  <si>
    <t>728414611</t>
  </si>
  <si>
    <t>D+M digestoře vestavěné recirkulační</t>
  </si>
  <si>
    <t>766812115</t>
  </si>
  <si>
    <t>D+M Montáž kuchyňské linky 1,8m x 1,5m vč. nerezového dřezu, sifon, dřezová baterie, horní skříňky, zadní obkladová deska, podlinkové osvětlení, plynový sprák a el. troubou</t>
  </si>
  <si>
    <t>766812840</t>
  </si>
  <si>
    <t>Demontáž kuchyňských linek do 2,4 m</t>
  </si>
  <si>
    <t>766661112R0</t>
  </si>
  <si>
    <t>D+M dveří 2/3 prosklené 800/1970</t>
  </si>
  <si>
    <t>766661112R01</t>
  </si>
  <si>
    <t>D+M dveří plných 800/1970, 600/1970</t>
  </si>
  <si>
    <t>771101111</t>
  </si>
  <si>
    <t xml:space="preserve">Vyrovnání podkladů pod obklad </t>
  </si>
  <si>
    <t>771575111</t>
  </si>
  <si>
    <t>Montáž podlah keram.,hladké, tmel, 45x45 cm weberfor profiflex (lep),webercolor premium (sp), penetrace</t>
  </si>
  <si>
    <t>59782030</t>
  </si>
  <si>
    <t>Dlaždice 45x45 cm</t>
  </si>
  <si>
    <t>775413021</t>
  </si>
  <si>
    <t>Montáž podlahové lišty</t>
  </si>
  <si>
    <t>m</t>
  </si>
  <si>
    <t>775542021</t>
  </si>
  <si>
    <t>Podložka 2 mm pod vinylové podlahy</t>
  </si>
  <si>
    <t>776511820</t>
  </si>
  <si>
    <t>Odstranění PVC a koberců lepených s podložkou</t>
  </si>
  <si>
    <t>776521200</t>
  </si>
  <si>
    <t>Pokládka podlahové krytiny vinyl klik vč. podložky pouze položení - materiál ve specifikaci</t>
  </si>
  <si>
    <t>776981101</t>
  </si>
  <si>
    <t>Montáž přechodové, podlahové lišty samolepicí</t>
  </si>
  <si>
    <t>28342451</t>
  </si>
  <si>
    <t xml:space="preserve">Lišta soklová PVC pro vinyl </t>
  </si>
  <si>
    <t>28410302</t>
  </si>
  <si>
    <t>Podlaha Vinyl klik 1280x192x4 mm lamela s dekorem dřeva</t>
  </si>
  <si>
    <t>5537000111</t>
  </si>
  <si>
    <t>Lišta přechodová Al 30/A lepicí l=93 cm stříbro š 30 mm</t>
  </si>
  <si>
    <t>781415016</t>
  </si>
  <si>
    <t>Montáž obkladů stěn, porovin.,tmel, nad 20x25 cm, penetrace</t>
  </si>
  <si>
    <t>59761001</t>
  </si>
  <si>
    <t>Obkladačka 30x60 cm mat</t>
  </si>
  <si>
    <t>783225100</t>
  </si>
  <si>
    <t>Nátěr syntetický kovových konstrukcí 2x + 1x email (zárubně, potrubí plynu)</t>
  </si>
  <si>
    <t>784402801</t>
  </si>
  <si>
    <t>Odstranění malby oškrábáním v místnosti H do 3,8 m</t>
  </si>
  <si>
    <t>784191201</t>
  </si>
  <si>
    <t>Penetrace podkladu hloubková Primalex 1x</t>
  </si>
  <si>
    <t>784195212</t>
  </si>
  <si>
    <t>Malba Primalex Plus, bílá, bez penetrace, 2 x</t>
  </si>
  <si>
    <t>786622113</t>
  </si>
  <si>
    <t>Žaluzie interiérové</t>
  </si>
  <si>
    <t>M21   01</t>
  </si>
  <si>
    <t>Elektroinstalace- nové zásuvkové a světelné okruhy, bytový rozvaděč, revize elektro, domovní telefon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</si>
  <si>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</si>
  <si>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</si>
  <si>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</si>
  <si>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</si>
  <si>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</si>
  <si>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</si>
  <si>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979990105</t>
  </si>
  <si>
    <t xml:space="preserve">Poplatek za skládku suti </t>
  </si>
  <si>
    <t>979087311</t>
  </si>
  <si>
    <t>Vodorovné přemístění suti nošením do 10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</si>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</sst>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27" zoomScaleNormal="100" zoomScaleSheetLayoutView="75" workbookViewId="0">
      <selection activeCell="B44" sqref="A44:XFD4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924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SUMIF(F49:F69,A16,I49:I69)+SUMIF(F49:F69,"PSU",I49:I69)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SUMIF(F49:F69,A17,I49:I69)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SUMIF(F49:F69,A18,I49:I69)</f>
        <v>0</v>
      </c>
      <c r="J18" s="85"/>
    </row>
    <row r="19" spans="1:10" ht="23.25" customHeight="1" x14ac:dyDescent="0.25">
      <c r="A19" s="199" t="s">
        <v>99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SUMIF(F49:F69,A19,I49:I69)</f>
        <v>0</v>
      </c>
      <c r="J19" s="85"/>
    </row>
    <row r="20" spans="1:10" ht="23.25" customHeight="1" x14ac:dyDescent="0.25">
      <c r="A20" s="199" t="s">
        <v>100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SUMIF(F49:F69,A20,I49:I69)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'13 01 Pol'!AE94</f>
        <v>0</v>
      </c>
      <c r="G39" s="150">
        <f>'13 01 Pol'!AF94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 t="s">
        <v>45</v>
      </c>
      <c r="C40" s="155" t="s">
        <v>46</v>
      </c>
      <c r="D40" s="155"/>
      <c r="E40" s="155"/>
      <c r="F40" s="156">
        <f>'13 01 Pol'!AE94</f>
        <v>0</v>
      </c>
      <c r="G40" s="157">
        <f>'13 01 Pol'!AF94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'13 01 Pol'!AE94</f>
        <v>0</v>
      </c>
      <c r="G41" s="151">
        <f>'13 01 Pol'!AF94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6" x14ac:dyDescent="0.3">
      <c r="B46" s="178" t="s">
        <v>54</v>
      </c>
    </row>
    <row r="48" spans="1:10" ht="25.5" customHeight="1" x14ac:dyDescent="0.25">
      <c r="A48" s="180"/>
      <c r="B48" s="183" t="s">
        <v>18</v>
      </c>
      <c r="C48" s="183" t="s">
        <v>6</v>
      </c>
      <c r="D48" s="184"/>
      <c r="E48" s="184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36.75" customHeight="1" x14ac:dyDescent="0.25">
      <c r="A49" s="181"/>
      <c r="B49" s="186" t="s">
        <v>56</v>
      </c>
      <c r="C49" s="187" t="s">
        <v>57</v>
      </c>
      <c r="D49" s="188"/>
      <c r="E49" s="188"/>
      <c r="F49" s="195" t="s">
        <v>26</v>
      </c>
      <c r="G49" s="196"/>
      <c r="H49" s="196"/>
      <c r="I49" s="196">
        <f>'13 01 Pol'!G8</f>
        <v>0</v>
      </c>
      <c r="J49" s="192" t="str">
        <f>IF(I70=0,"",I49/I70*100)</f>
        <v/>
      </c>
    </row>
    <row r="50" spans="1:10" ht="36.75" customHeight="1" x14ac:dyDescent="0.25">
      <c r="A50" s="181"/>
      <c r="B50" s="186" t="s">
        <v>58</v>
      </c>
      <c r="C50" s="187" t="s">
        <v>59</v>
      </c>
      <c r="D50" s="188"/>
      <c r="E50" s="188"/>
      <c r="F50" s="195" t="s">
        <v>26</v>
      </c>
      <c r="G50" s="196"/>
      <c r="H50" s="196"/>
      <c r="I50" s="196">
        <f>'13 01 Pol'!G10</f>
        <v>0</v>
      </c>
      <c r="J50" s="192" t="str">
        <f>IF(I70=0,"",I50/I70*100)</f>
        <v/>
      </c>
    </row>
    <row r="51" spans="1:10" ht="36.75" customHeight="1" x14ac:dyDescent="0.25">
      <c r="A51" s="181"/>
      <c r="B51" s="186" t="s">
        <v>60</v>
      </c>
      <c r="C51" s="187" t="s">
        <v>61</v>
      </c>
      <c r="D51" s="188"/>
      <c r="E51" s="188"/>
      <c r="F51" s="195" t="s">
        <v>26</v>
      </c>
      <c r="G51" s="196"/>
      <c r="H51" s="196"/>
      <c r="I51" s="196">
        <f>'13 01 Pol'!G13</f>
        <v>0</v>
      </c>
      <c r="J51" s="192" t="str">
        <f>IF(I70=0,"",I51/I70*100)</f>
        <v/>
      </c>
    </row>
    <row r="52" spans="1:10" ht="36.75" customHeight="1" x14ac:dyDescent="0.25">
      <c r="A52" s="181"/>
      <c r="B52" s="186" t="s">
        <v>62</v>
      </c>
      <c r="C52" s="187" t="s">
        <v>63</v>
      </c>
      <c r="D52" s="188"/>
      <c r="E52" s="188"/>
      <c r="F52" s="195" t="s">
        <v>26</v>
      </c>
      <c r="G52" s="196"/>
      <c r="H52" s="196"/>
      <c r="I52" s="196">
        <f>'13 01 Pol'!G22</f>
        <v>0</v>
      </c>
      <c r="J52" s="192" t="str">
        <f>IF(I70=0,"",I52/I70*100)</f>
        <v/>
      </c>
    </row>
    <row r="53" spans="1:10" ht="36.75" customHeight="1" x14ac:dyDescent="0.25">
      <c r="A53" s="181"/>
      <c r="B53" s="186" t="s">
        <v>64</v>
      </c>
      <c r="C53" s="187" t="s">
        <v>65</v>
      </c>
      <c r="D53" s="188"/>
      <c r="E53" s="188"/>
      <c r="F53" s="195" t="s">
        <v>26</v>
      </c>
      <c r="G53" s="196"/>
      <c r="H53" s="196"/>
      <c r="I53" s="196">
        <f>'13 01 Pol'!G25</f>
        <v>0</v>
      </c>
      <c r="J53" s="192" t="str">
        <f>IF(I70=0,"",I53/I70*100)</f>
        <v/>
      </c>
    </row>
    <row r="54" spans="1:10" ht="36.75" customHeight="1" x14ac:dyDescent="0.25">
      <c r="A54" s="181"/>
      <c r="B54" s="186" t="s">
        <v>66</v>
      </c>
      <c r="C54" s="187" t="s">
        <v>67</v>
      </c>
      <c r="D54" s="188"/>
      <c r="E54" s="188"/>
      <c r="F54" s="195" t="s">
        <v>26</v>
      </c>
      <c r="G54" s="196"/>
      <c r="H54" s="196"/>
      <c r="I54" s="196">
        <f>'13 01 Pol'!G31</f>
        <v>0</v>
      </c>
      <c r="J54" s="192" t="str">
        <f>IF(I70=0,"",I54/I70*100)</f>
        <v/>
      </c>
    </row>
    <row r="55" spans="1:10" ht="36.75" customHeight="1" x14ac:dyDescent="0.25">
      <c r="A55" s="181"/>
      <c r="B55" s="186" t="s">
        <v>68</v>
      </c>
      <c r="C55" s="187" t="s">
        <v>69</v>
      </c>
      <c r="D55" s="188"/>
      <c r="E55" s="188"/>
      <c r="F55" s="195" t="s">
        <v>26</v>
      </c>
      <c r="G55" s="196"/>
      <c r="H55" s="196"/>
      <c r="I55" s="196">
        <f>'13 01 Pol'!G33</f>
        <v>0</v>
      </c>
      <c r="J55" s="192" t="str">
        <f>IF(I70=0,"",I55/I70*100)</f>
        <v/>
      </c>
    </row>
    <row r="56" spans="1:10" ht="36.75" customHeight="1" x14ac:dyDescent="0.25">
      <c r="A56" s="181"/>
      <c r="B56" s="186" t="s">
        <v>70</v>
      </c>
      <c r="C56" s="187" t="s">
        <v>71</v>
      </c>
      <c r="D56" s="188"/>
      <c r="E56" s="188"/>
      <c r="F56" s="195" t="s">
        <v>26</v>
      </c>
      <c r="G56" s="196"/>
      <c r="H56" s="196"/>
      <c r="I56" s="196">
        <f>'13 01 Pol'!G36</f>
        <v>0</v>
      </c>
      <c r="J56" s="192" t="str">
        <f>IF(I70=0,"",I56/I70*100)</f>
        <v/>
      </c>
    </row>
    <row r="57" spans="1:10" ht="36.75" customHeight="1" x14ac:dyDescent="0.25">
      <c r="A57" s="181"/>
      <c r="B57" s="186" t="s">
        <v>72</v>
      </c>
      <c r="C57" s="187" t="s">
        <v>73</v>
      </c>
      <c r="D57" s="188"/>
      <c r="E57" s="188"/>
      <c r="F57" s="195" t="s">
        <v>26</v>
      </c>
      <c r="G57" s="196"/>
      <c r="H57" s="196"/>
      <c r="I57" s="196">
        <f>'13 01 Pol'!G44</f>
        <v>0</v>
      </c>
      <c r="J57" s="192" t="str">
        <f>IF(I70=0,"",I57/I70*100)</f>
        <v/>
      </c>
    </row>
    <row r="58" spans="1:10" ht="36.75" customHeight="1" x14ac:dyDescent="0.25">
      <c r="A58" s="181"/>
      <c r="B58" s="186" t="s">
        <v>74</v>
      </c>
      <c r="C58" s="187" t="s">
        <v>75</v>
      </c>
      <c r="D58" s="188"/>
      <c r="E58" s="188"/>
      <c r="F58" s="195" t="s">
        <v>27</v>
      </c>
      <c r="G58" s="196"/>
      <c r="H58" s="196"/>
      <c r="I58" s="196">
        <f>'13 01 Pol'!G46</f>
        <v>0</v>
      </c>
      <c r="J58" s="192" t="str">
        <f>IF(I70=0,"",I58/I70*100)</f>
        <v/>
      </c>
    </row>
    <row r="59" spans="1:10" ht="36.75" customHeight="1" x14ac:dyDescent="0.25">
      <c r="A59" s="181"/>
      <c r="B59" s="186" t="s">
        <v>76</v>
      </c>
      <c r="C59" s="187" t="s">
        <v>77</v>
      </c>
      <c r="D59" s="188"/>
      <c r="E59" s="188"/>
      <c r="F59" s="195" t="s">
        <v>27</v>
      </c>
      <c r="G59" s="196"/>
      <c r="H59" s="196"/>
      <c r="I59" s="196">
        <f>'13 01 Pol'!G48</f>
        <v>0</v>
      </c>
      <c r="J59" s="192" t="str">
        <f>IF(I70=0,"",I59/I70*100)</f>
        <v/>
      </c>
    </row>
    <row r="60" spans="1:10" ht="36.75" customHeight="1" x14ac:dyDescent="0.25">
      <c r="A60" s="181"/>
      <c r="B60" s="186" t="s">
        <v>78</v>
      </c>
      <c r="C60" s="187" t="s">
        <v>79</v>
      </c>
      <c r="D60" s="188"/>
      <c r="E60" s="188"/>
      <c r="F60" s="195" t="s">
        <v>27</v>
      </c>
      <c r="G60" s="196"/>
      <c r="H60" s="196"/>
      <c r="I60" s="196">
        <f>'13 01 Pol'!G55</f>
        <v>0</v>
      </c>
      <c r="J60" s="192" t="str">
        <f>IF(I70=0,"",I60/I70*100)</f>
        <v/>
      </c>
    </row>
    <row r="61" spans="1:10" ht="36.75" customHeight="1" x14ac:dyDescent="0.25">
      <c r="A61" s="181"/>
      <c r="B61" s="186" t="s">
        <v>80</v>
      </c>
      <c r="C61" s="187" t="s">
        <v>81</v>
      </c>
      <c r="D61" s="188"/>
      <c r="E61" s="188"/>
      <c r="F61" s="195" t="s">
        <v>27</v>
      </c>
      <c r="G61" s="196"/>
      <c r="H61" s="196"/>
      <c r="I61" s="196">
        <f>'13 01 Pol'!G57</f>
        <v>0</v>
      </c>
      <c r="J61" s="192" t="str">
        <f>IF(I70=0,"",I61/I70*100)</f>
        <v/>
      </c>
    </row>
    <row r="62" spans="1:10" ht="36.75" customHeight="1" x14ac:dyDescent="0.25">
      <c r="A62" s="181"/>
      <c r="B62" s="186" t="s">
        <v>82</v>
      </c>
      <c r="C62" s="187" t="s">
        <v>83</v>
      </c>
      <c r="D62" s="188"/>
      <c r="E62" s="188"/>
      <c r="F62" s="195" t="s">
        <v>27</v>
      </c>
      <c r="G62" s="196"/>
      <c r="H62" s="196"/>
      <c r="I62" s="196">
        <f>'13 01 Pol'!G62</f>
        <v>0</v>
      </c>
      <c r="J62" s="192" t="str">
        <f>IF(I70=0,"",I62/I70*100)</f>
        <v/>
      </c>
    </row>
    <row r="63" spans="1:10" ht="36.75" customHeight="1" x14ac:dyDescent="0.25">
      <c r="A63" s="181"/>
      <c r="B63" s="186" t="s">
        <v>84</v>
      </c>
      <c r="C63" s="187" t="s">
        <v>85</v>
      </c>
      <c r="D63" s="188"/>
      <c r="E63" s="188"/>
      <c r="F63" s="195" t="s">
        <v>27</v>
      </c>
      <c r="G63" s="196"/>
      <c r="H63" s="196"/>
      <c r="I63" s="196">
        <f>'13 01 Pol'!G66</f>
        <v>0</v>
      </c>
      <c r="J63" s="192" t="str">
        <f>IF(I70=0,"",I63/I70*100)</f>
        <v/>
      </c>
    </row>
    <row r="64" spans="1:10" ht="36.75" customHeight="1" x14ac:dyDescent="0.25">
      <c r="A64" s="181"/>
      <c r="B64" s="186" t="s">
        <v>86</v>
      </c>
      <c r="C64" s="187" t="s">
        <v>87</v>
      </c>
      <c r="D64" s="188"/>
      <c r="E64" s="188"/>
      <c r="F64" s="195" t="s">
        <v>27</v>
      </c>
      <c r="G64" s="196"/>
      <c r="H64" s="196"/>
      <c r="I64" s="196">
        <f>'13 01 Pol'!G75</f>
        <v>0</v>
      </c>
      <c r="J64" s="192" t="str">
        <f>IF(I70=0,"",I64/I70*100)</f>
        <v/>
      </c>
    </row>
    <row r="65" spans="1:10" ht="36.75" customHeight="1" x14ac:dyDescent="0.25">
      <c r="A65" s="181"/>
      <c r="B65" s="186" t="s">
        <v>88</v>
      </c>
      <c r="C65" s="187" t="s">
        <v>89</v>
      </c>
      <c r="D65" s="188"/>
      <c r="E65" s="188"/>
      <c r="F65" s="195" t="s">
        <v>27</v>
      </c>
      <c r="G65" s="196"/>
      <c r="H65" s="196"/>
      <c r="I65" s="196">
        <f>'13 01 Pol'!G78</f>
        <v>0</v>
      </c>
      <c r="J65" s="192" t="str">
        <f>IF(I70=0,"",I65/I70*100)</f>
        <v/>
      </c>
    </row>
    <row r="66" spans="1:10" ht="36.75" customHeight="1" x14ac:dyDescent="0.25">
      <c r="A66" s="181"/>
      <c r="B66" s="186" t="s">
        <v>90</v>
      </c>
      <c r="C66" s="187" t="s">
        <v>91</v>
      </c>
      <c r="D66" s="188"/>
      <c r="E66" s="188"/>
      <c r="F66" s="195" t="s">
        <v>27</v>
      </c>
      <c r="G66" s="196"/>
      <c r="H66" s="196"/>
      <c r="I66" s="196">
        <f>'13 01 Pol'!G80</f>
        <v>0</v>
      </c>
      <c r="J66" s="192" t="str">
        <f>IF(I70=0,"",I66/I70*100)</f>
        <v/>
      </c>
    </row>
    <row r="67" spans="1:10" ht="36.75" customHeight="1" x14ac:dyDescent="0.25">
      <c r="A67" s="181"/>
      <c r="B67" s="186" t="s">
        <v>92</v>
      </c>
      <c r="C67" s="187" t="s">
        <v>93</v>
      </c>
      <c r="D67" s="188"/>
      <c r="E67" s="188"/>
      <c r="F67" s="195" t="s">
        <v>27</v>
      </c>
      <c r="G67" s="196"/>
      <c r="H67" s="196"/>
      <c r="I67" s="196">
        <f>'13 01 Pol'!G84</f>
        <v>0</v>
      </c>
      <c r="J67" s="192" t="str">
        <f>IF(I70=0,"",I67/I70*100)</f>
        <v/>
      </c>
    </row>
    <row r="68" spans="1:10" ht="36.75" customHeight="1" x14ac:dyDescent="0.25">
      <c r="A68" s="181"/>
      <c r="B68" s="186" t="s">
        <v>94</v>
      </c>
      <c r="C68" s="187" t="s">
        <v>95</v>
      </c>
      <c r="D68" s="188"/>
      <c r="E68" s="188"/>
      <c r="F68" s="195" t="s">
        <v>28</v>
      </c>
      <c r="G68" s="196"/>
      <c r="H68" s="196"/>
      <c r="I68" s="196">
        <f>'13 01 Pol'!G86</f>
        <v>0</v>
      </c>
      <c r="J68" s="192" t="str">
        <f>IF(I70=0,"",I68/I70*100)</f>
        <v/>
      </c>
    </row>
    <row r="69" spans="1:10" ht="36.75" customHeight="1" x14ac:dyDescent="0.25">
      <c r="A69" s="181"/>
      <c r="B69" s="186" t="s">
        <v>96</v>
      </c>
      <c r="C69" s="187" t="s">
        <v>97</v>
      </c>
      <c r="D69" s="188"/>
      <c r="E69" s="188"/>
      <c r="F69" s="195" t="s">
        <v>98</v>
      </c>
      <c r="G69" s="196"/>
      <c r="H69" s="196"/>
      <c r="I69" s="196">
        <f>'13 01 Pol'!G88</f>
        <v>0</v>
      </c>
      <c r="J69" s="192" t="str">
        <f>IF(I70=0,"",I69/I70*100)</f>
        <v/>
      </c>
    </row>
    <row r="70" spans="1:10" ht="25.5" customHeight="1" x14ac:dyDescent="0.25">
      <c r="A70" s="182"/>
      <c r="B70" s="189" t="s">
        <v>1</v>
      </c>
      <c r="C70" s="190"/>
      <c r="D70" s="191"/>
      <c r="E70" s="191"/>
      <c r="F70" s="197"/>
      <c r="G70" s="198"/>
      <c r="H70" s="198"/>
      <c r="I70" s="198">
        <f>SUM(I49:I69)</f>
        <v>0</v>
      </c>
      <c r="J70" s="193">
        <f>SUM(J49:J69)</f>
        <v>0</v>
      </c>
    </row>
    <row r="71" spans="1:10" x14ac:dyDescent="0.25">
      <c r="F71" s="135"/>
      <c r="G71" s="135"/>
      <c r="H71" s="135"/>
      <c r="I71" s="135"/>
      <c r="J71" s="194"/>
    </row>
    <row r="72" spans="1:10" x14ac:dyDescent="0.25">
      <c r="F72" s="135"/>
      <c r="G72" s="135"/>
      <c r="H72" s="135"/>
      <c r="I72" s="135"/>
      <c r="J72" s="194"/>
    </row>
    <row r="73" spans="1:10" x14ac:dyDescent="0.25">
      <c r="F73" s="135"/>
      <c r="G73" s="135"/>
      <c r="H73" s="135"/>
      <c r="I73" s="135"/>
      <c r="J73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FAA13-F2FB-4596-B666-79B0D3AD5C04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101</v>
      </c>
    </row>
    <row r="2" spans="1:60" ht="25.05" customHeight="1" x14ac:dyDescent="0.25">
      <c r="A2" s="201" t="s">
        <v>8</v>
      </c>
      <c r="B2" s="49" t="s">
        <v>49</v>
      </c>
      <c r="C2" s="204" t="s">
        <v>50</v>
      </c>
      <c r="D2" s="202"/>
      <c r="E2" s="202"/>
      <c r="F2" s="202"/>
      <c r="G2" s="203"/>
      <c r="AG2" t="s">
        <v>102</v>
      </c>
    </row>
    <row r="3" spans="1:60" ht="25.05" customHeight="1" x14ac:dyDescent="0.25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102</v>
      </c>
      <c r="AG3" t="s">
        <v>103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104</v>
      </c>
    </row>
    <row r="5" spans="1:60" x14ac:dyDescent="0.25">
      <c r="D5" s="10"/>
    </row>
    <row r="6" spans="1:60" ht="39.6" x14ac:dyDescent="0.25">
      <c r="A6" s="211" t="s">
        <v>105</v>
      </c>
      <c r="B6" s="213" t="s">
        <v>106</v>
      </c>
      <c r="C6" s="213" t="s">
        <v>107</v>
      </c>
      <c r="D6" s="212" t="s">
        <v>108</v>
      </c>
      <c r="E6" s="211" t="s">
        <v>109</v>
      </c>
      <c r="F6" s="210" t="s">
        <v>110</v>
      </c>
      <c r="G6" s="211" t="s">
        <v>31</v>
      </c>
      <c r="H6" s="214" t="s">
        <v>32</v>
      </c>
      <c r="I6" s="214" t="s">
        <v>111</v>
      </c>
      <c r="J6" s="214" t="s">
        <v>33</v>
      </c>
      <c r="K6" s="214" t="s">
        <v>112</v>
      </c>
      <c r="L6" s="214" t="s">
        <v>113</v>
      </c>
      <c r="M6" s="214" t="s">
        <v>114</v>
      </c>
      <c r="N6" s="214" t="s">
        <v>115</v>
      </c>
      <c r="O6" s="214" t="s">
        <v>116</v>
      </c>
      <c r="P6" s="214" t="s">
        <v>117</v>
      </c>
      <c r="Q6" s="214" t="s">
        <v>118</v>
      </c>
      <c r="R6" s="214" t="s">
        <v>119</v>
      </c>
      <c r="S6" s="214" t="s">
        <v>120</v>
      </c>
      <c r="T6" s="214" t="s">
        <v>121</v>
      </c>
      <c r="U6" s="214" t="s">
        <v>122</v>
      </c>
      <c r="V6" s="214" t="s">
        <v>123</v>
      </c>
      <c r="W6" s="214" t="s">
        <v>124</v>
      </c>
      <c r="X6" s="214" t="s">
        <v>125</v>
      </c>
      <c r="Y6" s="214" t="s">
        <v>126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9" t="s">
        <v>127</v>
      </c>
      <c r="B8" s="240" t="s">
        <v>56</v>
      </c>
      <c r="C8" s="261" t="s">
        <v>57</v>
      </c>
      <c r="D8" s="241"/>
      <c r="E8" s="242"/>
      <c r="F8" s="243"/>
      <c r="G8" s="244">
        <f>SUMIF(AG9:AG9,"&lt;&gt;NOR",G9:G9)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37"/>
      <c r="O8" s="237">
        <f>SUM(O9:O9)</f>
        <v>0.35</v>
      </c>
      <c r="P8" s="237"/>
      <c r="Q8" s="237">
        <f>SUM(Q9:Q9)</f>
        <v>0</v>
      </c>
      <c r="R8" s="238"/>
      <c r="S8" s="238"/>
      <c r="T8" s="238"/>
      <c r="U8" s="238"/>
      <c r="V8" s="238">
        <f>SUM(V9:V9)</f>
        <v>1.81</v>
      </c>
      <c r="W8" s="238"/>
      <c r="X8" s="238"/>
      <c r="Y8" s="238"/>
      <c r="AG8" t="s">
        <v>128</v>
      </c>
    </row>
    <row r="9" spans="1:60" outlineLevel="1" x14ac:dyDescent="0.25">
      <c r="A9" s="252">
        <v>1</v>
      </c>
      <c r="B9" s="253" t="s">
        <v>129</v>
      </c>
      <c r="C9" s="262" t="s">
        <v>130</v>
      </c>
      <c r="D9" s="254" t="s">
        <v>131</v>
      </c>
      <c r="E9" s="255">
        <v>2.5175000000000001</v>
      </c>
      <c r="F9" s="256"/>
      <c r="G9" s="257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15</v>
      </c>
      <c r="M9" s="235">
        <f>G9*(1+L9/100)</f>
        <v>0</v>
      </c>
      <c r="N9" s="234">
        <v>0.13719999999999999</v>
      </c>
      <c r="O9" s="234">
        <f>ROUND(E9*N9,2)</f>
        <v>0.35</v>
      </c>
      <c r="P9" s="234">
        <v>0</v>
      </c>
      <c r="Q9" s="234">
        <f>ROUND(E9*P9,2)</f>
        <v>0</v>
      </c>
      <c r="R9" s="235"/>
      <c r="S9" s="235" t="s">
        <v>132</v>
      </c>
      <c r="T9" s="235" t="s">
        <v>132</v>
      </c>
      <c r="U9" s="235">
        <v>0.71799999999999997</v>
      </c>
      <c r="V9" s="235">
        <f>ROUND(E9*U9,2)</f>
        <v>1.81</v>
      </c>
      <c r="W9" s="235"/>
      <c r="X9" s="235" t="s">
        <v>133</v>
      </c>
      <c r="Y9" s="235" t="s">
        <v>134</v>
      </c>
      <c r="Z9" s="215"/>
      <c r="AA9" s="215"/>
      <c r="AB9" s="215"/>
      <c r="AC9" s="215"/>
      <c r="AD9" s="215"/>
      <c r="AE9" s="215"/>
      <c r="AF9" s="215"/>
      <c r="AG9" s="215" t="s">
        <v>135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5">
      <c r="A10" s="239" t="s">
        <v>127</v>
      </c>
      <c r="B10" s="240" t="s">
        <v>58</v>
      </c>
      <c r="C10" s="261" t="s">
        <v>59</v>
      </c>
      <c r="D10" s="241"/>
      <c r="E10" s="242"/>
      <c r="F10" s="243"/>
      <c r="G10" s="244">
        <f>SUMIF(AG11:AG12,"&lt;&gt;NOR",G11:G12)</f>
        <v>0</v>
      </c>
      <c r="H10" s="238"/>
      <c r="I10" s="238">
        <f>SUM(I11:I12)</f>
        <v>0</v>
      </c>
      <c r="J10" s="238"/>
      <c r="K10" s="238">
        <f>SUM(K11:K12)</f>
        <v>0</v>
      </c>
      <c r="L10" s="238"/>
      <c r="M10" s="238">
        <f>SUM(M11:M12)</f>
        <v>0</v>
      </c>
      <c r="N10" s="237"/>
      <c r="O10" s="237">
        <f>SUM(O11:O12)</f>
        <v>0.57000000000000006</v>
      </c>
      <c r="P10" s="237"/>
      <c r="Q10" s="237">
        <f>SUM(Q11:Q12)</f>
        <v>0</v>
      </c>
      <c r="R10" s="238"/>
      <c r="S10" s="238"/>
      <c r="T10" s="238"/>
      <c r="U10" s="238"/>
      <c r="V10" s="238">
        <f>SUM(V11:V12)</f>
        <v>45.09</v>
      </c>
      <c r="W10" s="238"/>
      <c r="X10" s="238"/>
      <c r="Y10" s="238"/>
      <c r="AG10" t="s">
        <v>128</v>
      </c>
    </row>
    <row r="11" spans="1:60" outlineLevel="1" x14ac:dyDescent="0.25">
      <c r="A11" s="252">
        <v>2</v>
      </c>
      <c r="B11" s="253" t="s">
        <v>136</v>
      </c>
      <c r="C11" s="262" t="s">
        <v>137</v>
      </c>
      <c r="D11" s="254" t="s">
        <v>131</v>
      </c>
      <c r="E11" s="255">
        <v>43.57</v>
      </c>
      <c r="F11" s="256"/>
      <c r="G11" s="257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15</v>
      </c>
      <c r="M11" s="235">
        <f>G11*(1+L11/100)</f>
        <v>0</v>
      </c>
      <c r="N11" s="234">
        <v>1.1900000000000001E-2</v>
      </c>
      <c r="O11" s="234">
        <f>ROUND(E11*N11,2)</f>
        <v>0.52</v>
      </c>
      <c r="P11" s="234">
        <v>0</v>
      </c>
      <c r="Q11" s="234">
        <f>ROUND(E11*P11,2)</f>
        <v>0</v>
      </c>
      <c r="R11" s="235"/>
      <c r="S11" s="235" t="s">
        <v>132</v>
      </c>
      <c r="T11" s="235" t="s">
        <v>132</v>
      </c>
      <c r="U11" s="235">
        <v>0.95</v>
      </c>
      <c r="V11" s="235">
        <f>ROUND(E11*U11,2)</f>
        <v>41.39</v>
      </c>
      <c r="W11" s="235"/>
      <c r="X11" s="235" t="s">
        <v>133</v>
      </c>
      <c r="Y11" s="235" t="s">
        <v>134</v>
      </c>
      <c r="Z11" s="215"/>
      <c r="AA11" s="215"/>
      <c r="AB11" s="215"/>
      <c r="AC11" s="215"/>
      <c r="AD11" s="215"/>
      <c r="AE11" s="215"/>
      <c r="AF11" s="215"/>
      <c r="AG11" s="215" t="s">
        <v>135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52">
        <v>3</v>
      </c>
      <c r="B12" s="253" t="s">
        <v>138</v>
      </c>
      <c r="C12" s="262" t="s">
        <v>139</v>
      </c>
      <c r="D12" s="254" t="s">
        <v>131</v>
      </c>
      <c r="E12" s="255">
        <v>3.89</v>
      </c>
      <c r="F12" s="256"/>
      <c r="G12" s="257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15</v>
      </c>
      <c r="M12" s="235">
        <f>G12*(1+L12/100)</f>
        <v>0</v>
      </c>
      <c r="N12" s="234">
        <v>1.201E-2</v>
      </c>
      <c r="O12" s="234">
        <f>ROUND(E12*N12,2)</f>
        <v>0.05</v>
      </c>
      <c r="P12" s="234">
        <v>0</v>
      </c>
      <c r="Q12" s="234">
        <f>ROUND(E12*P12,2)</f>
        <v>0</v>
      </c>
      <c r="R12" s="235"/>
      <c r="S12" s="235" t="s">
        <v>132</v>
      </c>
      <c r="T12" s="235" t="s">
        <v>132</v>
      </c>
      <c r="U12" s="235">
        <v>0.95</v>
      </c>
      <c r="V12" s="235">
        <f>ROUND(E12*U12,2)</f>
        <v>3.7</v>
      </c>
      <c r="W12" s="235"/>
      <c r="X12" s="235" t="s">
        <v>133</v>
      </c>
      <c r="Y12" s="235" t="s">
        <v>134</v>
      </c>
      <c r="Z12" s="215"/>
      <c r="AA12" s="215"/>
      <c r="AB12" s="215"/>
      <c r="AC12" s="215"/>
      <c r="AD12" s="215"/>
      <c r="AE12" s="215"/>
      <c r="AF12" s="215"/>
      <c r="AG12" s="215" t="s">
        <v>135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5">
      <c r="A13" s="239" t="s">
        <v>127</v>
      </c>
      <c r="B13" s="240" t="s">
        <v>60</v>
      </c>
      <c r="C13" s="261" t="s">
        <v>61</v>
      </c>
      <c r="D13" s="241"/>
      <c r="E13" s="242"/>
      <c r="F13" s="243"/>
      <c r="G13" s="244">
        <f>SUMIF(AG14:AG21,"&lt;&gt;NOR",G14:G21)</f>
        <v>0</v>
      </c>
      <c r="H13" s="238"/>
      <c r="I13" s="238">
        <f>SUM(I14:I21)</f>
        <v>0</v>
      </c>
      <c r="J13" s="238"/>
      <c r="K13" s="238">
        <f>SUM(K14:K21)</f>
        <v>0</v>
      </c>
      <c r="L13" s="238"/>
      <c r="M13" s="238">
        <f>SUM(M14:M21)</f>
        <v>0</v>
      </c>
      <c r="N13" s="237"/>
      <c r="O13" s="237">
        <f>SUM(O14:O21)</f>
        <v>0.95000000000000007</v>
      </c>
      <c r="P13" s="237"/>
      <c r="Q13" s="237">
        <f>SUM(Q14:Q21)</f>
        <v>0</v>
      </c>
      <c r="R13" s="238"/>
      <c r="S13" s="238"/>
      <c r="T13" s="238"/>
      <c r="U13" s="238"/>
      <c r="V13" s="238">
        <f>SUM(V14:V21)</f>
        <v>72.63</v>
      </c>
      <c r="W13" s="238"/>
      <c r="X13" s="238"/>
      <c r="Y13" s="238"/>
      <c r="AG13" t="s">
        <v>128</v>
      </c>
    </row>
    <row r="14" spans="1:60" ht="20.399999999999999" outlineLevel="1" x14ac:dyDescent="0.25">
      <c r="A14" s="252">
        <v>4</v>
      </c>
      <c r="B14" s="253" t="s">
        <v>140</v>
      </c>
      <c r="C14" s="262" t="s">
        <v>141</v>
      </c>
      <c r="D14" s="254" t="s">
        <v>131</v>
      </c>
      <c r="E14" s="255">
        <v>20.802499999999998</v>
      </c>
      <c r="F14" s="256"/>
      <c r="G14" s="257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15</v>
      </c>
      <c r="M14" s="235">
        <f>G14*(1+L14/100)</f>
        <v>0</v>
      </c>
      <c r="N14" s="234">
        <v>2.5999999999999999E-2</v>
      </c>
      <c r="O14" s="234">
        <f>ROUND(E14*N14,2)</f>
        <v>0.54</v>
      </c>
      <c r="P14" s="234">
        <v>0</v>
      </c>
      <c r="Q14" s="234">
        <f>ROUND(E14*P14,2)</f>
        <v>0</v>
      </c>
      <c r="R14" s="235"/>
      <c r="S14" s="235" t="s">
        <v>132</v>
      </c>
      <c r="T14" s="235" t="s">
        <v>132</v>
      </c>
      <c r="U14" s="235">
        <v>0.48</v>
      </c>
      <c r="V14" s="235">
        <f>ROUND(E14*U14,2)</f>
        <v>9.99</v>
      </c>
      <c r="W14" s="235"/>
      <c r="X14" s="235" t="s">
        <v>133</v>
      </c>
      <c r="Y14" s="235" t="s">
        <v>134</v>
      </c>
      <c r="Z14" s="215"/>
      <c r="AA14" s="215"/>
      <c r="AB14" s="215"/>
      <c r="AC14" s="215"/>
      <c r="AD14" s="215"/>
      <c r="AE14" s="215"/>
      <c r="AF14" s="215"/>
      <c r="AG14" s="215" t="s">
        <v>135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0.399999999999999" outlineLevel="1" x14ac:dyDescent="0.25">
      <c r="A15" s="252">
        <v>5</v>
      </c>
      <c r="B15" s="253" t="s">
        <v>142</v>
      </c>
      <c r="C15" s="262" t="s">
        <v>143</v>
      </c>
      <c r="D15" s="254" t="s">
        <v>131</v>
      </c>
      <c r="E15" s="255">
        <v>112.5175</v>
      </c>
      <c r="F15" s="256"/>
      <c r="G15" s="257">
        <f>ROUND(E15*F15,2)</f>
        <v>0</v>
      </c>
      <c r="H15" s="236"/>
      <c r="I15" s="235">
        <f>ROUND(E15*H15,2)</f>
        <v>0</v>
      </c>
      <c r="J15" s="236"/>
      <c r="K15" s="235">
        <f>ROUND(E15*J15,2)</f>
        <v>0</v>
      </c>
      <c r="L15" s="235">
        <v>15</v>
      </c>
      <c r="M15" s="235">
        <f>G15*(1+L15/100)</f>
        <v>0</v>
      </c>
      <c r="N15" s="234">
        <v>2.5000000000000001E-3</v>
      </c>
      <c r="O15" s="234">
        <f>ROUND(E15*N15,2)</f>
        <v>0.28000000000000003</v>
      </c>
      <c r="P15" s="234">
        <v>0</v>
      </c>
      <c r="Q15" s="234">
        <f>ROUND(E15*P15,2)</f>
        <v>0</v>
      </c>
      <c r="R15" s="235"/>
      <c r="S15" s="235" t="s">
        <v>132</v>
      </c>
      <c r="T15" s="235" t="s">
        <v>132</v>
      </c>
      <c r="U15" s="235">
        <v>0.24</v>
      </c>
      <c r="V15" s="235">
        <f>ROUND(E15*U15,2)</f>
        <v>27</v>
      </c>
      <c r="W15" s="235"/>
      <c r="X15" s="235" t="s">
        <v>133</v>
      </c>
      <c r="Y15" s="235" t="s">
        <v>134</v>
      </c>
      <c r="Z15" s="215"/>
      <c r="AA15" s="215"/>
      <c r="AB15" s="215"/>
      <c r="AC15" s="215"/>
      <c r="AD15" s="215"/>
      <c r="AE15" s="215"/>
      <c r="AF15" s="215"/>
      <c r="AG15" s="215" t="s">
        <v>135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0.399999999999999" outlineLevel="1" x14ac:dyDescent="0.25">
      <c r="A16" s="252">
        <v>6</v>
      </c>
      <c r="B16" s="253" t="s">
        <v>144</v>
      </c>
      <c r="C16" s="262" t="s">
        <v>145</v>
      </c>
      <c r="D16" s="254" t="s">
        <v>131</v>
      </c>
      <c r="E16" s="255">
        <v>20.802499999999998</v>
      </c>
      <c r="F16" s="256"/>
      <c r="G16" s="257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15</v>
      </c>
      <c r="M16" s="235">
        <f>G16*(1+L16/100)</f>
        <v>0</v>
      </c>
      <c r="N16" s="234">
        <v>4.5599999999999998E-3</v>
      </c>
      <c r="O16" s="234">
        <f>ROUND(E16*N16,2)</f>
        <v>0.09</v>
      </c>
      <c r="P16" s="234">
        <v>0</v>
      </c>
      <c r="Q16" s="234">
        <f>ROUND(E16*P16,2)</f>
        <v>0</v>
      </c>
      <c r="R16" s="235"/>
      <c r="S16" s="235" t="s">
        <v>132</v>
      </c>
      <c r="T16" s="235" t="s">
        <v>132</v>
      </c>
      <c r="U16" s="235">
        <v>0.245</v>
      </c>
      <c r="V16" s="235">
        <f>ROUND(E16*U16,2)</f>
        <v>5.0999999999999996</v>
      </c>
      <c r="W16" s="235"/>
      <c r="X16" s="235" t="s">
        <v>133</v>
      </c>
      <c r="Y16" s="235" t="s">
        <v>134</v>
      </c>
      <c r="Z16" s="215"/>
      <c r="AA16" s="215"/>
      <c r="AB16" s="215"/>
      <c r="AC16" s="215"/>
      <c r="AD16" s="215"/>
      <c r="AE16" s="215"/>
      <c r="AF16" s="215"/>
      <c r="AG16" s="215" t="s">
        <v>135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0.399999999999999" outlineLevel="1" x14ac:dyDescent="0.25">
      <c r="A17" s="246">
        <v>7</v>
      </c>
      <c r="B17" s="247" t="s">
        <v>146</v>
      </c>
      <c r="C17" s="263" t="s">
        <v>147</v>
      </c>
      <c r="D17" s="248" t="s">
        <v>148</v>
      </c>
      <c r="E17" s="249">
        <v>1</v>
      </c>
      <c r="F17" s="250"/>
      <c r="G17" s="251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15</v>
      </c>
      <c r="M17" s="235">
        <f>G17*(1+L17/100)</f>
        <v>0</v>
      </c>
      <c r="N17" s="234">
        <v>2.66E-3</v>
      </c>
      <c r="O17" s="234">
        <f>ROUND(E17*N17,2)</f>
        <v>0</v>
      </c>
      <c r="P17" s="234">
        <v>0</v>
      </c>
      <c r="Q17" s="234">
        <f>ROUND(E17*P17,2)</f>
        <v>0</v>
      </c>
      <c r="R17" s="235"/>
      <c r="S17" s="235" t="s">
        <v>132</v>
      </c>
      <c r="T17" s="235" t="s">
        <v>149</v>
      </c>
      <c r="U17" s="235">
        <v>4.795E-2</v>
      </c>
      <c r="V17" s="235">
        <f>ROUND(E17*U17,2)</f>
        <v>0.05</v>
      </c>
      <c r="W17" s="235"/>
      <c r="X17" s="235" t="s">
        <v>133</v>
      </c>
      <c r="Y17" s="235" t="s">
        <v>134</v>
      </c>
      <c r="Z17" s="215"/>
      <c r="AA17" s="215"/>
      <c r="AB17" s="215"/>
      <c r="AC17" s="215"/>
      <c r="AD17" s="215"/>
      <c r="AE17" s="215"/>
      <c r="AF17" s="215"/>
      <c r="AG17" s="215" t="s">
        <v>135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32"/>
      <c r="B18" s="233"/>
      <c r="C18" s="264" t="s">
        <v>150</v>
      </c>
      <c r="D18" s="258"/>
      <c r="E18" s="258"/>
      <c r="F18" s="258"/>
      <c r="G18" s="258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151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3" x14ac:dyDescent="0.25">
      <c r="A19" s="232"/>
      <c r="B19" s="233"/>
      <c r="C19" s="265" t="s">
        <v>152</v>
      </c>
      <c r="D19" s="259"/>
      <c r="E19" s="259"/>
      <c r="F19" s="259"/>
      <c r="G19" s="259"/>
      <c r="H19" s="235"/>
      <c r="I19" s="235"/>
      <c r="J19" s="235"/>
      <c r="K19" s="235"/>
      <c r="L19" s="235"/>
      <c r="M19" s="235"/>
      <c r="N19" s="234"/>
      <c r="O19" s="234"/>
      <c r="P19" s="234"/>
      <c r="Q19" s="234"/>
      <c r="R19" s="235"/>
      <c r="S19" s="235"/>
      <c r="T19" s="235"/>
      <c r="U19" s="235"/>
      <c r="V19" s="235"/>
      <c r="W19" s="235"/>
      <c r="X19" s="235"/>
      <c r="Y19" s="235"/>
      <c r="Z19" s="215"/>
      <c r="AA19" s="215"/>
      <c r="AB19" s="215"/>
      <c r="AC19" s="215"/>
      <c r="AD19" s="215"/>
      <c r="AE19" s="215"/>
      <c r="AF19" s="215"/>
      <c r="AG19" s="215" t="s">
        <v>151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1" outlineLevel="3" x14ac:dyDescent="0.25">
      <c r="A20" s="232"/>
      <c r="B20" s="233"/>
      <c r="C20" s="265" t="s">
        <v>153</v>
      </c>
      <c r="D20" s="259"/>
      <c r="E20" s="259"/>
      <c r="F20" s="259"/>
      <c r="G20" s="259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5"/>
      <c r="AA20" s="215"/>
      <c r="AB20" s="215"/>
      <c r="AC20" s="215"/>
      <c r="AD20" s="215"/>
      <c r="AE20" s="215"/>
      <c r="AF20" s="215"/>
      <c r="AG20" s="215" t="s">
        <v>151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60" t="str">
        <f>C20</f>
        <v>- betonáž drážek v podlahách a zapravení drážek ve zdivu v místě trubních rozvodů topení a demontovaných topidel</v>
      </c>
      <c r="BB20" s="215"/>
      <c r="BC20" s="215"/>
      <c r="BD20" s="215"/>
      <c r="BE20" s="215"/>
      <c r="BF20" s="215"/>
      <c r="BG20" s="215"/>
      <c r="BH20" s="215"/>
    </row>
    <row r="21" spans="1:60" ht="20.399999999999999" outlineLevel="1" x14ac:dyDescent="0.25">
      <c r="A21" s="252">
        <v>8</v>
      </c>
      <c r="B21" s="253" t="s">
        <v>154</v>
      </c>
      <c r="C21" s="262" t="s">
        <v>155</v>
      </c>
      <c r="D21" s="254" t="s">
        <v>131</v>
      </c>
      <c r="E21" s="255">
        <v>127.0425</v>
      </c>
      <c r="F21" s="256"/>
      <c r="G21" s="257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15</v>
      </c>
      <c r="M21" s="235">
        <f>G21*(1+L21/100)</f>
        <v>0</v>
      </c>
      <c r="N21" s="234">
        <v>3.4000000000000002E-4</v>
      </c>
      <c r="O21" s="234">
        <f>ROUND(E21*N21,2)</f>
        <v>0.04</v>
      </c>
      <c r="P21" s="234">
        <v>0</v>
      </c>
      <c r="Q21" s="234">
        <f>ROUND(E21*P21,2)</f>
        <v>0</v>
      </c>
      <c r="R21" s="235"/>
      <c r="S21" s="235" t="s">
        <v>132</v>
      </c>
      <c r="T21" s="235" t="s">
        <v>132</v>
      </c>
      <c r="U21" s="235">
        <v>0.24</v>
      </c>
      <c r="V21" s="235">
        <f>ROUND(E21*U21,2)</f>
        <v>30.49</v>
      </c>
      <c r="W21" s="235"/>
      <c r="X21" s="235" t="s">
        <v>133</v>
      </c>
      <c r="Y21" s="235" t="s">
        <v>134</v>
      </c>
      <c r="Z21" s="215"/>
      <c r="AA21" s="215"/>
      <c r="AB21" s="215"/>
      <c r="AC21" s="215"/>
      <c r="AD21" s="215"/>
      <c r="AE21" s="215"/>
      <c r="AF21" s="215"/>
      <c r="AG21" s="215" t="s">
        <v>135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239" t="s">
        <v>127</v>
      </c>
      <c r="B22" s="240" t="s">
        <v>62</v>
      </c>
      <c r="C22" s="261" t="s">
        <v>63</v>
      </c>
      <c r="D22" s="241"/>
      <c r="E22" s="242"/>
      <c r="F22" s="243"/>
      <c r="G22" s="244">
        <f>SUMIF(AG23:AG24,"&lt;&gt;NOR",G23:G24)</f>
        <v>0</v>
      </c>
      <c r="H22" s="238"/>
      <c r="I22" s="238">
        <f>SUM(I23:I24)</f>
        <v>0</v>
      </c>
      <c r="J22" s="238"/>
      <c r="K22" s="238">
        <f>SUM(K23:K24)</f>
        <v>0</v>
      </c>
      <c r="L22" s="238"/>
      <c r="M22" s="238">
        <f>SUM(M23:M24)</f>
        <v>0</v>
      </c>
      <c r="N22" s="237"/>
      <c r="O22" s="237">
        <f>SUM(O23:O24)</f>
        <v>0.99</v>
      </c>
      <c r="P22" s="237"/>
      <c r="Q22" s="237">
        <f>SUM(Q23:Q24)</f>
        <v>0</v>
      </c>
      <c r="R22" s="238"/>
      <c r="S22" s="238"/>
      <c r="T22" s="238"/>
      <c r="U22" s="238"/>
      <c r="V22" s="238">
        <f>SUM(V23:V24)</f>
        <v>12.76</v>
      </c>
      <c r="W22" s="238"/>
      <c r="X22" s="238"/>
      <c r="Y22" s="238"/>
      <c r="AG22" t="s">
        <v>128</v>
      </c>
    </row>
    <row r="23" spans="1:60" outlineLevel="1" x14ac:dyDescent="0.25">
      <c r="A23" s="252">
        <v>9</v>
      </c>
      <c r="B23" s="253" t="s">
        <v>156</v>
      </c>
      <c r="C23" s="262" t="s">
        <v>157</v>
      </c>
      <c r="D23" s="254" t="s">
        <v>158</v>
      </c>
      <c r="E23" s="255">
        <v>0.224</v>
      </c>
      <c r="F23" s="256"/>
      <c r="G23" s="257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15</v>
      </c>
      <c r="M23" s="235">
        <f>G23*(1+L23/100)</f>
        <v>0</v>
      </c>
      <c r="N23" s="234">
        <v>2.5249999999999999</v>
      </c>
      <c r="O23" s="234">
        <f>ROUND(E23*N23,2)</f>
        <v>0.56999999999999995</v>
      </c>
      <c r="P23" s="234">
        <v>0</v>
      </c>
      <c r="Q23" s="234">
        <f>ROUND(E23*P23,2)</f>
        <v>0</v>
      </c>
      <c r="R23" s="235"/>
      <c r="S23" s="235" t="s">
        <v>132</v>
      </c>
      <c r="T23" s="235" t="s">
        <v>132</v>
      </c>
      <c r="U23" s="235">
        <v>2.3170000000000002</v>
      </c>
      <c r="V23" s="235">
        <f>ROUND(E23*U23,2)</f>
        <v>0.52</v>
      </c>
      <c r="W23" s="235"/>
      <c r="X23" s="235" t="s">
        <v>133</v>
      </c>
      <c r="Y23" s="235" t="s">
        <v>134</v>
      </c>
      <c r="Z23" s="215"/>
      <c r="AA23" s="215"/>
      <c r="AB23" s="215"/>
      <c r="AC23" s="215"/>
      <c r="AD23" s="215"/>
      <c r="AE23" s="215"/>
      <c r="AF23" s="215"/>
      <c r="AG23" s="215" t="s">
        <v>135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52">
        <v>10</v>
      </c>
      <c r="B24" s="253" t="s">
        <v>159</v>
      </c>
      <c r="C24" s="262" t="s">
        <v>160</v>
      </c>
      <c r="D24" s="254" t="s">
        <v>131</v>
      </c>
      <c r="E24" s="255">
        <v>47.46</v>
      </c>
      <c r="F24" s="256"/>
      <c r="G24" s="257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15</v>
      </c>
      <c r="M24" s="235">
        <f>G24*(1+L24/100)</f>
        <v>0</v>
      </c>
      <c r="N24" s="234">
        <v>8.9200000000000008E-3</v>
      </c>
      <c r="O24" s="234">
        <f>ROUND(E24*N24,2)</f>
        <v>0.42</v>
      </c>
      <c r="P24" s="234">
        <v>0</v>
      </c>
      <c r="Q24" s="234">
        <f>ROUND(E24*P24,2)</f>
        <v>0</v>
      </c>
      <c r="R24" s="235"/>
      <c r="S24" s="235" t="s">
        <v>132</v>
      </c>
      <c r="T24" s="235" t="s">
        <v>132</v>
      </c>
      <c r="U24" s="235">
        <v>0.25800000000000001</v>
      </c>
      <c r="V24" s="235">
        <f>ROUND(E24*U24,2)</f>
        <v>12.24</v>
      </c>
      <c r="W24" s="235"/>
      <c r="X24" s="235" t="s">
        <v>133</v>
      </c>
      <c r="Y24" s="235" t="s">
        <v>134</v>
      </c>
      <c r="Z24" s="215"/>
      <c r="AA24" s="215"/>
      <c r="AB24" s="215"/>
      <c r="AC24" s="215"/>
      <c r="AD24" s="215"/>
      <c r="AE24" s="215"/>
      <c r="AF24" s="215"/>
      <c r="AG24" s="215" t="s">
        <v>135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5">
      <c r="A25" s="239" t="s">
        <v>127</v>
      </c>
      <c r="B25" s="240" t="s">
        <v>64</v>
      </c>
      <c r="C25" s="261" t="s">
        <v>65</v>
      </c>
      <c r="D25" s="241"/>
      <c r="E25" s="242"/>
      <c r="F25" s="243"/>
      <c r="G25" s="244">
        <f>SUMIF(AG26:AG30,"&lt;&gt;NOR",G26:G30)</f>
        <v>0</v>
      </c>
      <c r="H25" s="238"/>
      <c r="I25" s="238">
        <f>SUM(I26:I30)</f>
        <v>0</v>
      </c>
      <c r="J25" s="238"/>
      <c r="K25" s="238">
        <f>SUM(K26:K30)</f>
        <v>0</v>
      </c>
      <c r="L25" s="238"/>
      <c r="M25" s="238">
        <f>SUM(M26:M30)</f>
        <v>0</v>
      </c>
      <c r="N25" s="237"/>
      <c r="O25" s="237">
        <f>SUM(O26:O30)</f>
        <v>0.60000000000000009</v>
      </c>
      <c r="P25" s="237"/>
      <c r="Q25" s="237">
        <f>SUM(Q26:Q30)</f>
        <v>0</v>
      </c>
      <c r="R25" s="238"/>
      <c r="S25" s="238"/>
      <c r="T25" s="238"/>
      <c r="U25" s="238"/>
      <c r="V25" s="238">
        <f>SUM(V26:V30)</f>
        <v>14.5</v>
      </c>
      <c r="W25" s="238"/>
      <c r="X25" s="238"/>
      <c r="Y25" s="238"/>
      <c r="AG25" t="s">
        <v>128</v>
      </c>
    </row>
    <row r="26" spans="1:60" ht="20.399999999999999" outlineLevel="1" x14ac:dyDescent="0.25">
      <c r="A26" s="252">
        <v>11</v>
      </c>
      <c r="B26" s="253" t="s">
        <v>161</v>
      </c>
      <c r="C26" s="262" t="s">
        <v>162</v>
      </c>
      <c r="D26" s="254" t="s">
        <v>163</v>
      </c>
      <c r="E26" s="255">
        <v>1</v>
      </c>
      <c r="F26" s="256"/>
      <c r="G26" s="257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15</v>
      </c>
      <c r="M26" s="235">
        <f>G26*(1+L26/100)</f>
        <v>0</v>
      </c>
      <c r="N26" s="234">
        <v>2.9170000000000001E-2</v>
      </c>
      <c r="O26" s="234">
        <f>ROUND(E26*N26,2)</f>
        <v>0.03</v>
      </c>
      <c r="P26" s="234">
        <v>0</v>
      </c>
      <c r="Q26" s="234">
        <f>ROUND(E26*P26,2)</f>
        <v>0</v>
      </c>
      <c r="R26" s="235"/>
      <c r="S26" s="235" t="s">
        <v>132</v>
      </c>
      <c r="T26" s="235" t="s">
        <v>132</v>
      </c>
      <c r="U26" s="235">
        <v>1.86</v>
      </c>
      <c r="V26" s="235">
        <f>ROUND(E26*U26,2)</f>
        <v>1.86</v>
      </c>
      <c r="W26" s="235"/>
      <c r="X26" s="235" t="s">
        <v>133</v>
      </c>
      <c r="Y26" s="235" t="s">
        <v>134</v>
      </c>
      <c r="Z26" s="215"/>
      <c r="AA26" s="215"/>
      <c r="AB26" s="215"/>
      <c r="AC26" s="215"/>
      <c r="AD26" s="215"/>
      <c r="AE26" s="215"/>
      <c r="AF26" s="215"/>
      <c r="AG26" s="215" t="s">
        <v>135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52">
        <v>12</v>
      </c>
      <c r="B27" s="253" t="s">
        <v>164</v>
      </c>
      <c r="C27" s="262" t="s">
        <v>165</v>
      </c>
      <c r="D27" s="254" t="s">
        <v>163</v>
      </c>
      <c r="E27" s="255">
        <v>1</v>
      </c>
      <c r="F27" s="256"/>
      <c r="G27" s="257">
        <f>ROUND(E27*F27,2)</f>
        <v>0</v>
      </c>
      <c r="H27" s="236"/>
      <c r="I27" s="235">
        <f>ROUND(E27*H27,2)</f>
        <v>0</v>
      </c>
      <c r="J27" s="236"/>
      <c r="K27" s="235">
        <f>ROUND(E27*J27,2)</f>
        <v>0</v>
      </c>
      <c r="L27" s="235">
        <v>15</v>
      </c>
      <c r="M27" s="235">
        <f>G27*(1+L27/100)</f>
        <v>0</v>
      </c>
      <c r="N27" s="234">
        <v>0.49075000000000002</v>
      </c>
      <c r="O27" s="234">
        <f>ROUND(E27*N27,2)</f>
        <v>0.49</v>
      </c>
      <c r="P27" s="234">
        <v>0</v>
      </c>
      <c r="Q27" s="234">
        <f>ROUND(E27*P27,2)</f>
        <v>0</v>
      </c>
      <c r="R27" s="235"/>
      <c r="S27" s="235" t="s">
        <v>132</v>
      </c>
      <c r="T27" s="235" t="s">
        <v>132</v>
      </c>
      <c r="U27" s="235">
        <v>8.82</v>
      </c>
      <c r="V27" s="235">
        <f>ROUND(E27*U27,2)</f>
        <v>8.82</v>
      </c>
      <c r="W27" s="235"/>
      <c r="X27" s="235" t="s">
        <v>133</v>
      </c>
      <c r="Y27" s="235" t="s">
        <v>134</v>
      </c>
      <c r="Z27" s="215"/>
      <c r="AA27" s="215"/>
      <c r="AB27" s="215"/>
      <c r="AC27" s="215"/>
      <c r="AD27" s="215"/>
      <c r="AE27" s="215"/>
      <c r="AF27" s="215"/>
      <c r="AG27" s="215" t="s">
        <v>135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52">
        <v>13</v>
      </c>
      <c r="B28" s="253" t="s">
        <v>166</v>
      </c>
      <c r="C28" s="262" t="s">
        <v>167</v>
      </c>
      <c r="D28" s="254" t="s">
        <v>163</v>
      </c>
      <c r="E28" s="255">
        <v>1</v>
      </c>
      <c r="F28" s="256"/>
      <c r="G28" s="257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15</v>
      </c>
      <c r="M28" s="235">
        <f>G28*(1+L28/100)</f>
        <v>0</v>
      </c>
      <c r="N28" s="234">
        <v>4.2999999999999999E-4</v>
      </c>
      <c r="O28" s="234">
        <f>ROUND(E28*N28,2)</f>
        <v>0</v>
      </c>
      <c r="P28" s="234">
        <v>0</v>
      </c>
      <c r="Q28" s="234">
        <f>ROUND(E28*P28,2)</f>
        <v>0</v>
      </c>
      <c r="R28" s="235"/>
      <c r="S28" s="235" t="s">
        <v>132</v>
      </c>
      <c r="T28" s="235" t="s">
        <v>132</v>
      </c>
      <c r="U28" s="235">
        <v>3.82</v>
      </c>
      <c r="V28" s="235">
        <f>ROUND(E28*U28,2)</f>
        <v>3.82</v>
      </c>
      <c r="W28" s="235"/>
      <c r="X28" s="235" t="s">
        <v>133</v>
      </c>
      <c r="Y28" s="235" t="s">
        <v>134</v>
      </c>
      <c r="Z28" s="215"/>
      <c r="AA28" s="215"/>
      <c r="AB28" s="215"/>
      <c r="AC28" s="215"/>
      <c r="AD28" s="215"/>
      <c r="AE28" s="215"/>
      <c r="AF28" s="215"/>
      <c r="AG28" s="215" t="s">
        <v>135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52">
        <v>14</v>
      </c>
      <c r="B29" s="253" t="s">
        <v>168</v>
      </c>
      <c r="C29" s="262" t="s">
        <v>169</v>
      </c>
      <c r="D29" s="254" t="s">
        <v>163</v>
      </c>
      <c r="E29" s="255">
        <v>1</v>
      </c>
      <c r="F29" s="256"/>
      <c r="G29" s="257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15</v>
      </c>
      <c r="M29" s="235">
        <f>G29*(1+L29/100)</f>
        <v>0</v>
      </c>
      <c r="N29" s="234">
        <v>1.474E-2</v>
      </c>
      <c r="O29" s="234">
        <f>ROUND(E29*N29,2)</f>
        <v>0.01</v>
      </c>
      <c r="P29" s="234">
        <v>0</v>
      </c>
      <c r="Q29" s="234">
        <f>ROUND(E29*P29,2)</f>
        <v>0</v>
      </c>
      <c r="R29" s="235" t="s">
        <v>170</v>
      </c>
      <c r="S29" s="235" t="s">
        <v>132</v>
      </c>
      <c r="T29" s="235" t="s">
        <v>132</v>
      </c>
      <c r="U29" s="235">
        <v>0</v>
      </c>
      <c r="V29" s="235">
        <f>ROUND(E29*U29,2)</f>
        <v>0</v>
      </c>
      <c r="W29" s="235"/>
      <c r="X29" s="235" t="s">
        <v>171</v>
      </c>
      <c r="Y29" s="235" t="s">
        <v>134</v>
      </c>
      <c r="Z29" s="215"/>
      <c r="AA29" s="215"/>
      <c r="AB29" s="215"/>
      <c r="AC29" s="215"/>
      <c r="AD29" s="215"/>
      <c r="AE29" s="215"/>
      <c r="AF29" s="215"/>
      <c r="AG29" s="215" t="s">
        <v>172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52">
        <v>15</v>
      </c>
      <c r="B30" s="253" t="s">
        <v>173</v>
      </c>
      <c r="C30" s="262" t="s">
        <v>174</v>
      </c>
      <c r="D30" s="254" t="s">
        <v>163</v>
      </c>
      <c r="E30" s="255">
        <v>1</v>
      </c>
      <c r="F30" s="256"/>
      <c r="G30" s="257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15</v>
      </c>
      <c r="M30" s="235">
        <f>G30*(1+L30/100)</f>
        <v>0</v>
      </c>
      <c r="N30" s="234">
        <v>7.0999999999999994E-2</v>
      </c>
      <c r="O30" s="234">
        <f>ROUND(E30*N30,2)</f>
        <v>7.0000000000000007E-2</v>
      </c>
      <c r="P30" s="234">
        <v>0</v>
      </c>
      <c r="Q30" s="234">
        <f>ROUND(E30*P30,2)</f>
        <v>0</v>
      </c>
      <c r="R30" s="235" t="s">
        <v>170</v>
      </c>
      <c r="S30" s="235" t="s">
        <v>132</v>
      </c>
      <c r="T30" s="235" t="s">
        <v>132</v>
      </c>
      <c r="U30" s="235">
        <v>0</v>
      </c>
      <c r="V30" s="235">
        <f>ROUND(E30*U30,2)</f>
        <v>0</v>
      </c>
      <c r="W30" s="235"/>
      <c r="X30" s="235" t="s">
        <v>171</v>
      </c>
      <c r="Y30" s="235" t="s">
        <v>134</v>
      </c>
      <c r="Z30" s="215"/>
      <c r="AA30" s="215"/>
      <c r="AB30" s="215"/>
      <c r="AC30" s="215"/>
      <c r="AD30" s="215"/>
      <c r="AE30" s="215"/>
      <c r="AF30" s="215"/>
      <c r="AG30" s="215" t="s">
        <v>172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5">
      <c r="A31" s="239" t="s">
        <v>127</v>
      </c>
      <c r="B31" s="240" t="s">
        <v>66</v>
      </c>
      <c r="C31" s="261" t="s">
        <v>67</v>
      </c>
      <c r="D31" s="241"/>
      <c r="E31" s="242"/>
      <c r="F31" s="243"/>
      <c r="G31" s="244">
        <f>SUMIF(AG32:AG32,"&lt;&gt;NOR",G32:G32)</f>
        <v>0</v>
      </c>
      <c r="H31" s="238"/>
      <c r="I31" s="238">
        <f>SUM(I32:I32)</f>
        <v>0</v>
      </c>
      <c r="J31" s="238"/>
      <c r="K31" s="238">
        <f>SUM(K32:K32)</f>
        <v>0</v>
      </c>
      <c r="L31" s="238"/>
      <c r="M31" s="238">
        <f>SUM(M32:M32)</f>
        <v>0</v>
      </c>
      <c r="N31" s="237"/>
      <c r="O31" s="237">
        <f>SUM(O32:O32)</f>
        <v>0.06</v>
      </c>
      <c r="P31" s="237"/>
      <c r="Q31" s="237">
        <f>SUM(Q32:Q32)</f>
        <v>0</v>
      </c>
      <c r="R31" s="238"/>
      <c r="S31" s="238"/>
      <c r="T31" s="238"/>
      <c r="U31" s="238"/>
      <c r="V31" s="238">
        <f>SUM(V32:V32)</f>
        <v>8.4</v>
      </c>
      <c r="W31" s="238"/>
      <c r="X31" s="238"/>
      <c r="Y31" s="238"/>
      <c r="AG31" t="s">
        <v>128</v>
      </c>
    </row>
    <row r="32" spans="1:60" outlineLevel="1" x14ac:dyDescent="0.25">
      <c r="A32" s="252">
        <v>16</v>
      </c>
      <c r="B32" s="253" t="s">
        <v>175</v>
      </c>
      <c r="C32" s="262" t="s">
        <v>176</v>
      </c>
      <c r="D32" s="254" t="s">
        <v>131</v>
      </c>
      <c r="E32" s="255">
        <v>47.46</v>
      </c>
      <c r="F32" s="256"/>
      <c r="G32" s="257">
        <f>ROUND(E32*F32,2)</f>
        <v>0</v>
      </c>
      <c r="H32" s="236"/>
      <c r="I32" s="235">
        <f>ROUND(E32*H32,2)</f>
        <v>0</v>
      </c>
      <c r="J32" s="236"/>
      <c r="K32" s="235">
        <f>ROUND(E32*J32,2)</f>
        <v>0</v>
      </c>
      <c r="L32" s="235">
        <v>15</v>
      </c>
      <c r="M32" s="235">
        <f>G32*(1+L32/100)</f>
        <v>0</v>
      </c>
      <c r="N32" s="234">
        <v>1.2099999999999999E-3</v>
      </c>
      <c r="O32" s="234">
        <f>ROUND(E32*N32,2)</f>
        <v>0.06</v>
      </c>
      <c r="P32" s="234">
        <v>0</v>
      </c>
      <c r="Q32" s="234">
        <f>ROUND(E32*P32,2)</f>
        <v>0</v>
      </c>
      <c r="R32" s="235"/>
      <c r="S32" s="235" t="s">
        <v>132</v>
      </c>
      <c r="T32" s="235" t="s">
        <v>132</v>
      </c>
      <c r="U32" s="235">
        <v>0.17699999999999999</v>
      </c>
      <c r="V32" s="235">
        <f>ROUND(E32*U32,2)</f>
        <v>8.4</v>
      </c>
      <c r="W32" s="235"/>
      <c r="X32" s="235" t="s">
        <v>133</v>
      </c>
      <c r="Y32" s="235" t="s">
        <v>134</v>
      </c>
      <c r="Z32" s="215"/>
      <c r="AA32" s="215"/>
      <c r="AB32" s="215"/>
      <c r="AC32" s="215"/>
      <c r="AD32" s="215"/>
      <c r="AE32" s="215"/>
      <c r="AF32" s="215"/>
      <c r="AG32" s="215" t="s">
        <v>135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6.4" x14ac:dyDescent="0.25">
      <c r="A33" s="239" t="s">
        <v>127</v>
      </c>
      <c r="B33" s="240" t="s">
        <v>68</v>
      </c>
      <c r="C33" s="261" t="s">
        <v>69</v>
      </c>
      <c r="D33" s="241"/>
      <c r="E33" s="242"/>
      <c r="F33" s="243"/>
      <c r="G33" s="244">
        <f>SUMIF(AG34:AG35,"&lt;&gt;NOR",G34:G35)</f>
        <v>0</v>
      </c>
      <c r="H33" s="238"/>
      <c r="I33" s="238">
        <f>SUM(I34:I35)</f>
        <v>0</v>
      </c>
      <c r="J33" s="238"/>
      <c r="K33" s="238">
        <f>SUM(K34:K35)</f>
        <v>0</v>
      </c>
      <c r="L33" s="238"/>
      <c r="M33" s="238">
        <f>SUM(M34:M35)</f>
        <v>0</v>
      </c>
      <c r="N33" s="237"/>
      <c r="O33" s="237">
        <f>SUM(O34:O35)</f>
        <v>0</v>
      </c>
      <c r="P33" s="237"/>
      <c r="Q33" s="237">
        <f>SUM(Q34:Q35)</f>
        <v>0</v>
      </c>
      <c r="R33" s="238"/>
      <c r="S33" s="238"/>
      <c r="T33" s="238"/>
      <c r="U33" s="238"/>
      <c r="V33" s="238">
        <f>SUM(V34:V35)</f>
        <v>16.8</v>
      </c>
      <c r="W33" s="238"/>
      <c r="X33" s="238"/>
      <c r="Y33" s="238"/>
      <c r="AG33" t="s">
        <v>128</v>
      </c>
    </row>
    <row r="34" spans="1:60" outlineLevel="1" x14ac:dyDescent="0.25">
      <c r="A34" s="246">
        <v>17</v>
      </c>
      <c r="B34" s="247" t="s">
        <v>177</v>
      </c>
      <c r="C34" s="263" t="s">
        <v>178</v>
      </c>
      <c r="D34" s="248" t="s">
        <v>131</v>
      </c>
      <c r="E34" s="249">
        <v>47.46</v>
      </c>
      <c r="F34" s="250"/>
      <c r="G34" s="251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15</v>
      </c>
      <c r="M34" s="235">
        <f>G34*(1+L34/100)</f>
        <v>0</v>
      </c>
      <c r="N34" s="234">
        <v>4.0000000000000003E-5</v>
      </c>
      <c r="O34" s="234">
        <f>ROUND(E34*N34,2)</f>
        <v>0</v>
      </c>
      <c r="P34" s="234">
        <v>0</v>
      </c>
      <c r="Q34" s="234">
        <f>ROUND(E34*P34,2)</f>
        <v>0</v>
      </c>
      <c r="R34" s="235"/>
      <c r="S34" s="235" t="s">
        <v>132</v>
      </c>
      <c r="T34" s="235" t="s">
        <v>132</v>
      </c>
      <c r="U34" s="235">
        <v>0.35399999999999998</v>
      </c>
      <c r="V34" s="235">
        <f>ROUND(E34*U34,2)</f>
        <v>16.8</v>
      </c>
      <c r="W34" s="235"/>
      <c r="X34" s="235" t="s">
        <v>133</v>
      </c>
      <c r="Y34" s="235" t="s">
        <v>134</v>
      </c>
      <c r="Z34" s="215"/>
      <c r="AA34" s="215"/>
      <c r="AB34" s="215"/>
      <c r="AC34" s="215"/>
      <c r="AD34" s="215"/>
      <c r="AE34" s="215"/>
      <c r="AF34" s="215"/>
      <c r="AG34" s="215" t="s">
        <v>135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31.2" outlineLevel="2" x14ac:dyDescent="0.25">
      <c r="A35" s="232"/>
      <c r="B35" s="233"/>
      <c r="C35" s="264" t="s">
        <v>179</v>
      </c>
      <c r="D35" s="258"/>
      <c r="E35" s="258"/>
      <c r="F35" s="258"/>
      <c r="G35" s="258"/>
      <c r="H35" s="235"/>
      <c r="I35" s="235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35"/>
      <c r="Z35" s="215"/>
      <c r="AA35" s="215"/>
      <c r="AB35" s="215"/>
      <c r="AC35" s="215"/>
      <c r="AD35" s="215"/>
      <c r="AE35" s="215"/>
      <c r="AF35" s="215"/>
      <c r="AG35" s="215" t="s">
        <v>151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60" t="str">
        <f>C35</f>
        <v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35" s="215"/>
      <c r="BC35" s="215"/>
      <c r="BD35" s="215"/>
      <c r="BE35" s="215"/>
      <c r="BF35" s="215"/>
      <c r="BG35" s="215"/>
      <c r="BH35" s="215"/>
    </row>
    <row r="36" spans="1:60" x14ac:dyDescent="0.25">
      <c r="A36" s="239" t="s">
        <v>127</v>
      </c>
      <c r="B36" s="240" t="s">
        <v>70</v>
      </c>
      <c r="C36" s="261" t="s">
        <v>71</v>
      </c>
      <c r="D36" s="241"/>
      <c r="E36" s="242"/>
      <c r="F36" s="243"/>
      <c r="G36" s="244">
        <f>SUMIF(AG37:AG43,"&lt;&gt;NOR",G37:G43)</f>
        <v>0</v>
      </c>
      <c r="H36" s="238"/>
      <c r="I36" s="238">
        <f>SUM(I37:I43)</f>
        <v>0</v>
      </c>
      <c r="J36" s="238"/>
      <c r="K36" s="238">
        <f>SUM(K37:K43)</f>
        <v>0</v>
      </c>
      <c r="L36" s="238"/>
      <c r="M36" s="238">
        <f>SUM(M37:M43)</f>
        <v>0</v>
      </c>
      <c r="N36" s="237"/>
      <c r="O36" s="237">
        <f>SUM(O37:O43)</f>
        <v>0</v>
      </c>
      <c r="P36" s="237"/>
      <c r="Q36" s="237">
        <f>SUM(Q37:Q43)</f>
        <v>3.81</v>
      </c>
      <c r="R36" s="238"/>
      <c r="S36" s="238"/>
      <c r="T36" s="238"/>
      <c r="U36" s="238"/>
      <c r="V36" s="238">
        <f>SUM(V37:V43)</f>
        <v>26.73</v>
      </c>
      <c r="W36" s="238"/>
      <c r="X36" s="238"/>
      <c r="Y36" s="238"/>
      <c r="AG36" t="s">
        <v>128</v>
      </c>
    </row>
    <row r="37" spans="1:60" outlineLevel="1" x14ac:dyDescent="0.25">
      <c r="A37" s="252">
        <v>18</v>
      </c>
      <c r="B37" s="253" t="s">
        <v>180</v>
      </c>
      <c r="C37" s="262" t="s">
        <v>181</v>
      </c>
      <c r="D37" s="254" t="s">
        <v>158</v>
      </c>
      <c r="E37" s="255">
        <v>0.60199999999999998</v>
      </c>
      <c r="F37" s="256"/>
      <c r="G37" s="257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15</v>
      </c>
      <c r="M37" s="235">
        <f>G37*(1+L37/100)</f>
        <v>0</v>
      </c>
      <c r="N37" s="234">
        <v>1.2800000000000001E-3</v>
      </c>
      <c r="O37" s="234">
        <f>ROUND(E37*N37,2)</f>
        <v>0</v>
      </c>
      <c r="P37" s="234">
        <v>1.95</v>
      </c>
      <c r="Q37" s="234">
        <f>ROUND(E37*P37,2)</f>
        <v>1.17</v>
      </c>
      <c r="R37" s="235"/>
      <c r="S37" s="235" t="s">
        <v>132</v>
      </c>
      <c r="T37" s="235" t="s">
        <v>132</v>
      </c>
      <c r="U37" s="235">
        <v>1.7010000000000001</v>
      </c>
      <c r="V37" s="235">
        <f>ROUND(E37*U37,2)</f>
        <v>1.02</v>
      </c>
      <c r="W37" s="235"/>
      <c r="X37" s="235" t="s">
        <v>133</v>
      </c>
      <c r="Y37" s="235" t="s">
        <v>134</v>
      </c>
      <c r="Z37" s="215"/>
      <c r="AA37" s="215"/>
      <c r="AB37" s="215"/>
      <c r="AC37" s="215"/>
      <c r="AD37" s="215"/>
      <c r="AE37" s="215"/>
      <c r="AF37" s="215"/>
      <c r="AG37" s="215" t="s">
        <v>135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52">
        <v>19</v>
      </c>
      <c r="B38" s="253" t="s">
        <v>182</v>
      </c>
      <c r="C38" s="262" t="s">
        <v>183</v>
      </c>
      <c r="D38" s="254" t="s">
        <v>131</v>
      </c>
      <c r="E38" s="255">
        <v>47.46</v>
      </c>
      <c r="F38" s="256"/>
      <c r="G38" s="257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15</v>
      </c>
      <c r="M38" s="235">
        <f>G38*(1+L38/100)</f>
        <v>0</v>
      </c>
      <c r="N38" s="234">
        <v>0</v>
      </c>
      <c r="O38" s="234">
        <f>ROUND(E38*N38,2)</f>
        <v>0</v>
      </c>
      <c r="P38" s="234">
        <v>1.26E-2</v>
      </c>
      <c r="Q38" s="234">
        <f>ROUND(E38*P38,2)</f>
        <v>0.6</v>
      </c>
      <c r="R38" s="235"/>
      <c r="S38" s="235" t="s">
        <v>132</v>
      </c>
      <c r="T38" s="235" t="s">
        <v>132</v>
      </c>
      <c r="U38" s="235">
        <v>0.33</v>
      </c>
      <c r="V38" s="235">
        <f>ROUND(E38*U38,2)</f>
        <v>15.66</v>
      </c>
      <c r="W38" s="235"/>
      <c r="X38" s="235" t="s">
        <v>133</v>
      </c>
      <c r="Y38" s="235" t="s">
        <v>134</v>
      </c>
      <c r="Z38" s="215"/>
      <c r="AA38" s="215"/>
      <c r="AB38" s="215"/>
      <c r="AC38" s="215"/>
      <c r="AD38" s="215"/>
      <c r="AE38" s="215"/>
      <c r="AF38" s="215"/>
      <c r="AG38" s="215" t="s">
        <v>135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52">
        <v>20</v>
      </c>
      <c r="B39" s="253" t="s">
        <v>184</v>
      </c>
      <c r="C39" s="262" t="s">
        <v>185</v>
      </c>
      <c r="D39" s="254" t="s">
        <v>163</v>
      </c>
      <c r="E39" s="255">
        <v>4</v>
      </c>
      <c r="F39" s="256"/>
      <c r="G39" s="257">
        <f>ROUND(E39*F39,2)</f>
        <v>0</v>
      </c>
      <c r="H39" s="236"/>
      <c r="I39" s="235">
        <f>ROUND(E39*H39,2)</f>
        <v>0</v>
      </c>
      <c r="J39" s="236"/>
      <c r="K39" s="235">
        <f>ROUND(E39*J39,2)</f>
        <v>0</v>
      </c>
      <c r="L39" s="235">
        <v>15</v>
      </c>
      <c r="M39" s="235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5"/>
      <c r="S39" s="235" t="s">
        <v>132</v>
      </c>
      <c r="T39" s="235" t="s">
        <v>132</v>
      </c>
      <c r="U39" s="235">
        <v>0.05</v>
      </c>
      <c r="V39" s="235">
        <f>ROUND(E39*U39,2)</f>
        <v>0.2</v>
      </c>
      <c r="W39" s="235"/>
      <c r="X39" s="235" t="s">
        <v>133</v>
      </c>
      <c r="Y39" s="235" t="s">
        <v>134</v>
      </c>
      <c r="Z39" s="215"/>
      <c r="AA39" s="215"/>
      <c r="AB39" s="215"/>
      <c r="AC39" s="215"/>
      <c r="AD39" s="215"/>
      <c r="AE39" s="215"/>
      <c r="AF39" s="215"/>
      <c r="AG39" s="215" t="s">
        <v>135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52">
        <v>21</v>
      </c>
      <c r="B40" s="253" t="s">
        <v>186</v>
      </c>
      <c r="C40" s="262" t="s">
        <v>187</v>
      </c>
      <c r="D40" s="254" t="s">
        <v>131</v>
      </c>
      <c r="E40" s="255">
        <v>1.8</v>
      </c>
      <c r="F40" s="256"/>
      <c r="G40" s="257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15</v>
      </c>
      <c r="M40" s="235">
        <f>G40*(1+L40/100)</f>
        <v>0</v>
      </c>
      <c r="N40" s="234">
        <v>1.17E-3</v>
      </c>
      <c r="O40" s="234">
        <f>ROUND(E40*N40,2)</f>
        <v>0</v>
      </c>
      <c r="P40" s="234">
        <v>7.5999999999999998E-2</v>
      </c>
      <c r="Q40" s="234">
        <f>ROUND(E40*P40,2)</f>
        <v>0.14000000000000001</v>
      </c>
      <c r="R40" s="235"/>
      <c r="S40" s="235" t="s">
        <v>132</v>
      </c>
      <c r="T40" s="235" t="s">
        <v>132</v>
      </c>
      <c r="U40" s="235">
        <v>0.93899999999999995</v>
      </c>
      <c r="V40" s="235">
        <f>ROUND(E40*U40,2)</f>
        <v>1.69</v>
      </c>
      <c r="W40" s="235"/>
      <c r="X40" s="235" t="s">
        <v>133</v>
      </c>
      <c r="Y40" s="235" t="s">
        <v>134</v>
      </c>
      <c r="Z40" s="215"/>
      <c r="AA40" s="215"/>
      <c r="AB40" s="215"/>
      <c r="AC40" s="215"/>
      <c r="AD40" s="215"/>
      <c r="AE40" s="215"/>
      <c r="AF40" s="215"/>
      <c r="AG40" s="215" t="s">
        <v>135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52">
        <v>22</v>
      </c>
      <c r="B41" s="253" t="s">
        <v>188</v>
      </c>
      <c r="C41" s="262" t="s">
        <v>189</v>
      </c>
      <c r="D41" s="254" t="s">
        <v>131</v>
      </c>
      <c r="E41" s="255">
        <v>27.215</v>
      </c>
      <c r="F41" s="256"/>
      <c r="G41" s="257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15</v>
      </c>
      <c r="M41" s="235">
        <f>G41*(1+L41/100)</f>
        <v>0</v>
      </c>
      <c r="N41" s="234">
        <v>0</v>
      </c>
      <c r="O41" s="234">
        <f>ROUND(E41*N41,2)</f>
        <v>0</v>
      </c>
      <c r="P41" s="234">
        <v>6.8000000000000005E-2</v>
      </c>
      <c r="Q41" s="234">
        <f>ROUND(E41*P41,2)</f>
        <v>1.85</v>
      </c>
      <c r="R41" s="235"/>
      <c r="S41" s="235" t="s">
        <v>132</v>
      </c>
      <c r="T41" s="235" t="s">
        <v>132</v>
      </c>
      <c r="U41" s="235">
        <v>0.3</v>
      </c>
      <c r="V41" s="235">
        <f>ROUND(E41*U41,2)</f>
        <v>8.16</v>
      </c>
      <c r="W41" s="235"/>
      <c r="X41" s="235" t="s">
        <v>133</v>
      </c>
      <c r="Y41" s="235" t="s">
        <v>134</v>
      </c>
      <c r="Z41" s="215"/>
      <c r="AA41" s="215"/>
      <c r="AB41" s="215"/>
      <c r="AC41" s="215"/>
      <c r="AD41" s="215"/>
      <c r="AE41" s="215"/>
      <c r="AF41" s="215"/>
      <c r="AG41" s="215" t="s">
        <v>135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52">
        <v>23</v>
      </c>
      <c r="B42" s="253" t="s">
        <v>190</v>
      </c>
      <c r="C42" s="262" t="s">
        <v>191</v>
      </c>
      <c r="D42" s="254" t="s">
        <v>192</v>
      </c>
      <c r="E42" s="255">
        <v>1</v>
      </c>
      <c r="F42" s="256"/>
      <c r="G42" s="257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15</v>
      </c>
      <c r="M42" s="235">
        <f>G42*(1+L42/100)</f>
        <v>0</v>
      </c>
      <c r="N42" s="234">
        <v>0</v>
      </c>
      <c r="O42" s="234">
        <f>ROUND(E42*N42,2)</f>
        <v>0</v>
      </c>
      <c r="P42" s="234">
        <v>0.05</v>
      </c>
      <c r="Q42" s="234">
        <f>ROUND(E42*P42,2)</f>
        <v>0.05</v>
      </c>
      <c r="R42" s="235"/>
      <c r="S42" s="235" t="s">
        <v>193</v>
      </c>
      <c r="T42" s="235" t="s">
        <v>149</v>
      </c>
      <c r="U42" s="235">
        <v>0</v>
      </c>
      <c r="V42" s="235">
        <f>ROUND(E42*U42,2)</f>
        <v>0</v>
      </c>
      <c r="W42" s="235"/>
      <c r="X42" s="235" t="s">
        <v>133</v>
      </c>
      <c r="Y42" s="235" t="s">
        <v>134</v>
      </c>
      <c r="Z42" s="215"/>
      <c r="AA42" s="215"/>
      <c r="AB42" s="215"/>
      <c r="AC42" s="215"/>
      <c r="AD42" s="215"/>
      <c r="AE42" s="215"/>
      <c r="AF42" s="215"/>
      <c r="AG42" s="215" t="s">
        <v>135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52">
        <v>24</v>
      </c>
      <c r="B43" s="253" t="s">
        <v>194</v>
      </c>
      <c r="C43" s="262" t="s">
        <v>195</v>
      </c>
      <c r="D43" s="254" t="s">
        <v>192</v>
      </c>
      <c r="E43" s="255">
        <v>1</v>
      </c>
      <c r="F43" s="256"/>
      <c r="G43" s="257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15</v>
      </c>
      <c r="M43" s="235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5"/>
      <c r="S43" s="235" t="s">
        <v>193</v>
      </c>
      <c r="T43" s="235" t="s">
        <v>149</v>
      </c>
      <c r="U43" s="235">
        <v>0</v>
      </c>
      <c r="V43" s="235">
        <f>ROUND(E43*U43,2)</f>
        <v>0</v>
      </c>
      <c r="W43" s="235"/>
      <c r="X43" s="235" t="s">
        <v>133</v>
      </c>
      <c r="Y43" s="235" t="s">
        <v>134</v>
      </c>
      <c r="Z43" s="215"/>
      <c r="AA43" s="215"/>
      <c r="AB43" s="215"/>
      <c r="AC43" s="215"/>
      <c r="AD43" s="215"/>
      <c r="AE43" s="215"/>
      <c r="AF43" s="215"/>
      <c r="AG43" s="215" t="s">
        <v>135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x14ac:dyDescent="0.25">
      <c r="A44" s="239" t="s">
        <v>127</v>
      </c>
      <c r="B44" s="240" t="s">
        <v>72</v>
      </c>
      <c r="C44" s="261" t="s">
        <v>73</v>
      </c>
      <c r="D44" s="241"/>
      <c r="E44" s="242"/>
      <c r="F44" s="243"/>
      <c r="G44" s="244">
        <f>SUMIF(AG45:AG45,"&lt;&gt;NOR",G45:G45)</f>
        <v>0</v>
      </c>
      <c r="H44" s="238"/>
      <c r="I44" s="238">
        <f>SUM(I45:I45)</f>
        <v>0</v>
      </c>
      <c r="J44" s="238"/>
      <c r="K44" s="238">
        <f>SUM(K45:K45)</f>
        <v>0</v>
      </c>
      <c r="L44" s="238"/>
      <c r="M44" s="238">
        <f>SUM(M45:M45)</f>
        <v>0</v>
      </c>
      <c r="N44" s="237"/>
      <c r="O44" s="237">
        <f>SUM(O45:O45)</f>
        <v>0</v>
      </c>
      <c r="P44" s="237"/>
      <c r="Q44" s="237">
        <f>SUM(Q45:Q45)</f>
        <v>0</v>
      </c>
      <c r="R44" s="238"/>
      <c r="S44" s="238"/>
      <c r="T44" s="238"/>
      <c r="U44" s="238"/>
      <c r="V44" s="238">
        <f>SUM(V45:V45)</f>
        <v>9.1</v>
      </c>
      <c r="W44" s="238"/>
      <c r="X44" s="238"/>
      <c r="Y44" s="238"/>
      <c r="AG44" t="s">
        <v>128</v>
      </c>
    </row>
    <row r="45" spans="1:60" outlineLevel="1" x14ac:dyDescent="0.25">
      <c r="A45" s="252">
        <v>25</v>
      </c>
      <c r="B45" s="253" t="s">
        <v>196</v>
      </c>
      <c r="C45" s="262" t="s">
        <v>197</v>
      </c>
      <c r="D45" s="254" t="s">
        <v>198</v>
      </c>
      <c r="E45" s="255">
        <v>3.53071</v>
      </c>
      <c r="F45" s="256"/>
      <c r="G45" s="257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15</v>
      </c>
      <c r="M45" s="235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5"/>
      <c r="S45" s="235" t="s">
        <v>132</v>
      </c>
      <c r="T45" s="235" t="s">
        <v>132</v>
      </c>
      <c r="U45" s="235">
        <v>2.577</v>
      </c>
      <c r="V45" s="235">
        <f>ROUND(E45*U45,2)</f>
        <v>9.1</v>
      </c>
      <c r="W45" s="235"/>
      <c r="X45" s="235" t="s">
        <v>199</v>
      </c>
      <c r="Y45" s="235" t="s">
        <v>134</v>
      </c>
      <c r="Z45" s="215"/>
      <c r="AA45" s="215"/>
      <c r="AB45" s="215"/>
      <c r="AC45" s="215"/>
      <c r="AD45" s="215"/>
      <c r="AE45" s="215"/>
      <c r="AF45" s="215"/>
      <c r="AG45" s="215" t="s">
        <v>200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5">
      <c r="A46" s="239" t="s">
        <v>127</v>
      </c>
      <c r="B46" s="240" t="s">
        <v>74</v>
      </c>
      <c r="C46" s="261" t="s">
        <v>75</v>
      </c>
      <c r="D46" s="241"/>
      <c r="E46" s="242"/>
      <c r="F46" s="243"/>
      <c r="G46" s="244">
        <f>SUMIF(AG47:AG47,"&lt;&gt;NOR",G47:G47)</f>
        <v>0</v>
      </c>
      <c r="H46" s="238"/>
      <c r="I46" s="238">
        <f>SUM(I47:I47)</f>
        <v>0</v>
      </c>
      <c r="J46" s="238"/>
      <c r="K46" s="238">
        <f>SUM(K47:K47)</f>
        <v>0</v>
      </c>
      <c r="L46" s="238"/>
      <c r="M46" s="238">
        <f>SUM(M47:M47)</f>
        <v>0</v>
      </c>
      <c r="N46" s="237"/>
      <c r="O46" s="237">
        <f>SUM(O47:O47)</f>
        <v>0.04</v>
      </c>
      <c r="P46" s="237"/>
      <c r="Q46" s="237">
        <f>SUM(Q47:Q47)</f>
        <v>0</v>
      </c>
      <c r="R46" s="238"/>
      <c r="S46" s="238"/>
      <c r="T46" s="238"/>
      <c r="U46" s="238"/>
      <c r="V46" s="238">
        <f>SUM(V47:V47)</f>
        <v>4</v>
      </c>
      <c r="W46" s="238"/>
      <c r="X46" s="238"/>
      <c r="Y46" s="238"/>
      <c r="AG46" t="s">
        <v>128</v>
      </c>
    </row>
    <row r="47" spans="1:60" ht="20.399999999999999" outlineLevel="1" x14ac:dyDescent="0.25">
      <c r="A47" s="252">
        <v>26</v>
      </c>
      <c r="B47" s="253" t="s">
        <v>201</v>
      </c>
      <c r="C47" s="262" t="s">
        <v>202</v>
      </c>
      <c r="D47" s="254" t="s">
        <v>131</v>
      </c>
      <c r="E47" s="255">
        <v>10.4</v>
      </c>
      <c r="F47" s="256"/>
      <c r="G47" s="257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15</v>
      </c>
      <c r="M47" s="235">
        <f>G47*(1+L47/100)</f>
        <v>0</v>
      </c>
      <c r="N47" s="234">
        <v>3.3999999999999998E-3</v>
      </c>
      <c r="O47" s="234">
        <f>ROUND(E47*N47,2)</f>
        <v>0.04</v>
      </c>
      <c r="P47" s="234">
        <v>0</v>
      </c>
      <c r="Q47" s="234">
        <f>ROUND(E47*P47,2)</f>
        <v>0</v>
      </c>
      <c r="R47" s="235"/>
      <c r="S47" s="235" t="s">
        <v>132</v>
      </c>
      <c r="T47" s="235" t="s">
        <v>132</v>
      </c>
      <c r="U47" s="235">
        <v>0.38500000000000001</v>
      </c>
      <c r="V47" s="235">
        <f>ROUND(E47*U47,2)</f>
        <v>4</v>
      </c>
      <c r="W47" s="235"/>
      <c r="X47" s="235" t="s">
        <v>133</v>
      </c>
      <c r="Y47" s="235" t="s">
        <v>134</v>
      </c>
      <c r="Z47" s="215"/>
      <c r="AA47" s="215"/>
      <c r="AB47" s="215"/>
      <c r="AC47" s="215"/>
      <c r="AD47" s="215"/>
      <c r="AE47" s="215"/>
      <c r="AF47" s="215"/>
      <c r="AG47" s="215" t="s">
        <v>135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5">
      <c r="A48" s="239" t="s">
        <v>127</v>
      </c>
      <c r="B48" s="240" t="s">
        <v>76</v>
      </c>
      <c r="C48" s="261" t="s">
        <v>77</v>
      </c>
      <c r="D48" s="241"/>
      <c r="E48" s="242"/>
      <c r="F48" s="243"/>
      <c r="G48" s="244">
        <f>SUMIF(AG49:AG54,"&lt;&gt;NOR",G49:G54)</f>
        <v>0</v>
      </c>
      <c r="H48" s="238"/>
      <c r="I48" s="238">
        <f>SUM(I49:I54)</f>
        <v>0</v>
      </c>
      <c r="J48" s="238"/>
      <c r="K48" s="238">
        <f>SUM(K49:K54)</f>
        <v>0</v>
      </c>
      <c r="L48" s="238"/>
      <c r="M48" s="238">
        <f>SUM(M49:M54)</f>
        <v>0</v>
      </c>
      <c r="N48" s="237"/>
      <c r="O48" s="237">
        <f>SUM(O49:O54)</f>
        <v>0.03</v>
      </c>
      <c r="P48" s="237"/>
      <c r="Q48" s="237">
        <f>SUM(Q49:Q54)</f>
        <v>0</v>
      </c>
      <c r="R48" s="238"/>
      <c r="S48" s="238"/>
      <c r="T48" s="238"/>
      <c r="U48" s="238"/>
      <c r="V48" s="238">
        <f>SUM(V49:V54)</f>
        <v>4.97</v>
      </c>
      <c r="W48" s="238"/>
      <c r="X48" s="238"/>
      <c r="Y48" s="238"/>
      <c r="AG48" t="s">
        <v>128</v>
      </c>
    </row>
    <row r="49" spans="1:60" outlineLevel="1" x14ac:dyDescent="0.25">
      <c r="A49" s="252">
        <v>27</v>
      </c>
      <c r="B49" s="253" t="s">
        <v>203</v>
      </c>
      <c r="C49" s="262" t="s">
        <v>204</v>
      </c>
      <c r="D49" s="254" t="s">
        <v>163</v>
      </c>
      <c r="E49" s="255">
        <v>1</v>
      </c>
      <c r="F49" s="256"/>
      <c r="G49" s="257">
        <f>ROUND(E49*F49,2)</f>
        <v>0</v>
      </c>
      <c r="H49" s="236"/>
      <c r="I49" s="235">
        <f>ROUND(E49*H49,2)</f>
        <v>0</v>
      </c>
      <c r="J49" s="236"/>
      <c r="K49" s="235">
        <f>ROUND(E49*J49,2)</f>
        <v>0</v>
      </c>
      <c r="L49" s="235">
        <v>15</v>
      </c>
      <c r="M49" s="235">
        <f>G49*(1+L49/100)</f>
        <v>0</v>
      </c>
      <c r="N49" s="234">
        <v>1.018E-2</v>
      </c>
      <c r="O49" s="234">
        <f>ROUND(E49*N49,2)</f>
        <v>0.01</v>
      </c>
      <c r="P49" s="234">
        <v>0</v>
      </c>
      <c r="Q49" s="234">
        <f>ROUND(E49*P49,2)</f>
        <v>0</v>
      </c>
      <c r="R49" s="235"/>
      <c r="S49" s="235" t="s">
        <v>132</v>
      </c>
      <c r="T49" s="235" t="s">
        <v>149</v>
      </c>
      <c r="U49" s="235">
        <v>1.29</v>
      </c>
      <c r="V49" s="235">
        <f>ROUND(E49*U49,2)</f>
        <v>1.29</v>
      </c>
      <c r="W49" s="235"/>
      <c r="X49" s="235" t="s">
        <v>133</v>
      </c>
      <c r="Y49" s="235" t="s">
        <v>134</v>
      </c>
      <c r="Z49" s="215"/>
      <c r="AA49" s="215"/>
      <c r="AB49" s="215"/>
      <c r="AC49" s="215"/>
      <c r="AD49" s="215"/>
      <c r="AE49" s="215"/>
      <c r="AF49" s="215"/>
      <c r="AG49" s="215" t="s">
        <v>135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52">
        <v>28</v>
      </c>
      <c r="B50" s="253" t="s">
        <v>205</v>
      </c>
      <c r="C50" s="262" t="s">
        <v>206</v>
      </c>
      <c r="D50" s="254" t="s">
        <v>207</v>
      </c>
      <c r="E50" s="255">
        <v>1</v>
      </c>
      <c r="F50" s="256"/>
      <c r="G50" s="257">
        <f>ROUND(E50*F50,2)</f>
        <v>0</v>
      </c>
      <c r="H50" s="236"/>
      <c r="I50" s="235">
        <f>ROUND(E50*H50,2)</f>
        <v>0</v>
      </c>
      <c r="J50" s="236"/>
      <c r="K50" s="235">
        <f>ROUND(E50*J50,2)</f>
        <v>0</v>
      </c>
      <c r="L50" s="235">
        <v>15</v>
      </c>
      <c r="M50" s="235">
        <f>G50*(1+L50/100)</f>
        <v>0</v>
      </c>
      <c r="N50" s="234">
        <v>1.421E-2</v>
      </c>
      <c r="O50" s="234">
        <f>ROUND(E50*N50,2)</f>
        <v>0.01</v>
      </c>
      <c r="P50" s="234">
        <v>0</v>
      </c>
      <c r="Q50" s="234">
        <f>ROUND(E50*P50,2)</f>
        <v>0</v>
      </c>
      <c r="R50" s="235"/>
      <c r="S50" s="235" t="s">
        <v>132</v>
      </c>
      <c r="T50" s="235" t="s">
        <v>149</v>
      </c>
      <c r="U50" s="235">
        <v>1.1890000000000001</v>
      </c>
      <c r="V50" s="235">
        <f>ROUND(E50*U50,2)</f>
        <v>1.19</v>
      </c>
      <c r="W50" s="235"/>
      <c r="X50" s="235" t="s">
        <v>133</v>
      </c>
      <c r="Y50" s="235" t="s">
        <v>134</v>
      </c>
      <c r="Z50" s="215"/>
      <c r="AA50" s="215"/>
      <c r="AB50" s="215"/>
      <c r="AC50" s="215"/>
      <c r="AD50" s="215"/>
      <c r="AE50" s="215"/>
      <c r="AF50" s="215"/>
      <c r="AG50" s="215" t="s">
        <v>135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52">
        <v>29</v>
      </c>
      <c r="B51" s="253" t="s">
        <v>208</v>
      </c>
      <c r="C51" s="262" t="s">
        <v>209</v>
      </c>
      <c r="D51" s="254" t="s">
        <v>163</v>
      </c>
      <c r="E51" s="255">
        <v>1</v>
      </c>
      <c r="F51" s="256"/>
      <c r="G51" s="257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15</v>
      </c>
      <c r="M51" s="235">
        <f>G51*(1+L51/100)</f>
        <v>0</v>
      </c>
      <c r="N51" s="234">
        <v>1.5200000000000001E-3</v>
      </c>
      <c r="O51" s="234">
        <f>ROUND(E51*N51,2)</f>
        <v>0</v>
      </c>
      <c r="P51" s="234">
        <v>0</v>
      </c>
      <c r="Q51" s="234">
        <f>ROUND(E51*P51,2)</f>
        <v>0</v>
      </c>
      <c r="R51" s="235"/>
      <c r="S51" s="235" t="s">
        <v>132</v>
      </c>
      <c r="T51" s="235" t="s">
        <v>132</v>
      </c>
      <c r="U51" s="235">
        <v>0.58699999999999997</v>
      </c>
      <c r="V51" s="235">
        <f>ROUND(E51*U51,2)</f>
        <v>0.59</v>
      </c>
      <c r="W51" s="235"/>
      <c r="X51" s="235" t="s">
        <v>133</v>
      </c>
      <c r="Y51" s="235" t="s">
        <v>134</v>
      </c>
      <c r="Z51" s="215"/>
      <c r="AA51" s="215"/>
      <c r="AB51" s="215"/>
      <c r="AC51" s="215"/>
      <c r="AD51" s="215"/>
      <c r="AE51" s="215"/>
      <c r="AF51" s="215"/>
      <c r="AG51" s="215" t="s">
        <v>135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52">
        <v>30</v>
      </c>
      <c r="B52" s="253" t="s">
        <v>210</v>
      </c>
      <c r="C52" s="262" t="s">
        <v>211</v>
      </c>
      <c r="D52" s="254" t="s">
        <v>207</v>
      </c>
      <c r="E52" s="255">
        <v>1</v>
      </c>
      <c r="F52" s="256"/>
      <c r="G52" s="257">
        <f>ROUND(E52*F52,2)</f>
        <v>0</v>
      </c>
      <c r="H52" s="236"/>
      <c r="I52" s="235">
        <f>ROUND(E52*H52,2)</f>
        <v>0</v>
      </c>
      <c r="J52" s="236"/>
      <c r="K52" s="235">
        <f>ROUND(E52*J52,2)</f>
        <v>0</v>
      </c>
      <c r="L52" s="235">
        <v>15</v>
      </c>
      <c r="M52" s="235">
        <f>G52*(1+L52/100)</f>
        <v>0</v>
      </c>
      <c r="N52" s="234">
        <v>1.2970000000000001E-2</v>
      </c>
      <c r="O52" s="234">
        <f>ROUND(E52*N52,2)</f>
        <v>0.01</v>
      </c>
      <c r="P52" s="234">
        <v>0</v>
      </c>
      <c r="Q52" s="234">
        <f>ROUND(E52*P52,2)</f>
        <v>0</v>
      </c>
      <c r="R52" s="235"/>
      <c r="S52" s="235" t="s">
        <v>132</v>
      </c>
      <c r="T52" s="235" t="s">
        <v>149</v>
      </c>
      <c r="U52" s="235">
        <v>1.9</v>
      </c>
      <c r="V52" s="235">
        <f>ROUND(E52*U52,2)</f>
        <v>1.9</v>
      </c>
      <c r="W52" s="235"/>
      <c r="X52" s="235" t="s">
        <v>133</v>
      </c>
      <c r="Y52" s="235" t="s">
        <v>134</v>
      </c>
      <c r="Z52" s="215"/>
      <c r="AA52" s="215"/>
      <c r="AB52" s="215"/>
      <c r="AC52" s="215"/>
      <c r="AD52" s="215"/>
      <c r="AE52" s="215"/>
      <c r="AF52" s="215"/>
      <c r="AG52" s="215" t="s">
        <v>135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52">
        <v>31</v>
      </c>
      <c r="B53" s="253" t="s">
        <v>212</v>
      </c>
      <c r="C53" s="262" t="s">
        <v>213</v>
      </c>
      <c r="D53" s="254" t="s">
        <v>207</v>
      </c>
      <c r="E53" s="255">
        <v>1</v>
      </c>
      <c r="F53" s="256"/>
      <c r="G53" s="257">
        <f>ROUND(E53*F53,2)</f>
        <v>0</v>
      </c>
      <c r="H53" s="236"/>
      <c r="I53" s="235">
        <f>ROUND(E53*H53,2)</f>
        <v>0</v>
      </c>
      <c r="J53" s="236"/>
      <c r="K53" s="235">
        <f>ROUND(E53*J53,2)</f>
        <v>0</v>
      </c>
      <c r="L53" s="235">
        <v>15</v>
      </c>
      <c r="M53" s="235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5"/>
      <c r="S53" s="235" t="s">
        <v>193</v>
      </c>
      <c r="T53" s="235" t="s">
        <v>149</v>
      </c>
      <c r="U53" s="235">
        <v>0</v>
      </c>
      <c r="V53" s="235">
        <f>ROUND(E53*U53,2)</f>
        <v>0</v>
      </c>
      <c r="W53" s="235"/>
      <c r="X53" s="235" t="s">
        <v>133</v>
      </c>
      <c r="Y53" s="235" t="s">
        <v>134</v>
      </c>
      <c r="Z53" s="215"/>
      <c r="AA53" s="215"/>
      <c r="AB53" s="215"/>
      <c r="AC53" s="215"/>
      <c r="AD53" s="215"/>
      <c r="AE53" s="215"/>
      <c r="AF53" s="215"/>
      <c r="AG53" s="215" t="s">
        <v>135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30.6" outlineLevel="1" x14ac:dyDescent="0.25">
      <c r="A54" s="252">
        <v>32</v>
      </c>
      <c r="B54" s="253" t="s">
        <v>214</v>
      </c>
      <c r="C54" s="262" t="s">
        <v>215</v>
      </c>
      <c r="D54" s="254" t="s">
        <v>192</v>
      </c>
      <c r="E54" s="255">
        <v>1</v>
      </c>
      <c r="F54" s="256"/>
      <c r="G54" s="257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15</v>
      </c>
      <c r="M54" s="235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5"/>
      <c r="S54" s="235" t="s">
        <v>193</v>
      </c>
      <c r="T54" s="235" t="s">
        <v>149</v>
      </c>
      <c r="U54" s="235">
        <v>0</v>
      </c>
      <c r="V54" s="235">
        <f>ROUND(E54*U54,2)</f>
        <v>0</v>
      </c>
      <c r="W54" s="235"/>
      <c r="X54" s="235" t="s">
        <v>133</v>
      </c>
      <c r="Y54" s="235" t="s">
        <v>134</v>
      </c>
      <c r="Z54" s="215"/>
      <c r="AA54" s="215"/>
      <c r="AB54" s="215"/>
      <c r="AC54" s="215"/>
      <c r="AD54" s="215"/>
      <c r="AE54" s="215"/>
      <c r="AF54" s="215"/>
      <c r="AG54" s="215" t="s">
        <v>135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5">
      <c r="A55" s="239" t="s">
        <v>127</v>
      </c>
      <c r="B55" s="240" t="s">
        <v>78</v>
      </c>
      <c r="C55" s="261" t="s">
        <v>79</v>
      </c>
      <c r="D55" s="241"/>
      <c r="E55" s="242"/>
      <c r="F55" s="243"/>
      <c r="G55" s="244">
        <f>SUMIF(AG56:AG56,"&lt;&gt;NOR",G56:G56)</f>
        <v>0</v>
      </c>
      <c r="H55" s="238"/>
      <c r="I55" s="238">
        <f>SUM(I56:I56)</f>
        <v>0</v>
      </c>
      <c r="J55" s="238"/>
      <c r="K55" s="238">
        <f>SUM(K56:K56)</f>
        <v>0</v>
      </c>
      <c r="L55" s="238"/>
      <c r="M55" s="238">
        <f>SUM(M56:M56)</f>
        <v>0</v>
      </c>
      <c r="N55" s="237"/>
      <c r="O55" s="237">
        <f>SUM(O56:O56)</f>
        <v>0</v>
      </c>
      <c r="P55" s="237"/>
      <c r="Q55" s="237">
        <f>SUM(Q56:Q56)</f>
        <v>0</v>
      </c>
      <c r="R55" s="238"/>
      <c r="S55" s="238"/>
      <c r="T55" s="238"/>
      <c r="U55" s="238"/>
      <c r="V55" s="238">
        <f>SUM(V56:V56)</f>
        <v>1.55</v>
      </c>
      <c r="W55" s="238"/>
      <c r="X55" s="238"/>
      <c r="Y55" s="238"/>
      <c r="AG55" t="s">
        <v>128</v>
      </c>
    </row>
    <row r="56" spans="1:60" outlineLevel="1" x14ac:dyDescent="0.25">
      <c r="A56" s="252">
        <v>33</v>
      </c>
      <c r="B56" s="253" t="s">
        <v>216</v>
      </c>
      <c r="C56" s="262" t="s">
        <v>217</v>
      </c>
      <c r="D56" s="254" t="s">
        <v>163</v>
      </c>
      <c r="E56" s="255">
        <v>1</v>
      </c>
      <c r="F56" s="256"/>
      <c r="G56" s="257">
        <f>ROUND(E56*F56,2)</f>
        <v>0</v>
      </c>
      <c r="H56" s="236"/>
      <c r="I56" s="235">
        <f>ROUND(E56*H56,2)</f>
        <v>0</v>
      </c>
      <c r="J56" s="236"/>
      <c r="K56" s="235">
        <f>ROUND(E56*J56,2)</f>
        <v>0</v>
      </c>
      <c r="L56" s="235">
        <v>15</v>
      </c>
      <c r="M56" s="235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5"/>
      <c r="S56" s="235" t="s">
        <v>132</v>
      </c>
      <c r="T56" s="235" t="s">
        <v>149</v>
      </c>
      <c r="U56" s="235">
        <v>1.55</v>
      </c>
      <c r="V56" s="235">
        <f>ROUND(E56*U56,2)</f>
        <v>1.55</v>
      </c>
      <c r="W56" s="235"/>
      <c r="X56" s="235" t="s">
        <v>133</v>
      </c>
      <c r="Y56" s="235" t="s">
        <v>134</v>
      </c>
      <c r="Z56" s="215"/>
      <c r="AA56" s="215"/>
      <c r="AB56" s="215"/>
      <c r="AC56" s="215"/>
      <c r="AD56" s="215"/>
      <c r="AE56" s="215"/>
      <c r="AF56" s="215"/>
      <c r="AG56" s="215" t="s">
        <v>135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5">
      <c r="A57" s="239" t="s">
        <v>127</v>
      </c>
      <c r="B57" s="240" t="s">
        <v>80</v>
      </c>
      <c r="C57" s="261" t="s">
        <v>81</v>
      </c>
      <c r="D57" s="241"/>
      <c r="E57" s="242"/>
      <c r="F57" s="243"/>
      <c r="G57" s="244">
        <f>SUMIF(AG58:AG61,"&lt;&gt;NOR",G58:G61)</f>
        <v>0</v>
      </c>
      <c r="H57" s="238"/>
      <c r="I57" s="238">
        <f>SUM(I58:I61)</f>
        <v>0</v>
      </c>
      <c r="J57" s="238"/>
      <c r="K57" s="238">
        <f>SUM(K58:K61)</f>
        <v>0</v>
      </c>
      <c r="L57" s="238"/>
      <c r="M57" s="238">
        <f>SUM(M58:M61)</f>
        <v>0</v>
      </c>
      <c r="N57" s="237"/>
      <c r="O57" s="237">
        <f>SUM(O58:O61)</f>
        <v>0</v>
      </c>
      <c r="P57" s="237"/>
      <c r="Q57" s="237">
        <f>SUM(Q58:Q61)</f>
        <v>0.17</v>
      </c>
      <c r="R57" s="238"/>
      <c r="S57" s="238"/>
      <c r="T57" s="238"/>
      <c r="U57" s="238"/>
      <c r="V57" s="238">
        <f>SUM(V58:V61)</f>
        <v>16.029999999999998</v>
      </c>
      <c r="W57" s="238"/>
      <c r="X57" s="238"/>
      <c r="Y57" s="238"/>
      <c r="AG57" t="s">
        <v>128</v>
      </c>
    </row>
    <row r="58" spans="1:60" ht="40.799999999999997" outlineLevel="1" x14ac:dyDescent="0.25">
      <c r="A58" s="252">
        <v>34</v>
      </c>
      <c r="B58" s="253" t="s">
        <v>218</v>
      </c>
      <c r="C58" s="262" t="s">
        <v>219</v>
      </c>
      <c r="D58" s="254" t="s">
        <v>163</v>
      </c>
      <c r="E58" s="255">
        <v>1</v>
      </c>
      <c r="F58" s="256"/>
      <c r="G58" s="257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15</v>
      </c>
      <c r="M58" s="235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5"/>
      <c r="S58" s="235" t="s">
        <v>132</v>
      </c>
      <c r="T58" s="235" t="s">
        <v>149</v>
      </c>
      <c r="U58" s="235">
        <v>10.728</v>
      </c>
      <c r="V58" s="235">
        <f>ROUND(E58*U58,2)</f>
        <v>10.73</v>
      </c>
      <c r="W58" s="235"/>
      <c r="X58" s="235" t="s">
        <v>133</v>
      </c>
      <c r="Y58" s="235" t="s">
        <v>134</v>
      </c>
      <c r="Z58" s="215"/>
      <c r="AA58" s="215"/>
      <c r="AB58" s="215"/>
      <c r="AC58" s="215"/>
      <c r="AD58" s="215"/>
      <c r="AE58" s="215"/>
      <c r="AF58" s="215"/>
      <c r="AG58" s="215" t="s">
        <v>135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52">
        <v>35</v>
      </c>
      <c r="B59" s="253" t="s">
        <v>220</v>
      </c>
      <c r="C59" s="262" t="s">
        <v>221</v>
      </c>
      <c r="D59" s="254" t="s">
        <v>163</v>
      </c>
      <c r="E59" s="255">
        <v>1</v>
      </c>
      <c r="F59" s="256"/>
      <c r="G59" s="257">
        <f>ROUND(E59*F59,2)</f>
        <v>0</v>
      </c>
      <c r="H59" s="236"/>
      <c r="I59" s="235">
        <f>ROUND(E59*H59,2)</f>
        <v>0</v>
      </c>
      <c r="J59" s="236"/>
      <c r="K59" s="235">
        <f>ROUND(E59*J59,2)</f>
        <v>0</v>
      </c>
      <c r="L59" s="235">
        <v>15</v>
      </c>
      <c r="M59" s="235">
        <f>G59*(1+L59/100)</f>
        <v>0</v>
      </c>
      <c r="N59" s="234">
        <v>0</v>
      </c>
      <c r="O59" s="234">
        <f>ROUND(E59*N59,2)</f>
        <v>0</v>
      </c>
      <c r="P59" s="234">
        <v>0.17399999999999999</v>
      </c>
      <c r="Q59" s="234">
        <f>ROUND(E59*P59,2)</f>
        <v>0.17</v>
      </c>
      <c r="R59" s="235"/>
      <c r="S59" s="235" t="s">
        <v>132</v>
      </c>
      <c r="T59" s="235" t="s">
        <v>132</v>
      </c>
      <c r="U59" s="235">
        <v>0.95</v>
      </c>
      <c r="V59" s="235">
        <f>ROUND(E59*U59,2)</f>
        <v>0.95</v>
      </c>
      <c r="W59" s="235"/>
      <c r="X59" s="235" t="s">
        <v>133</v>
      </c>
      <c r="Y59" s="235" t="s">
        <v>134</v>
      </c>
      <c r="Z59" s="215"/>
      <c r="AA59" s="215"/>
      <c r="AB59" s="215"/>
      <c r="AC59" s="215"/>
      <c r="AD59" s="215"/>
      <c r="AE59" s="215"/>
      <c r="AF59" s="215"/>
      <c r="AG59" s="215" t="s">
        <v>135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52">
        <v>36</v>
      </c>
      <c r="B60" s="253" t="s">
        <v>222</v>
      </c>
      <c r="C60" s="262" t="s">
        <v>223</v>
      </c>
      <c r="D60" s="254" t="s">
        <v>163</v>
      </c>
      <c r="E60" s="255">
        <v>1</v>
      </c>
      <c r="F60" s="256"/>
      <c r="G60" s="257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15</v>
      </c>
      <c r="M60" s="235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5"/>
      <c r="S60" s="235" t="s">
        <v>193</v>
      </c>
      <c r="T60" s="235" t="s">
        <v>149</v>
      </c>
      <c r="U60" s="235">
        <v>1.45</v>
      </c>
      <c r="V60" s="235">
        <f>ROUND(E60*U60,2)</f>
        <v>1.45</v>
      </c>
      <c r="W60" s="235"/>
      <c r="X60" s="235" t="s">
        <v>133</v>
      </c>
      <c r="Y60" s="235" t="s">
        <v>134</v>
      </c>
      <c r="Z60" s="215"/>
      <c r="AA60" s="215"/>
      <c r="AB60" s="215"/>
      <c r="AC60" s="215"/>
      <c r="AD60" s="215"/>
      <c r="AE60" s="215"/>
      <c r="AF60" s="215"/>
      <c r="AG60" s="215" t="s">
        <v>135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52">
        <v>37</v>
      </c>
      <c r="B61" s="253" t="s">
        <v>224</v>
      </c>
      <c r="C61" s="262" t="s">
        <v>225</v>
      </c>
      <c r="D61" s="254" t="s">
        <v>163</v>
      </c>
      <c r="E61" s="255">
        <v>2</v>
      </c>
      <c r="F61" s="256"/>
      <c r="G61" s="257">
        <f>ROUND(E61*F61,2)</f>
        <v>0</v>
      </c>
      <c r="H61" s="236"/>
      <c r="I61" s="235">
        <f>ROUND(E61*H61,2)</f>
        <v>0</v>
      </c>
      <c r="J61" s="236"/>
      <c r="K61" s="235">
        <f>ROUND(E61*J61,2)</f>
        <v>0</v>
      </c>
      <c r="L61" s="235">
        <v>15</v>
      </c>
      <c r="M61" s="235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5"/>
      <c r="S61" s="235" t="s">
        <v>193</v>
      </c>
      <c r="T61" s="235" t="s">
        <v>149</v>
      </c>
      <c r="U61" s="235">
        <v>1.45</v>
      </c>
      <c r="V61" s="235">
        <f>ROUND(E61*U61,2)</f>
        <v>2.9</v>
      </c>
      <c r="W61" s="235"/>
      <c r="X61" s="235" t="s">
        <v>133</v>
      </c>
      <c r="Y61" s="235" t="s">
        <v>134</v>
      </c>
      <c r="Z61" s="215"/>
      <c r="AA61" s="215"/>
      <c r="AB61" s="215"/>
      <c r="AC61" s="215"/>
      <c r="AD61" s="215"/>
      <c r="AE61" s="215"/>
      <c r="AF61" s="215"/>
      <c r="AG61" s="215" t="s">
        <v>135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5">
      <c r="A62" s="239" t="s">
        <v>127</v>
      </c>
      <c r="B62" s="240" t="s">
        <v>82</v>
      </c>
      <c r="C62" s="261" t="s">
        <v>83</v>
      </c>
      <c r="D62" s="241"/>
      <c r="E62" s="242"/>
      <c r="F62" s="243"/>
      <c r="G62" s="244">
        <f>SUMIF(AG63:AG65,"&lt;&gt;NOR",G63:G65)</f>
        <v>0</v>
      </c>
      <c r="H62" s="238"/>
      <c r="I62" s="238">
        <f>SUM(I63:I65)</f>
        <v>0</v>
      </c>
      <c r="J62" s="238"/>
      <c r="K62" s="238">
        <f>SUM(K63:K65)</f>
        <v>0</v>
      </c>
      <c r="L62" s="238"/>
      <c r="M62" s="238">
        <f>SUM(M63:M65)</f>
        <v>0</v>
      </c>
      <c r="N62" s="237"/>
      <c r="O62" s="237">
        <f>SUM(O63:O65)</f>
        <v>0.11</v>
      </c>
      <c r="P62" s="237"/>
      <c r="Q62" s="237">
        <f>SUM(Q63:Q65)</f>
        <v>0</v>
      </c>
      <c r="R62" s="238"/>
      <c r="S62" s="238"/>
      <c r="T62" s="238"/>
      <c r="U62" s="238"/>
      <c r="V62" s="238">
        <f>SUM(V63:V65)</f>
        <v>9.2800000000000011</v>
      </c>
      <c r="W62" s="238"/>
      <c r="X62" s="238"/>
      <c r="Y62" s="238"/>
      <c r="AG62" t="s">
        <v>128</v>
      </c>
    </row>
    <row r="63" spans="1:60" outlineLevel="1" x14ac:dyDescent="0.25">
      <c r="A63" s="252">
        <v>38</v>
      </c>
      <c r="B63" s="253" t="s">
        <v>226</v>
      </c>
      <c r="C63" s="262" t="s">
        <v>227</v>
      </c>
      <c r="D63" s="254" t="s">
        <v>131</v>
      </c>
      <c r="E63" s="255">
        <v>15.6</v>
      </c>
      <c r="F63" s="256"/>
      <c r="G63" s="257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15</v>
      </c>
      <c r="M63" s="235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5"/>
      <c r="S63" s="235" t="s">
        <v>132</v>
      </c>
      <c r="T63" s="235" t="s">
        <v>132</v>
      </c>
      <c r="U63" s="235">
        <v>0.33500000000000002</v>
      </c>
      <c r="V63" s="235">
        <f>ROUND(E63*U63,2)</f>
        <v>5.23</v>
      </c>
      <c r="W63" s="235"/>
      <c r="X63" s="235" t="s">
        <v>133</v>
      </c>
      <c r="Y63" s="235" t="s">
        <v>134</v>
      </c>
      <c r="Z63" s="215"/>
      <c r="AA63" s="215"/>
      <c r="AB63" s="215"/>
      <c r="AC63" s="215"/>
      <c r="AD63" s="215"/>
      <c r="AE63" s="215"/>
      <c r="AF63" s="215"/>
      <c r="AG63" s="215" t="s">
        <v>135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0.399999999999999" outlineLevel="1" x14ac:dyDescent="0.25">
      <c r="A64" s="252">
        <v>39</v>
      </c>
      <c r="B64" s="253" t="s">
        <v>228</v>
      </c>
      <c r="C64" s="262" t="s">
        <v>229</v>
      </c>
      <c r="D64" s="254" t="s">
        <v>131</v>
      </c>
      <c r="E64" s="255">
        <v>3.89</v>
      </c>
      <c r="F64" s="256"/>
      <c r="G64" s="257">
        <f>ROUND(E64*F64,2)</f>
        <v>0</v>
      </c>
      <c r="H64" s="236"/>
      <c r="I64" s="235">
        <f>ROUND(E64*H64,2)</f>
        <v>0</v>
      </c>
      <c r="J64" s="236"/>
      <c r="K64" s="235">
        <f>ROUND(E64*J64,2)</f>
        <v>0</v>
      </c>
      <c r="L64" s="235">
        <v>15</v>
      </c>
      <c r="M64" s="235">
        <f>G64*(1+L64/100)</f>
        <v>0</v>
      </c>
      <c r="N64" s="234">
        <v>4.7600000000000003E-3</v>
      </c>
      <c r="O64" s="234">
        <f>ROUND(E64*N64,2)</f>
        <v>0.02</v>
      </c>
      <c r="P64" s="234">
        <v>0</v>
      </c>
      <c r="Q64" s="234">
        <f>ROUND(E64*P64,2)</f>
        <v>0</v>
      </c>
      <c r="R64" s="235"/>
      <c r="S64" s="235" t="s">
        <v>132</v>
      </c>
      <c r="T64" s="235" t="s">
        <v>132</v>
      </c>
      <c r="U64" s="235">
        <v>1.04</v>
      </c>
      <c r="V64" s="235">
        <f>ROUND(E64*U64,2)</f>
        <v>4.05</v>
      </c>
      <c r="W64" s="235"/>
      <c r="X64" s="235" t="s">
        <v>133</v>
      </c>
      <c r="Y64" s="235" t="s">
        <v>134</v>
      </c>
      <c r="Z64" s="215"/>
      <c r="AA64" s="215"/>
      <c r="AB64" s="215"/>
      <c r="AC64" s="215"/>
      <c r="AD64" s="215"/>
      <c r="AE64" s="215"/>
      <c r="AF64" s="215"/>
      <c r="AG64" s="215" t="s">
        <v>135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52">
        <v>40</v>
      </c>
      <c r="B65" s="253" t="s">
        <v>230</v>
      </c>
      <c r="C65" s="262" t="s">
        <v>231</v>
      </c>
      <c r="D65" s="254" t="s">
        <v>131</v>
      </c>
      <c r="E65" s="255">
        <v>4.47</v>
      </c>
      <c r="F65" s="256"/>
      <c r="G65" s="257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15</v>
      </c>
      <c r="M65" s="235">
        <f>G65*(1+L65/100)</f>
        <v>0</v>
      </c>
      <c r="N65" s="234">
        <v>2.07E-2</v>
      </c>
      <c r="O65" s="234">
        <f>ROUND(E65*N65,2)</f>
        <v>0.09</v>
      </c>
      <c r="P65" s="234">
        <v>0</v>
      </c>
      <c r="Q65" s="234">
        <f>ROUND(E65*P65,2)</f>
        <v>0</v>
      </c>
      <c r="R65" s="235" t="s">
        <v>170</v>
      </c>
      <c r="S65" s="235" t="s">
        <v>132</v>
      </c>
      <c r="T65" s="235" t="s">
        <v>132</v>
      </c>
      <c r="U65" s="235">
        <v>0</v>
      </c>
      <c r="V65" s="235">
        <f>ROUND(E65*U65,2)</f>
        <v>0</v>
      </c>
      <c r="W65" s="235"/>
      <c r="X65" s="235" t="s">
        <v>171</v>
      </c>
      <c r="Y65" s="235" t="s">
        <v>134</v>
      </c>
      <c r="Z65" s="215"/>
      <c r="AA65" s="215"/>
      <c r="AB65" s="215"/>
      <c r="AC65" s="215"/>
      <c r="AD65" s="215"/>
      <c r="AE65" s="215"/>
      <c r="AF65" s="215"/>
      <c r="AG65" s="215" t="s">
        <v>172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5">
      <c r="A66" s="239" t="s">
        <v>127</v>
      </c>
      <c r="B66" s="240" t="s">
        <v>84</v>
      </c>
      <c r="C66" s="261" t="s">
        <v>85</v>
      </c>
      <c r="D66" s="241"/>
      <c r="E66" s="242"/>
      <c r="F66" s="243"/>
      <c r="G66" s="244">
        <f>SUMIF(AG67:AG74,"&lt;&gt;NOR",G67:G74)</f>
        <v>0</v>
      </c>
      <c r="H66" s="238"/>
      <c r="I66" s="238">
        <f>SUM(I67:I74)</f>
        <v>0</v>
      </c>
      <c r="J66" s="238"/>
      <c r="K66" s="238">
        <f>SUM(K67:K74)</f>
        <v>0</v>
      </c>
      <c r="L66" s="238"/>
      <c r="M66" s="238">
        <f>SUM(M67:M74)</f>
        <v>0</v>
      </c>
      <c r="N66" s="237"/>
      <c r="O66" s="237">
        <f>SUM(O67:O74)</f>
        <v>0.2</v>
      </c>
      <c r="P66" s="237"/>
      <c r="Q66" s="237">
        <f>SUM(Q67:Q74)</f>
        <v>0.04</v>
      </c>
      <c r="R66" s="238"/>
      <c r="S66" s="238"/>
      <c r="T66" s="238"/>
      <c r="U66" s="238"/>
      <c r="V66" s="238">
        <f>SUM(V67:V74)</f>
        <v>41.620000000000005</v>
      </c>
      <c r="W66" s="238"/>
      <c r="X66" s="238"/>
      <c r="Y66" s="238"/>
      <c r="AG66" t="s">
        <v>128</v>
      </c>
    </row>
    <row r="67" spans="1:60" outlineLevel="1" x14ac:dyDescent="0.25">
      <c r="A67" s="252">
        <v>41</v>
      </c>
      <c r="B67" s="253" t="s">
        <v>232</v>
      </c>
      <c r="C67" s="262" t="s">
        <v>233</v>
      </c>
      <c r="D67" s="254" t="s">
        <v>234</v>
      </c>
      <c r="E67" s="255">
        <v>43.8</v>
      </c>
      <c r="F67" s="256"/>
      <c r="G67" s="257">
        <f>ROUND(E67*F67,2)</f>
        <v>0</v>
      </c>
      <c r="H67" s="236"/>
      <c r="I67" s="235">
        <f>ROUND(E67*H67,2)</f>
        <v>0</v>
      </c>
      <c r="J67" s="236"/>
      <c r="K67" s="235">
        <f>ROUND(E67*J67,2)</f>
        <v>0</v>
      </c>
      <c r="L67" s="235">
        <v>15</v>
      </c>
      <c r="M67" s="235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5"/>
      <c r="S67" s="235" t="s">
        <v>132</v>
      </c>
      <c r="T67" s="235" t="s">
        <v>132</v>
      </c>
      <c r="U67" s="235">
        <v>0.18099999999999999</v>
      </c>
      <c r="V67" s="235">
        <f>ROUND(E67*U67,2)</f>
        <v>7.93</v>
      </c>
      <c r="W67" s="235"/>
      <c r="X67" s="235" t="s">
        <v>133</v>
      </c>
      <c r="Y67" s="235" t="s">
        <v>134</v>
      </c>
      <c r="Z67" s="215"/>
      <c r="AA67" s="215"/>
      <c r="AB67" s="215"/>
      <c r="AC67" s="215"/>
      <c r="AD67" s="215"/>
      <c r="AE67" s="215"/>
      <c r="AF67" s="215"/>
      <c r="AG67" s="215" t="s">
        <v>135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52">
        <v>42</v>
      </c>
      <c r="B68" s="253" t="s">
        <v>235</v>
      </c>
      <c r="C68" s="262" t="s">
        <v>236</v>
      </c>
      <c r="D68" s="254" t="s">
        <v>131</v>
      </c>
      <c r="E68" s="255">
        <v>47.927</v>
      </c>
      <c r="F68" s="256"/>
      <c r="G68" s="257">
        <f>ROUND(E68*F68,2)</f>
        <v>0</v>
      </c>
      <c r="H68" s="236"/>
      <c r="I68" s="235">
        <f>ROUND(E68*H68,2)</f>
        <v>0</v>
      </c>
      <c r="J68" s="236"/>
      <c r="K68" s="235">
        <f>ROUND(E68*J68,2)</f>
        <v>0</v>
      </c>
      <c r="L68" s="235">
        <v>15</v>
      </c>
      <c r="M68" s="235">
        <f>G68*(1+L68/100)</f>
        <v>0</v>
      </c>
      <c r="N68" s="234">
        <v>1.0000000000000001E-5</v>
      </c>
      <c r="O68" s="234">
        <f>ROUND(E68*N68,2)</f>
        <v>0</v>
      </c>
      <c r="P68" s="234">
        <v>0</v>
      </c>
      <c r="Q68" s="234">
        <f>ROUND(E68*P68,2)</f>
        <v>0</v>
      </c>
      <c r="R68" s="235"/>
      <c r="S68" s="235" t="s">
        <v>132</v>
      </c>
      <c r="T68" s="235" t="s">
        <v>132</v>
      </c>
      <c r="U68" s="235">
        <v>0.06</v>
      </c>
      <c r="V68" s="235">
        <f>ROUND(E68*U68,2)</f>
        <v>2.88</v>
      </c>
      <c r="W68" s="235"/>
      <c r="X68" s="235" t="s">
        <v>133</v>
      </c>
      <c r="Y68" s="235" t="s">
        <v>134</v>
      </c>
      <c r="Z68" s="215"/>
      <c r="AA68" s="215"/>
      <c r="AB68" s="215"/>
      <c r="AC68" s="215"/>
      <c r="AD68" s="215"/>
      <c r="AE68" s="215"/>
      <c r="AF68" s="215"/>
      <c r="AG68" s="215" t="s">
        <v>135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52">
        <v>43</v>
      </c>
      <c r="B69" s="253" t="s">
        <v>237</v>
      </c>
      <c r="C69" s="262" t="s">
        <v>238</v>
      </c>
      <c r="D69" s="254" t="s">
        <v>131</v>
      </c>
      <c r="E69" s="255">
        <v>43.57</v>
      </c>
      <c r="F69" s="256"/>
      <c r="G69" s="257">
        <f>ROUND(E69*F69,2)</f>
        <v>0</v>
      </c>
      <c r="H69" s="236"/>
      <c r="I69" s="235">
        <f>ROUND(E69*H69,2)</f>
        <v>0</v>
      </c>
      <c r="J69" s="236"/>
      <c r="K69" s="235">
        <f>ROUND(E69*J69,2)</f>
        <v>0</v>
      </c>
      <c r="L69" s="235">
        <v>15</v>
      </c>
      <c r="M69" s="235">
        <f>G69*(1+L69/100)</f>
        <v>0</v>
      </c>
      <c r="N69" s="234">
        <v>0</v>
      </c>
      <c r="O69" s="234">
        <f>ROUND(E69*N69,2)</f>
        <v>0</v>
      </c>
      <c r="P69" s="234">
        <v>1E-3</v>
      </c>
      <c r="Q69" s="234">
        <f>ROUND(E69*P69,2)</f>
        <v>0.04</v>
      </c>
      <c r="R69" s="235"/>
      <c r="S69" s="235" t="s">
        <v>132</v>
      </c>
      <c r="T69" s="235" t="s">
        <v>132</v>
      </c>
      <c r="U69" s="235">
        <v>0.255</v>
      </c>
      <c r="V69" s="235">
        <f>ROUND(E69*U69,2)</f>
        <v>11.11</v>
      </c>
      <c r="W69" s="235"/>
      <c r="X69" s="235" t="s">
        <v>133</v>
      </c>
      <c r="Y69" s="235" t="s">
        <v>134</v>
      </c>
      <c r="Z69" s="215"/>
      <c r="AA69" s="215"/>
      <c r="AB69" s="215"/>
      <c r="AC69" s="215"/>
      <c r="AD69" s="215"/>
      <c r="AE69" s="215"/>
      <c r="AF69" s="215"/>
      <c r="AG69" s="215" t="s">
        <v>135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0.399999999999999" outlineLevel="1" x14ac:dyDescent="0.25">
      <c r="A70" s="252">
        <v>44</v>
      </c>
      <c r="B70" s="253" t="s">
        <v>239</v>
      </c>
      <c r="C70" s="262" t="s">
        <v>240</v>
      </c>
      <c r="D70" s="254" t="s">
        <v>131</v>
      </c>
      <c r="E70" s="255">
        <v>43.57</v>
      </c>
      <c r="F70" s="256"/>
      <c r="G70" s="257">
        <f>ROUND(E70*F70,2)</f>
        <v>0</v>
      </c>
      <c r="H70" s="236"/>
      <c r="I70" s="235">
        <f>ROUND(E70*H70,2)</f>
        <v>0</v>
      </c>
      <c r="J70" s="236"/>
      <c r="K70" s="235">
        <f>ROUND(E70*J70,2)</f>
        <v>0</v>
      </c>
      <c r="L70" s="235">
        <v>15</v>
      </c>
      <c r="M70" s="235">
        <f>G70*(1+L70/100)</f>
        <v>0</v>
      </c>
      <c r="N70" s="234">
        <v>3.3E-4</v>
      </c>
      <c r="O70" s="234">
        <f>ROUND(E70*N70,2)</f>
        <v>0.01</v>
      </c>
      <c r="P70" s="234">
        <v>0</v>
      </c>
      <c r="Q70" s="234">
        <f>ROUND(E70*P70,2)</f>
        <v>0</v>
      </c>
      <c r="R70" s="235"/>
      <c r="S70" s="235" t="s">
        <v>132</v>
      </c>
      <c r="T70" s="235" t="s">
        <v>132</v>
      </c>
      <c r="U70" s="235">
        <v>0.45</v>
      </c>
      <c r="V70" s="235">
        <f>ROUND(E70*U70,2)</f>
        <v>19.61</v>
      </c>
      <c r="W70" s="235"/>
      <c r="X70" s="235" t="s">
        <v>133</v>
      </c>
      <c r="Y70" s="235" t="s">
        <v>134</v>
      </c>
      <c r="Z70" s="215"/>
      <c r="AA70" s="215"/>
      <c r="AB70" s="215"/>
      <c r="AC70" s="215"/>
      <c r="AD70" s="215"/>
      <c r="AE70" s="215"/>
      <c r="AF70" s="215"/>
      <c r="AG70" s="215" t="s">
        <v>135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52">
        <v>45</v>
      </c>
      <c r="B71" s="253" t="s">
        <v>241</v>
      </c>
      <c r="C71" s="262" t="s">
        <v>242</v>
      </c>
      <c r="D71" s="254" t="s">
        <v>234</v>
      </c>
      <c r="E71" s="255">
        <v>0.6</v>
      </c>
      <c r="F71" s="256"/>
      <c r="G71" s="257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15</v>
      </c>
      <c r="M71" s="235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5"/>
      <c r="S71" s="235" t="s">
        <v>132</v>
      </c>
      <c r="T71" s="235" t="s">
        <v>132</v>
      </c>
      <c r="U71" s="235">
        <v>0.152</v>
      </c>
      <c r="V71" s="235">
        <f>ROUND(E71*U71,2)</f>
        <v>0.09</v>
      </c>
      <c r="W71" s="235"/>
      <c r="X71" s="235" t="s">
        <v>133</v>
      </c>
      <c r="Y71" s="235" t="s">
        <v>134</v>
      </c>
      <c r="Z71" s="215"/>
      <c r="AA71" s="215"/>
      <c r="AB71" s="215"/>
      <c r="AC71" s="215"/>
      <c r="AD71" s="215"/>
      <c r="AE71" s="215"/>
      <c r="AF71" s="215"/>
      <c r="AG71" s="215" t="s">
        <v>135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52">
        <v>46</v>
      </c>
      <c r="B72" s="253" t="s">
        <v>243</v>
      </c>
      <c r="C72" s="262" t="s">
        <v>244</v>
      </c>
      <c r="D72" s="254" t="s">
        <v>234</v>
      </c>
      <c r="E72" s="255">
        <v>48.18</v>
      </c>
      <c r="F72" s="256"/>
      <c r="G72" s="257">
        <f>ROUND(E72*F72,2)</f>
        <v>0</v>
      </c>
      <c r="H72" s="236"/>
      <c r="I72" s="235">
        <f>ROUND(E72*H72,2)</f>
        <v>0</v>
      </c>
      <c r="J72" s="236"/>
      <c r="K72" s="235">
        <f>ROUND(E72*J72,2)</f>
        <v>0</v>
      </c>
      <c r="L72" s="235">
        <v>15</v>
      </c>
      <c r="M72" s="235">
        <f>G72*(1+L72/100)</f>
        <v>0</v>
      </c>
      <c r="N72" s="234">
        <v>5.0000000000000001E-4</v>
      </c>
      <c r="O72" s="234">
        <f>ROUND(E72*N72,2)</f>
        <v>0.02</v>
      </c>
      <c r="P72" s="234">
        <v>0</v>
      </c>
      <c r="Q72" s="234">
        <f>ROUND(E72*P72,2)</f>
        <v>0</v>
      </c>
      <c r="R72" s="235" t="s">
        <v>170</v>
      </c>
      <c r="S72" s="235" t="s">
        <v>132</v>
      </c>
      <c r="T72" s="235" t="s">
        <v>132</v>
      </c>
      <c r="U72" s="235">
        <v>0</v>
      </c>
      <c r="V72" s="235">
        <f>ROUND(E72*U72,2)</f>
        <v>0</v>
      </c>
      <c r="W72" s="235"/>
      <c r="X72" s="235" t="s">
        <v>171</v>
      </c>
      <c r="Y72" s="235" t="s">
        <v>134</v>
      </c>
      <c r="Z72" s="215"/>
      <c r="AA72" s="215"/>
      <c r="AB72" s="215"/>
      <c r="AC72" s="215"/>
      <c r="AD72" s="215"/>
      <c r="AE72" s="215"/>
      <c r="AF72" s="215"/>
      <c r="AG72" s="215" t="s">
        <v>172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0.399999999999999" outlineLevel="1" x14ac:dyDescent="0.25">
      <c r="A73" s="252">
        <v>47</v>
      </c>
      <c r="B73" s="253" t="s">
        <v>245</v>
      </c>
      <c r="C73" s="262" t="s">
        <v>246</v>
      </c>
      <c r="D73" s="254" t="s">
        <v>131</v>
      </c>
      <c r="E73" s="255">
        <v>47.927</v>
      </c>
      <c r="F73" s="256"/>
      <c r="G73" s="257">
        <f>ROUND(E73*F73,2)</f>
        <v>0</v>
      </c>
      <c r="H73" s="236"/>
      <c r="I73" s="235">
        <f>ROUND(E73*H73,2)</f>
        <v>0</v>
      </c>
      <c r="J73" s="236"/>
      <c r="K73" s="235">
        <f>ROUND(E73*J73,2)</f>
        <v>0</v>
      </c>
      <c r="L73" s="235">
        <v>15</v>
      </c>
      <c r="M73" s="235">
        <f>G73*(1+L73/100)</f>
        <v>0</v>
      </c>
      <c r="N73" s="234">
        <v>3.5999999999999999E-3</v>
      </c>
      <c r="O73" s="234">
        <f>ROUND(E73*N73,2)</f>
        <v>0.17</v>
      </c>
      <c r="P73" s="234">
        <v>0</v>
      </c>
      <c r="Q73" s="234">
        <f>ROUND(E73*P73,2)</f>
        <v>0</v>
      </c>
      <c r="R73" s="235" t="s">
        <v>170</v>
      </c>
      <c r="S73" s="235" t="s">
        <v>132</v>
      </c>
      <c r="T73" s="235" t="s">
        <v>149</v>
      </c>
      <c r="U73" s="235">
        <v>0</v>
      </c>
      <c r="V73" s="235">
        <f>ROUND(E73*U73,2)</f>
        <v>0</v>
      </c>
      <c r="W73" s="235"/>
      <c r="X73" s="235" t="s">
        <v>171</v>
      </c>
      <c r="Y73" s="235" t="s">
        <v>134</v>
      </c>
      <c r="Z73" s="215"/>
      <c r="AA73" s="215"/>
      <c r="AB73" s="215"/>
      <c r="AC73" s="215"/>
      <c r="AD73" s="215"/>
      <c r="AE73" s="215"/>
      <c r="AF73" s="215"/>
      <c r="AG73" s="215" t="s">
        <v>172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52">
        <v>48</v>
      </c>
      <c r="B74" s="253" t="s">
        <v>247</v>
      </c>
      <c r="C74" s="262" t="s">
        <v>248</v>
      </c>
      <c r="D74" s="254" t="s">
        <v>163</v>
      </c>
      <c r="E74" s="255">
        <v>1</v>
      </c>
      <c r="F74" s="256"/>
      <c r="G74" s="257">
        <f>ROUND(E74*F74,2)</f>
        <v>0</v>
      </c>
      <c r="H74" s="236"/>
      <c r="I74" s="235">
        <f>ROUND(E74*H74,2)</f>
        <v>0</v>
      </c>
      <c r="J74" s="236"/>
      <c r="K74" s="235">
        <f>ROUND(E74*J74,2)</f>
        <v>0</v>
      </c>
      <c r="L74" s="235">
        <v>15</v>
      </c>
      <c r="M74" s="235">
        <f>G74*(1+L74/100)</f>
        <v>0</v>
      </c>
      <c r="N74" s="234">
        <v>1.3999999999999999E-4</v>
      </c>
      <c r="O74" s="234">
        <f>ROUND(E74*N74,2)</f>
        <v>0</v>
      </c>
      <c r="P74" s="234">
        <v>0</v>
      </c>
      <c r="Q74" s="234">
        <f>ROUND(E74*P74,2)</f>
        <v>0</v>
      </c>
      <c r="R74" s="235" t="s">
        <v>170</v>
      </c>
      <c r="S74" s="235" t="s">
        <v>132</v>
      </c>
      <c r="T74" s="235" t="s">
        <v>132</v>
      </c>
      <c r="U74" s="235">
        <v>0</v>
      </c>
      <c r="V74" s="235">
        <f>ROUND(E74*U74,2)</f>
        <v>0</v>
      </c>
      <c r="W74" s="235"/>
      <c r="X74" s="235" t="s">
        <v>171</v>
      </c>
      <c r="Y74" s="235" t="s">
        <v>134</v>
      </c>
      <c r="Z74" s="215"/>
      <c r="AA74" s="215"/>
      <c r="AB74" s="215"/>
      <c r="AC74" s="215"/>
      <c r="AD74" s="215"/>
      <c r="AE74" s="215"/>
      <c r="AF74" s="215"/>
      <c r="AG74" s="215" t="s">
        <v>172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x14ac:dyDescent="0.25">
      <c r="A75" s="239" t="s">
        <v>127</v>
      </c>
      <c r="B75" s="240" t="s">
        <v>86</v>
      </c>
      <c r="C75" s="261" t="s">
        <v>87</v>
      </c>
      <c r="D75" s="241"/>
      <c r="E75" s="242"/>
      <c r="F75" s="243"/>
      <c r="G75" s="244">
        <f>SUMIF(AG76:AG77,"&lt;&gt;NOR",G76:G77)</f>
        <v>0</v>
      </c>
      <c r="H75" s="238"/>
      <c r="I75" s="238">
        <f>SUM(I76:I77)</f>
        <v>0</v>
      </c>
      <c r="J75" s="238"/>
      <c r="K75" s="238">
        <f>SUM(K76:K77)</f>
        <v>0</v>
      </c>
      <c r="L75" s="238"/>
      <c r="M75" s="238">
        <f>SUM(M76:M77)</f>
        <v>0</v>
      </c>
      <c r="N75" s="237"/>
      <c r="O75" s="237">
        <f>SUM(O76:O77)</f>
        <v>0.41000000000000003</v>
      </c>
      <c r="P75" s="237"/>
      <c r="Q75" s="237">
        <f>SUM(Q76:Q77)</f>
        <v>0</v>
      </c>
      <c r="R75" s="238"/>
      <c r="S75" s="238"/>
      <c r="T75" s="238"/>
      <c r="U75" s="238"/>
      <c r="V75" s="238">
        <f>SUM(V76:V77)</f>
        <v>15.35</v>
      </c>
      <c r="W75" s="238"/>
      <c r="X75" s="238"/>
      <c r="Y75" s="238"/>
      <c r="AG75" t="s">
        <v>128</v>
      </c>
    </row>
    <row r="76" spans="1:60" ht="20.399999999999999" outlineLevel="1" x14ac:dyDescent="0.25">
      <c r="A76" s="252">
        <v>49</v>
      </c>
      <c r="B76" s="253" t="s">
        <v>249</v>
      </c>
      <c r="C76" s="262" t="s">
        <v>250</v>
      </c>
      <c r="D76" s="254" t="s">
        <v>131</v>
      </c>
      <c r="E76" s="255">
        <v>15.6</v>
      </c>
      <c r="F76" s="256"/>
      <c r="G76" s="257">
        <f>ROUND(E76*F76,2)</f>
        <v>0</v>
      </c>
      <c r="H76" s="236"/>
      <c r="I76" s="235">
        <f>ROUND(E76*H76,2)</f>
        <v>0</v>
      </c>
      <c r="J76" s="236"/>
      <c r="K76" s="235">
        <f>ROUND(E76*J76,2)</f>
        <v>0</v>
      </c>
      <c r="L76" s="235">
        <v>15</v>
      </c>
      <c r="M76" s="235">
        <f>G76*(1+L76/100)</f>
        <v>0</v>
      </c>
      <c r="N76" s="234">
        <v>4.9699999999999996E-3</v>
      </c>
      <c r="O76" s="234">
        <f>ROUND(E76*N76,2)</f>
        <v>0.08</v>
      </c>
      <c r="P76" s="234">
        <v>0</v>
      </c>
      <c r="Q76" s="234">
        <f>ROUND(E76*P76,2)</f>
        <v>0</v>
      </c>
      <c r="R76" s="235"/>
      <c r="S76" s="235" t="s">
        <v>132</v>
      </c>
      <c r="T76" s="235" t="s">
        <v>132</v>
      </c>
      <c r="U76" s="235">
        <v>0.98399999999999999</v>
      </c>
      <c r="V76" s="235">
        <f>ROUND(E76*U76,2)</f>
        <v>15.35</v>
      </c>
      <c r="W76" s="235"/>
      <c r="X76" s="235" t="s">
        <v>133</v>
      </c>
      <c r="Y76" s="235" t="s">
        <v>134</v>
      </c>
      <c r="Z76" s="215"/>
      <c r="AA76" s="215"/>
      <c r="AB76" s="215"/>
      <c r="AC76" s="215"/>
      <c r="AD76" s="215"/>
      <c r="AE76" s="215"/>
      <c r="AF76" s="215"/>
      <c r="AG76" s="215" t="s">
        <v>135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52">
        <v>50</v>
      </c>
      <c r="B77" s="253" t="s">
        <v>251</v>
      </c>
      <c r="C77" s="262" t="s">
        <v>252</v>
      </c>
      <c r="D77" s="254" t="s">
        <v>131</v>
      </c>
      <c r="E77" s="255">
        <v>17.940000000000001</v>
      </c>
      <c r="F77" s="256"/>
      <c r="G77" s="257">
        <f>ROUND(E77*F77,2)</f>
        <v>0</v>
      </c>
      <c r="H77" s="236"/>
      <c r="I77" s="235">
        <f>ROUND(E77*H77,2)</f>
        <v>0</v>
      </c>
      <c r="J77" s="236"/>
      <c r="K77" s="235">
        <f>ROUND(E77*J77,2)</f>
        <v>0</v>
      </c>
      <c r="L77" s="235">
        <v>15</v>
      </c>
      <c r="M77" s="235">
        <f>G77*(1+L77/100)</f>
        <v>0</v>
      </c>
      <c r="N77" s="234">
        <v>1.8499999999999999E-2</v>
      </c>
      <c r="O77" s="234">
        <f>ROUND(E77*N77,2)</f>
        <v>0.33</v>
      </c>
      <c r="P77" s="234">
        <v>0</v>
      </c>
      <c r="Q77" s="234">
        <f>ROUND(E77*P77,2)</f>
        <v>0</v>
      </c>
      <c r="R77" s="235" t="s">
        <v>170</v>
      </c>
      <c r="S77" s="235" t="s">
        <v>132</v>
      </c>
      <c r="T77" s="235" t="s">
        <v>132</v>
      </c>
      <c r="U77" s="235">
        <v>0</v>
      </c>
      <c r="V77" s="235">
        <f>ROUND(E77*U77,2)</f>
        <v>0</v>
      </c>
      <c r="W77" s="235"/>
      <c r="X77" s="235" t="s">
        <v>171</v>
      </c>
      <c r="Y77" s="235" t="s">
        <v>134</v>
      </c>
      <c r="Z77" s="215"/>
      <c r="AA77" s="215"/>
      <c r="AB77" s="215"/>
      <c r="AC77" s="215"/>
      <c r="AD77" s="215"/>
      <c r="AE77" s="215"/>
      <c r="AF77" s="215"/>
      <c r="AG77" s="215" t="s">
        <v>172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5">
      <c r="A78" s="239" t="s">
        <v>127</v>
      </c>
      <c r="B78" s="240" t="s">
        <v>88</v>
      </c>
      <c r="C78" s="261" t="s">
        <v>89</v>
      </c>
      <c r="D78" s="241"/>
      <c r="E78" s="242"/>
      <c r="F78" s="243"/>
      <c r="G78" s="244">
        <f>SUMIF(AG79:AG79,"&lt;&gt;NOR",G79:G79)</f>
        <v>0</v>
      </c>
      <c r="H78" s="238"/>
      <c r="I78" s="238">
        <f>SUM(I79:I79)</f>
        <v>0</v>
      </c>
      <c r="J78" s="238"/>
      <c r="K78" s="238">
        <f>SUM(K79:K79)</f>
        <v>0</v>
      </c>
      <c r="L78" s="238"/>
      <c r="M78" s="238">
        <f>SUM(M79:M79)</f>
        <v>0</v>
      </c>
      <c r="N78" s="237"/>
      <c r="O78" s="237">
        <f>SUM(O79:O79)</f>
        <v>0</v>
      </c>
      <c r="P78" s="237"/>
      <c r="Q78" s="237">
        <f>SUM(Q79:Q79)</f>
        <v>0</v>
      </c>
      <c r="R78" s="238"/>
      <c r="S78" s="238"/>
      <c r="T78" s="238"/>
      <c r="U78" s="238"/>
      <c r="V78" s="238">
        <f>SUM(V79:V79)</f>
        <v>2.34</v>
      </c>
      <c r="W78" s="238"/>
      <c r="X78" s="238"/>
      <c r="Y78" s="238"/>
      <c r="AG78" t="s">
        <v>128</v>
      </c>
    </row>
    <row r="79" spans="1:60" ht="20.399999999999999" outlineLevel="1" x14ac:dyDescent="0.25">
      <c r="A79" s="252">
        <v>51</v>
      </c>
      <c r="B79" s="253" t="s">
        <v>253</v>
      </c>
      <c r="C79" s="262" t="s">
        <v>254</v>
      </c>
      <c r="D79" s="254" t="s">
        <v>131</v>
      </c>
      <c r="E79" s="255">
        <v>5.8</v>
      </c>
      <c r="F79" s="256"/>
      <c r="G79" s="257">
        <f>ROUND(E79*F79,2)</f>
        <v>0</v>
      </c>
      <c r="H79" s="236"/>
      <c r="I79" s="235">
        <f>ROUND(E79*H79,2)</f>
        <v>0</v>
      </c>
      <c r="J79" s="236"/>
      <c r="K79" s="235">
        <f>ROUND(E79*J79,2)</f>
        <v>0</v>
      </c>
      <c r="L79" s="235">
        <v>15</v>
      </c>
      <c r="M79" s="235">
        <f>G79*(1+L79/100)</f>
        <v>0</v>
      </c>
      <c r="N79" s="234">
        <v>3.1E-4</v>
      </c>
      <c r="O79" s="234">
        <f>ROUND(E79*N79,2)</f>
        <v>0</v>
      </c>
      <c r="P79" s="234">
        <v>0</v>
      </c>
      <c r="Q79" s="234">
        <f>ROUND(E79*P79,2)</f>
        <v>0</v>
      </c>
      <c r="R79" s="235"/>
      <c r="S79" s="235" t="s">
        <v>132</v>
      </c>
      <c r="T79" s="235" t="s">
        <v>132</v>
      </c>
      <c r="U79" s="235">
        <v>0.40300000000000002</v>
      </c>
      <c r="V79" s="235">
        <f>ROUND(E79*U79,2)</f>
        <v>2.34</v>
      </c>
      <c r="W79" s="235"/>
      <c r="X79" s="235" t="s">
        <v>133</v>
      </c>
      <c r="Y79" s="235" t="s">
        <v>134</v>
      </c>
      <c r="Z79" s="215"/>
      <c r="AA79" s="215"/>
      <c r="AB79" s="215"/>
      <c r="AC79" s="215"/>
      <c r="AD79" s="215"/>
      <c r="AE79" s="215"/>
      <c r="AF79" s="215"/>
      <c r="AG79" s="215" t="s">
        <v>135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5">
      <c r="A80" s="239" t="s">
        <v>127</v>
      </c>
      <c r="B80" s="240" t="s">
        <v>90</v>
      </c>
      <c r="C80" s="261" t="s">
        <v>91</v>
      </c>
      <c r="D80" s="241"/>
      <c r="E80" s="242"/>
      <c r="F80" s="243"/>
      <c r="G80" s="244">
        <f>SUMIF(AG81:AG83,"&lt;&gt;NOR",G81:G83)</f>
        <v>0</v>
      </c>
      <c r="H80" s="238"/>
      <c r="I80" s="238">
        <f>SUM(I81:I83)</f>
        <v>0</v>
      </c>
      <c r="J80" s="238"/>
      <c r="K80" s="238">
        <f>SUM(K81:K83)</f>
        <v>0</v>
      </c>
      <c r="L80" s="238"/>
      <c r="M80" s="238">
        <f>SUM(M81:M83)</f>
        <v>0</v>
      </c>
      <c r="N80" s="237"/>
      <c r="O80" s="237">
        <f>SUM(O81:O83)</f>
        <v>0.04</v>
      </c>
      <c r="P80" s="237"/>
      <c r="Q80" s="237">
        <f>SUM(Q81:Q83)</f>
        <v>0</v>
      </c>
      <c r="R80" s="238"/>
      <c r="S80" s="238"/>
      <c r="T80" s="238"/>
      <c r="U80" s="238"/>
      <c r="V80" s="238">
        <f>SUM(V81:V83)</f>
        <v>31.889999999999997</v>
      </c>
      <c r="W80" s="238"/>
      <c r="X80" s="238"/>
      <c r="Y80" s="238"/>
      <c r="AG80" t="s">
        <v>128</v>
      </c>
    </row>
    <row r="81" spans="1:60" outlineLevel="1" x14ac:dyDescent="0.25">
      <c r="A81" s="252">
        <v>52</v>
      </c>
      <c r="B81" s="253" t="s">
        <v>255</v>
      </c>
      <c r="C81" s="262" t="s">
        <v>256</v>
      </c>
      <c r="D81" s="254" t="s">
        <v>131</v>
      </c>
      <c r="E81" s="255">
        <v>112.5175</v>
      </c>
      <c r="F81" s="256"/>
      <c r="G81" s="257">
        <f>ROUND(E81*F81,2)</f>
        <v>0</v>
      </c>
      <c r="H81" s="236"/>
      <c r="I81" s="235">
        <f>ROUND(E81*H81,2)</f>
        <v>0</v>
      </c>
      <c r="J81" s="236"/>
      <c r="K81" s="235">
        <f>ROUND(E81*J81,2)</f>
        <v>0</v>
      </c>
      <c r="L81" s="235">
        <v>15</v>
      </c>
      <c r="M81" s="235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5"/>
      <c r="S81" s="235" t="s">
        <v>132</v>
      </c>
      <c r="T81" s="235" t="s">
        <v>132</v>
      </c>
      <c r="U81" s="235">
        <v>6.9709999999999994E-2</v>
      </c>
      <c r="V81" s="235">
        <f>ROUND(E81*U81,2)</f>
        <v>7.84</v>
      </c>
      <c r="W81" s="235"/>
      <c r="X81" s="235" t="s">
        <v>133</v>
      </c>
      <c r="Y81" s="235" t="s">
        <v>134</v>
      </c>
      <c r="Z81" s="215"/>
      <c r="AA81" s="215"/>
      <c r="AB81" s="215"/>
      <c r="AC81" s="215"/>
      <c r="AD81" s="215"/>
      <c r="AE81" s="215"/>
      <c r="AF81" s="215"/>
      <c r="AG81" s="215" t="s">
        <v>135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52">
        <v>53</v>
      </c>
      <c r="B82" s="253" t="s">
        <v>257</v>
      </c>
      <c r="C82" s="262" t="s">
        <v>258</v>
      </c>
      <c r="D82" s="254" t="s">
        <v>131</v>
      </c>
      <c r="E82" s="255">
        <v>178.94</v>
      </c>
      <c r="F82" s="256"/>
      <c r="G82" s="257">
        <f>ROUND(E82*F82,2)</f>
        <v>0</v>
      </c>
      <c r="H82" s="236"/>
      <c r="I82" s="235">
        <f>ROUND(E82*H82,2)</f>
        <v>0</v>
      </c>
      <c r="J82" s="236"/>
      <c r="K82" s="235">
        <f>ROUND(E82*J82,2)</f>
        <v>0</v>
      </c>
      <c r="L82" s="235">
        <v>15</v>
      </c>
      <c r="M82" s="235">
        <f>G82*(1+L82/100)</f>
        <v>0</v>
      </c>
      <c r="N82" s="234">
        <v>6.9999999999999994E-5</v>
      </c>
      <c r="O82" s="234">
        <f>ROUND(E82*N82,2)</f>
        <v>0.01</v>
      </c>
      <c r="P82" s="234">
        <v>0</v>
      </c>
      <c r="Q82" s="234">
        <f>ROUND(E82*P82,2)</f>
        <v>0</v>
      </c>
      <c r="R82" s="235"/>
      <c r="S82" s="235" t="s">
        <v>132</v>
      </c>
      <c r="T82" s="235" t="s">
        <v>132</v>
      </c>
      <c r="U82" s="235">
        <v>3.2480000000000002E-2</v>
      </c>
      <c r="V82" s="235">
        <f>ROUND(E82*U82,2)</f>
        <v>5.81</v>
      </c>
      <c r="W82" s="235"/>
      <c r="X82" s="235" t="s">
        <v>133</v>
      </c>
      <c r="Y82" s="235" t="s">
        <v>134</v>
      </c>
      <c r="Z82" s="215"/>
      <c r="AA82" s="215"/>
      <c r="AB82" s="215"/>
      <c r="AC82" s="215"/>
      <c r="AD82" s="215"/>
      <c r="AE82" s="215"/>
      <c r="AF82" s="215"/>
      <c r="AG82" s="215" t="s">
        <v>135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5">
      <c r="A83" s="252">
        <v>54</v>
      </c>
      <c r="B83" s="253" t="s">
        <v>259</v>
      </c>
      <c r="C83" s="262" t="s">
        <v>260</v>
      </c>
      <c r="D83" s="254" t="s">
        <v>131</v>
      </c>
      <c r="E83" s="255">
        <v>178.94</v>
      </c>
      <c r="F83" s="256"/>
      <c r="G83" s="257">
        <f>ROUND(E83*F83,2)</f>
        <v>0</v>
      </c>
      <c r="H83" s="236"/>
      <c r="I83" s="235">
        <f>ROUND(E83*H83,2)</f>
        <v>0</v>
      </c>
      <c r="J83" s="236"/>
      <c r="K83" s="235">
        <f>ROUND(E83*J83,2)</f>
        <v>0</v>
      </c>
      <c r="L83" s="235">
        <v>15</v>
      </c>
      <c r="M83" s="235">
        <f>G83*(1+L83/100)</f>
        <v>0</v>
      </c>
      <c r="N83" s="234">
        <v>1.4999999999999999E-4</v>
      </c>
      <c r="O83" s="234">
        <f>ROUND(E83*N83,2)</f>
        <v>0.03</v>
      </c>
      <c r="P83" s="234">
        <v>0</v>
      </c>
      <c r="Q83" s="234">
        <f>ROUND(E83*P83,2)</f>
        <v>0</v>
      </c>
      <c r="R83" s="235"/>
      <c r="S83" s="235" t="s">
        <v>132</v>
      </c>
      <c r="T83" s="235" t="s">
        <v>132</v>
      </c>
      <c r="U83" s="235">
        <v>0.10191</v>
      </c>
      <c r="V83" s="235">
        <f>ROUND(E83*U83,2)</f>
        <v>18.239999999999998</v>
      </c>
      <c r="W83" s="235"/>
      <c r="X83" s="235" t="s">
        <v>133</v>
      </c>
      <c r="Y83" s="235" t="s">
        <v>134</v>
      </c>
      <c r="Z83" s="215"/>
      <c r="AA83" s="215"/>
      <c r="AB83" s="215"/>
      <c r="AC83" s="215"/>
      <c r="AD83" s="215"/>
      <c r="AE83" s="215"/>
      <c r="AF83" s="215"/>
      <c r="AG83" s="215" t="s">
        <v>135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x14ac:dyDescent="0.25">
      <c r="A84" s="239" t="s">
        <v>127</v>
      </c>
      <c r="B84" s="240" t="s">
        <v>92</v>
      </c>
      <c r="C84" s="261" t="s">
        <v>93</v>
      </c>
      <c r="D84" s="241"/>
      <c r="E84" s="242"/>
      <c r="F84" s="243"/>
      <c r="G84" s="244">
        <f>SUMIF(AG85:AG85,"&lt;&gt;NOR",G85:G85)</f>
        <v>0</v>
      </c>
      <c r="H84" s="238"/>
      <c r="I84" s="238">
        <f>SUM(I85:I85)</f>
        <v>0</v>
      </c>
      <c r="J84" s="238"/>
      <c r="K84" s="238">
        <f>SUM(K85:K85)</f>
        <v>0</v>
      </c>
      <c r="L84" s="238"/>
      <c r="M84" s="238">
        <f>SUM(M85:M85)</f>
        <v>0</v>
      </c>
      <c r="N84" s="237"/>
      <c r="O84" s="237">
        <f>SUM(O85:O85)</f>
        <v>0.02</v>
      </c>
      <c r="P84" s="237"/>
      <c r="Q84" s="237">
        <f>SUM(Q85:Q85)</f>
        <v>0</v>
      </c>
      <c r="R84" s="238"/>
      <c r="S84" s="238"/>
      <c r="T84" s="238"/>
      <c r="U84" s="238"/>
      <c r="V84" s="238">
        <f>SUM(V85:V85)</f>
        <v>2.68</v>
      </c>
      <c r="W84" s="238"/>
      <c r="X84" s="238"/>
      <c r="Y84" s="238"/>
      <c r="AG84" t="s">
        <v>128</v>
      </c>
    </row>
    <row r="85" spans="1:60" outlineLevel="1" x14ac:dyDescent="0.25">
      <c r="A85" s="252">
        <v>55</v>
      </c>
      <c r="B85" s="253" t="s">
        <v>261</v>
      </c>
      <c r="C85" s="262" t="s">
        <v>262</v>
      </c>
      <c r="D85" s="254" t="s">
        <v>131</v>
      </c>
      <c r="E85" s="255">
        <v>6.34</v>
      </c>
      <c r="F85" s="256"/>
      <c r="G85" s="257">
        <f>ROUND(E85*F85,2)</f>
        <v>0</v>
      </c>
      <c r="H85" s="236"/>
      <c r="I85" s="235">
        <f>ROUND(E85*H85,2)</f>
        <v>0</v>
      </c>
      <c r="J85" s="236"/>
      <c r="K85" s="235">
        <f>ROUND(E85*J85,2)</f>
        <v>0</v>
      </c>
      <c r="L85" s="235">
        <v>15</v>
      </c>
      <c r="M85" s="235">
        <f>G85*(1+L85/100)</f>
        <v>0</v>
      </c>
      <c r="N85" s="234">
        <v>2.6199999999999999E-3</v>
      </c>
      <c r="O85" s="234">
        <f>ROUND(E85*N85,2)</f>
        <v>0.02</v>
      </c>
      <c r="P85" s="234">
        <v>0</v>
      </c>
      <c r="Q85" s="234">
        <f>ROUND(E85*P85,2)</f>
        <v>0</v>
      </c>
      <c r="R85" s="235"/>
      <c r="S85" s="235" t="s">
        <v>132</v>
      </c>
      <c r="T85" s="235" t="s">
        <v>132</v>
      </c>
      <c r="U85" s="235">
        <v>0.42299999999999999</v>
      </c>
      <c r="V85" s="235">
        <f>ROUND(E85*U85,2)</f>
        <v>2.68</v>
      </c>
      <c r="W85" s="235"/>
      <c r="X85" s="235" t="s">
        <v>133</v>
      </c>
      <c r="Y85" s="235" t="s">
        <v>134</v>
      </c>
      <c r="Z85" s="215"/>
      <c r="AA85" s="215"/>
      <c r="AB85" s="215"/>
      <c r="AC85" s="215"/>
      <c r="AD85" s="215"/>
      <c r="AE85" s="215"/>
      <c r="AF85" s="215"/>
      <c r="AG85" s="215" t="s">
        <v>135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5">
      <c r="A86" s="239" t="s">
        <v>127</v>
      </c>
      <c r="B86" s="240" t="s">
        <v>94</v>
      </c>
      <c r="C86" s="261" t="s">
        <v>95</v>
      </c>
      <c r="D86" s="241"/>
      <c r="E86" s="242"/>
      <c r="F86" s="243"/>
      <c r="G86" s="244">
        <f>SUMIF(AG87:AG87,"&lt;&gt;NOR",G87:G87)</f>
        <v>0</v>
      </c>
      <c r="H86" s="238"/>
      <c r="I86" s="238">
        <f>SUM(I87:I87)</f>
        <v>0</v>
      </c>
      <c r="J86" s="238"/>
      <c r="K86" s="238">
        <f>SUM(K87:K87)</f>
        <v>0</v>
      </c>
      <c r="L86" s="238"/>
      <c r="M86" s="238">
        <f>SUM(M87:M87)</f>
        <v>0</v>
      </c>
      <c r="N86" s="237"/>
      <c r="O86" s="237">
        <f>SUM(O87:O87)</f>
        <v>0</v>
      </c>
      <c r="P86" s="237"/>
      <c r="Q86" s="237">
        <f>SUM(Q87:Q87)</f>
        <v>0</v>
      </c>
      <c r="R86" s="238"/>
      <c r="S86" s="238"/>
      <c r="T86" s="238"/>
      <c r="U86" s="238"/>
      <c r="V86" s="238">
        <f>SUM(V87:V87)</f>
        <v>0</v>
      </c>
      <c r="W86" s="238"/>
      <c r="X86" s="238"/>
      <c r="Y86" s="238"/>
      <c r="AG86" t="s">
        <v>128</v>
      </c>
    </row>
    <row r="87" spans="1:60" ht="20.399999999999999" outlineLevel="1" x14ac:dyDescent="0.25">
      <c r="A87" s="252">
        <v>56</v>
      </c>
      <c r="B87" s="253" t="s">
        <v>263</v>
      </c>
      <c r="C87" s="262" t="s">
        <v>264</v>
      </c>
      <c r="D87" s="254" t="s">
        <v>192</v>
      </c>
      <c r="E87" s="255">
        <v>1</v>
      </c>
      <c r="F87" s="256"/>
      <c r="G87" s="257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15</v>
      </c>
      <c r="M87" s="235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5"/>
      <c r="S87" s="235" t="s">
        <v>193</v>
      </c>
      <c r="T87" s="235" t="s">
        <v>149</v>
      </c>
      <c r="U87" s="235">
        <v>0</v>
      </c>
      <c r="V87" s="235">
        <f>ROUND(E87*U87,2)</f>
        <v>0</v>
      </c>
      <c r="W87" s="235"/>
      <c r="X87" s="235" t="s">
        <v>133</v>
      </c>
      <c r="Y87" s="235" t="s">
        <v>134</v>
      </c>
      <c r="Z87" s="215"/>
      <c r="AA87" s="215"/>
      <c r="AB87" s="215"/>
      <c r="AC87" s="215"/>
      <c r="AD87" s="215"/>
      <c r="AE87" s="215"/>
      <c r="AF87" s="215"/>
      <c r="AG87" s="215" t="s">
        <v>135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5">
      <c r="A88" s="239" t="s">
        <v>127</v>
      </c>
      <c r="B88" s="240" t="s">
        <v>96</v>
      </c>
      <c r="C88" s="261" t="s">
        <v>97</v>
      </c>
      <c r="D88" s="241"/>
      <c r="E88" s="242"/>
      <c r="F88" s="243"/>
      <c r="G88" s="244">
        <f>SUMIF(AG89:AG92,"&lt;&gt;NOR",G89:G92)</f>
        <v>0</v>
      </c>
      <c r="H88" s="238"/>
      <c r="I88" s="238">
        <f>SUM(I89:I92)</f>
        <v>0</v>
      </c>
      <c r="J88" s="238"/>
      <c r="K88" s="238">
        <f>SUM(K89:K92)</f>
        <v>0</v>
      </c>
      <c r="L88" s="238"/>
      <c r="M88" s="238">
        <f>SUM(M89:M92)</f>
        <v>0</v>
      </c>
      <c r="N88" s="237"/>
      <c r="O88" s="237">
        <f>SUM(O89:O92)</f>
        <v>0</v>
      </c>
      <c r="P88" s="237"/>
      <c r="Q88" s="237">
        <f>SUM(Q89:Q92)</f>
        <v>0</v>
      </c>
      <c r="R88" s="238"/>
      <c r="S88" s="238"/>
      <c r="T88" s="238"/>
      <c r="U88" s="238"/>
      <c r="V88" s="238">
        <f>SUM(V89:V92)</f>
        <v>5</v>
      </c>
      <c r="W88" s="238"/>
      <c r="X88" s="238"/>
      <c r="Y88" s="238"/>
      <c r="AG88" t="s">
        <v>128</v>
      </c>
    </row>
    <row r="89" spans="1:60" outlineLevel="1" x14ac:dyDescent="0.25">
      <c r="A89" s="252">
        <v>57</v>
      </c>
      <c r="B89" s="253" t="s">
        <v>265</v>
      </c>
      <c r="C89" s="262" t="s">
        <v>266</v>
      </c>
      <c r="D89" s="254" t="s">
        <v>198</v>
      </c>
      <c r="E89" s="255">
        <v>4.0268899999999999</v>
      </c>
      <c r="F89" s="256"/>
      <c r="G89" s="257">
        <f>ROUND(E89*F89,2)</f>
        <v>0</v>
      </c>
      <c r="H89" s="236"/>
      <c r="I89" s="235">
        <f>ROUND(E89*H89,2)</f>
        <v>0</v>
      </c>
      <c r="J89" s="236"/>
      <c r="K89" s="235">
        <f>ROUND(E89*J89,2)</f>
        <v>0</v>
      </c>
      <c r="L89" s="235">
        <v>15</v>
      </c>
      <c r="M89" s="235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5"/>
      <c r="S89" s="235" t="s">
        <v>132</v>
      </c>
      <c r="T89" s="235" t="s">
        <v>132</v>
      </c>
      <c r="U89" s="235">
        <v>0.49</v>
      </c>
      <c r="V89" s="235">
        <f>ROUND(E89*U89,2)</f>
        <v>1.97</v>
      </c>
      <c r="W89" s="235"/>
      <c r="X89" s="235" t="s">
        <v>267</v>
      </c>
      <c r="Y89" s="235" t="s">
        <v>134</v>
      </c>
      <c r="Z89" s="215"/>
      <c r="AA89" s="215"/>
      <c r="AB89" s="215"/>
      <c r="AC89" s="215"/>
      <c r="AD89" s="215"/>
      <c r="AE89" s="215"/>
      <c r="AF89" s="215"/>
      <c r="AG89" s="215" t="s">
        <v>268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52">
        <v>58</v>
      </c>
      <c r="B90" s="253" t="s">
        <v>269</v>
      </c>
      <c r="C90" s="262" t="s">
        <v>270</v>
      </c>
      <c r="D90" s="254" t="s">
        <v>198</v>
      </c>
      <c r="E90" s="255">
        <v>4.0268899999999999</v>
      </c>
      <c r="F90" s="256"/>
      <c r="G90" s="257">
        <f>ROUND(E90*F90,2)</f>
        <v>0</v>
      </c>
      <c r="H90" s="236"/>
      <c r="I90" s="235">
        <f>ROUND(E90*H90,2)</f>
        <v>0</v>
      </c>
      <c r="J90" s="236"/>
      <c r="K90" s="235">
        <f>ROUND(E90*J90,2)</f>
        <v>0</v>
      </c>
      <c r="L90" s="235">
        <v>15</v>
      </c>
      <c r="M90" s="235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5"/>
      <c r="S90" s="235" t="s">
        <v>132</v>
      </c>
      <c r="T90" s="235" t="s">
        <v>132</v>
      </c>
      <c r="U90" s="235">
        <v>0</v>
      </c>
      <c r="V90" s="235">
        <f>ROUND(E90*U90,2)</f>
        <v>0</v>
      </c>
      <c r="W90" s="235"/>
      <c r="X90" s="235" t="s">
        <v>267</v>
      </c>
      <c r="Y90" s="235" t="s">
        <v>134</v>
      </c>
      <c r="Z90" s="215"/>
      <c r="AA90" s="215"/>
      <c r="AB90" s="215"/>
      <c r="AC90" s="215"/>
      <c r="AD90" s="215"/>
      <c r="AE90" s="215"/>
      <c r="AF90" s="215"/>
      <c r="AG90" s="215" t="s">
        <v>268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52">
        <v>59</v>
      </c>
      <c r="B91" s="253" t="s">
        <v>271</v>
      </c>
      <c r="C91" s="262" t="s">
        <v>272</v>
      </c>
      <c r="D91" s="254" t="s">
        <v>198</v>
      </c>
      <c r="E91" s="255">
        <v>4.0268899999999999</v>
      </c>
      <c r="F91" s="256"/>
      <c r="G91" s="257">
        <f>ROUND(E91*F91,2)</f>
        <v>0</v>
      </c>
      <c r="H91" s="236"/>
      <c r="I91" s="235">
        <f>ROUND(E91*H91,2)</f>
        <v>0</v>
      </c>
      <c r="J91" s="236"/>
      <c r="K91" s="235">
        <f>ROUND(E91*J91,2)</f>
        <v>0</v>
      </c>
      <c r="L91" s="235">
        <v>15</v>
      </c>
      <c r="M91" s="235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5"/>
      <c r="S91" s="235" t="s">
        <v>132</v>
      </c>
      <c r="T91" s="235" t="s">
        <v>132</v>
      </c>
      <c r="U91" s="235">
        <v>0</v>
      </c>
      <c r="V91" s="235">
        <f>ROUND(E91*U91,2)</f>
        <v>0</v>
      </c>
      <c r="W91" s="235"/>
      <c r="X91" s="235" t="s">
        <v>267</v>
      </c>
      <c r="Y91" s="235" t="s">
        <v>134</v>
      </c>
      <c r="Z91" s="215"/>
      <c r="AA91" s="215"/>
      <c r="AB91" s="215"/>
      <c r="AC91" s="215"/>
      <c r="AD91" s="215"/>
      <c r="AE91" s="215"/>
      <c r="AF91" s="215"/>
      <c r="AG91" s="215" t="s">
        <v>268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46">
        <v>60</v>
      </c>
      <c r="B92" s="247" t="s">
        <v>273</v>
      </c>
      <c r="C92" s="263" t="s">
        <v>274</v>
      </c>
      <c r="D92" s="248" t="s">
        <v>198</v>
      </c>
      <c r="E92" s="249">
        <v>4.0268899999999999</v>
      </c>
      <c r="F92" s="250"/>
      <c r="G92" s="251">
        <f>ROUND(E92*F92,2)</f>
        <v>0</v>
      </c>
      <c r="H92" s="236"/>
      <c r="I92" s="235">
        <f>ROUND(E92*H92,2)</f>
        <v>0</v>
      </c>
      <c r="J92" s="236"/>
      <c r="K92" s="235">
        <f>ROUND(E92*J92,2)</f>
        <v>0</v>
      </c>
      <c r="L92" s="235">
        <v>15</v>
      </c>
      <c r="M92" s="235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5"/>
      <c r="S92" s="235" t="s">
        <v>132</v>
      </c>
      <c r="T92" s="235" t="s">
        <v>132</v>
      </c>
      <c r="U92" s="235">
        <v>0.752</v>
      </c>
      <c r="V92" s="235">
        <f>ROUND(E92*U92,2)</f>
        <v>3.03</v>
      </c>
      <c r="W92" s="235"/>
      <c r="X92" s="235" t="s">
        <v>267</v>
      </c>
      <c r="Y92" s="235" t="s">
        <v>134</v>
      </c>
      <c r="Z92" s="215"/>
      <c r="AA92" s="215"/>
      <c r="AB92" s="215"/>
      <c r="AC92" s="215"/>
      <c r="AD92" s="215"/>
      <c r="AE92" s="215"/>
      <c r="AF92" s="215"/>
      <c r="AG92" s="215" t="s">
        <v>268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5">
      <c r="A93" s="3"/>
      <c r="B93" s="4"/>
      <c r="C93" s="266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v>15</v>
      </c>
      <c r="AF93">
        <v>21</v>
      </c>
      <c r="AG93" t="s">
        <v>113</v>
      </c>
    </row>
    <row r="94" spans="1:60" x14ac:dyDescent="0.25">
      <c r="A94" s="218"/>
      <c r="B94" s="219" t="s">
        <v>31</v>
      </c>
      <c r="C94" s="267"/>
      <c r="D94" s="220"/>
      <c r="E94" s="221"/>
      <c r="F94" s="221"/>
      <c r="G94" s="245">
        <f>G8+G10+G13+G22+G25+G31+G33+G36+G44+G46+G48+G55+G57+G62+G66+G75+G78+G80+G84+G86+G88</f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f>SUMIF(L7:L92,AE93,G7:G92)</f>
        <v>0</v>
      </c>
      <c r="AF94">
        <f>SUMIF(L7:L92,AF93,G7:G92)</f>
        <v>0</v>
      </c>
      <c r="AG94" t="s">
        <v>275</v>
      </c>
    </row>
    <row r="95" spans="1:60" x14ac:dyDescent="0.25">
      <c r="A95" s="3"/>
      <c r="B95" s="4"/>
      <c r="C95" s="26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5">
      <c r="A96" s="3"/>
      <c r="B96" s="4"/>
      <c r="C96" s="26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5">
      <c r="A97" s="222" t="s">
        <v>276</v>
      </c>
      <c r="B97" s="222"/>
      <c r="C97" s="268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5">
      <c r="A98" s="223"/>
      <c r="B98" s="224"/>
      <c r="C98" s="269"/>
      <c r="D98" s="224"/>
      <c r="E98" s="224"/>
      <c r="F98" s="224"/>
      <c r="G98" s="22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G98" t="s">
        <v>277</v>
      </c>
    </row>
    <row r="99" spans="1:33" x14ac:dyDescent="0.25">
      <c r="A99" s="226"/>
      <c r="B99" s="227"/>
      <c r="C99" s="270"/>
      <c r="D99" s="227"/>
      <c r="E99" s="227"/>
      <c r="F99" s="227"/>
      <c r="G99" s="22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5">
      <c r="A100" s="226"/>
      <c r="B100" s="227"/>
      <c r="C100" s="270"/>
      <c r="D100" s="227"/>
      <c r="E100" s="227"/>
      <c r="F100" s="227"/>
      <c r="G100" s="228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5">
      <c r="A101" s="226"/>
      <c r="B101" s="227"/>
      <c r="C101" s="270"/>
      <c r="D101" s="227"/>
      <c r="E101" s="227"/>
      <c r="F101" s="227"/>
      <c r="G101" s="2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5">
      <c r="A102" s="229"/>
      <c r="B102" s="230"/>
      <c r="C102" s="271"/>
      <c r="D102" s="230"/>
      <c r="E102" s="230"/>
      <c r="F102" s="230"/>
      <c r="G102" s="231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5">
      <c r="A103" s="3"/>
      <c r="B103" s="4"/>
      <c r="C103" s="266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5">
      <c r="C104" s="272"/>
      <c r="D104" s="10"/>
      <c r="AG104" t="s">
        <v>278</v>
      </c>
    </row>
    <row r="105" spans="1:33" x14ac:dyDescent="0.25">
      <c r="D105" s="10"/>
    </row>
    <row r="106" spans="1:33" x14ac:dyDescent="0.25">
      <c r="D106" s="10"/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0">
    <mergeCell ref="A1:G1"/>
    <mergeCell ref="C2:G2"/>
    <mergeCell ref="C3:G3"/>
    <mergeCell ref="C4:G4"/>
    <mergeCell ref="A97:C97"/>
    <mergeCell ref="A98:G102"/>
    <mergeCell ref="C18:G18"/>
    <mergeCell ref="C19:G19"/>
    <mergeCell ref="C20:G20"/>
    <mergeCell ref="C35:G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'13 01 Pol'!Názvy_tisku</vt:lpstr>
      <vt:lpstr>oadresa</vt:lpstr>
      <vt:lpstr>Stavba!Objednatel</vt:lpstr>
      <vt:lpstr>Stavba!Objekt</vt:lpstr>
      <vt:lpstr>'13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2022-09-16T10:03:49Z</dcterms:modified>
</cp:coreProperties>
</file>