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admin\Desktop\Šimůnek Střecha Fren Dolní 307 150721\"/>
    </mc:Choice>
  </mc:AlternateContent>
  <bookViews>
    <workbookView xWindow="0" yWindow="0" windowWidth="0" windowHeight="0"/>
  </bookViews>
  <sheets>
    <sheet name="Rekapitulace stavby" sheetId="1" r:id="rId1"/>
    <sheet name="01 - Architektonicko stav..." sheetId="2" r:id="rId2"/>
    <sheet name="02 - Architektonicko stav..." sheetId="3" r:id="rId3"/>
    <sheet name="01 - Architektonicko stav..._01" sheetId="4" r:id="rId4"/>
    <sheet name="02 - Architektonicko stav..._01" sheetId="5" r:id="rId5"/>
    <sheet name="01 - Architektonicko stav..._02" sheetId="6" r:id="rId6"/>
    <sheet name="02 - Architektonicko stav..._02" sheetId="7" r:id="rId7"/>
    <sheet name="SO 04 - Hromosvod" sheetId="8" r:id="rId8"/>
    <sheet name="Pokyny pro vyplnění" sheetId="9" r:id="rId9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Architektonicko stav...'!$C$99:$K$1291</definedName>
    <definedName name="_xlnm.Print_Area" localSheetId="1">'01 - Architektonicko stav...'!$C$4:$J$41,'01 - Architektonicko stav...'!$C$47:$J$79,'01 - Architektonicko stav...'!$C$85:$K$1291</definedName>
    <definedName name="_xlnm.Print_Titles" localSheetId="1">'01 - Architektonicko stav...'!$99:$99</definedName>
    <definedName name="_xlnm._FilterDatabase" localSheetId="2" hidden="1">'02 - Architektonicko stav...'!$C$103:$K$481</definedName>
    <definedName name="_xlnm.Print_Area" localSheetId="2">'02 - Architektonicko stav...'!$C$4:$J$41,'02 - Architektonicko stav...'!$C$47:$J$83,'02 - Architektonicko stav...'!$C$89:$K$481</definedName>
    <definedName name="_xlnm.Print_Titles" localSheetId="2">'02 - Architektonicko stav...'!$103:$103</definedName>
    <definedName name="_xlnm._FilterDatabase" localSheetId="3" hidden="1">'01 - Architektonicko stav..._01'!$C$99:$K$1246</definedName>
    <definedName name="_xlnm.Print_Area" localSheetId="3">'01 - Architektonicko stav..._01'!$C$4:$J$41,'01 - Architektonicko stav..._01'!$C$47:$J$79,'01 - Architektonicko stav..._01'!$C$85:$K$1246</definedName>
    <definedName name="_xlnm.Print_Titles" localSheetId="3">'01 - Architektonicko stav..._01'!$99:$99</definedName>
    <definedName name="_xlnm._FilterDatabase" localSheetId="4" hidden="1">'02 - Architektonicko stav..._01'!$C$103:$K$481</definedName>
    <definedName name="_xlnm.Print_Area" localSheetId="4">'02 - Architektonicko stav..._01'!$C$4:$J$41,'02 - Architektonicko stav..._01'!$C$47:$J$83,'02 - Architektonicko stav..._01'!$C$89:$K$481</definedName>
    <definedName name="_xlnm.Print_Titles" localSheetId="4">'02 - Architektonicko stav..._01'!$103:$103</definedName>
    <definedName name="_xlnm._FilterDatabase" localSheetId="5" hidden="1">'01 - Architektonicko stav..._02'!$C$99:$K$1264</definedName>
    <definedName name="_xlnm.Print_Area" localSheetId="5">'01 - Architektonicko stav..._02'!$C$4:$J$41,'01 - Architektonicko stav..._02'!$C$47:$J$79,'01 - Architektonicko stav..._02'!$C$85:$K$1264</definedName>
    <definedName name="_xlnm.Print_Titles" localSheetId="5">'01 - Architektonicko stav..._02'!$99:$99</definedName>
    <definedName name="_xlnm._FilterDatabase" localSheetId="6" hidden="1">'02 - Architektonicko stav..._02'!$C$103:$K$472</definedName>
    <definedName name="_xlnm.Print_Area" localSheetId="6">'02 - Architektonicko stav..._02'!$C$4:$J$41,'02 - Architektonicko stav..._02'!$C$47:$J$83,'02 - Architektonicko stav..._02'!$C$89:$K$472</definedName>
    <definedName name="_xlnm.Print_Titles" localSheetId="6">'02 - Architektonicko stav..._02'!$103:$103</definedName>
    <definedName name="_xlnm._FilterDatabase" localSheetId="7" hidden="1">'SO 04 - Hromosvod'!$C$92:$K$141</definedName>
    <definedName name="_xlnm.Print_Area" localSheetId="7">'SO 04 - Hromosvod'!$C$4:$J$39,'SO 04 - Hromosvod'!$C$45:$J$74,'SO 04 - Hromosvod'!$C$80:$K$141</definedName>
    <definedName name="_xlnm.Print_Titles" localSheetId="7">'SO 04 - Hromosvod'!$92:$92</definedName>
    <definedName name="_xlnm.Print_Area" localSheetId="8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8" l="1" r="J37"/>
  <c r="J36"/>
  <c i="1" r="AY64"/>
  <c i="8" r="J35"/>
  <c i="1" r="AX64"/>
  <c i="8" r="BI139"/>
  <c r="BH139"/>
  <c r="BG139"/>
  <c r="BE139"/>
  <c r="T139"/>
  <c r="R139"/>
  <c r="P139"/>
  <c r="BI136"/>
  <c r="BH136"/>
  <c r="BG136"/>
  <c r="BE136"/>
  <c r="T136"/>
  <c r="R136"/>
  <c r="P136"/>
  <c r="BI133"/>
  <c r="BH133"/>
  <c r="BG133"/>
  <c r="BE133"/>
  <c r="T133"/>
  <c r="R133"/>
  <c r="P133"/>
  <c r="BI132"/>
  <c r="BH132"/>
  <c r="BG132"/>
  <c r="BE132"/>
  <c r="T132"/>
  <c r="R132"/>
  <c r="P132"/>
  <c r="BI130"/>
  <c r="BH130"/>
  <c r="BG130"/>
  <c r="BE130"/>
  <c r="T130"/>
  <c r="R130"/>
  <c r="P130"/>
  <c r="BI129"/>
  <c r="BH129"/>
  <c r="BG129"/>
  <c r="BE129"/>
  <c r="T129"/>
  <c r="R129"/>
  <c r="P129"/>
  <c r="BI127"/>
  <c r="BH127"/>
  <c r="BG127"/>
  <c r="BE127"/>
  <c r="T127"/>
  <c r="T126"/>
  <c r="R127"/>
  <c r="R126"/>
  <c r="P127"/>
  <c r="P126"/>
  <c r="BI125"/>
  <c r="BH125"/>
  <c r="BG125"/>
  <c r="BE125"/>
  <c r="T125"/>
  <c r="T124"/>
  <c r="R125"/>
  <c r="R124"/>
  <c r="P125"/>
  <c r="P124"/>
  <c r="BI123"/>
  <c r="BH123"/>
  <c r="BG123"/>
  <c r="BE123"/>
  <c r="T123"/>
  <c r="T122"/>
  <c r="R123"/>
  <c r="R122"/>
  <c r="P123"/>
  <c r="P122"/>
  <c r="BI121"/>
  <c r="BH121"/>
  <c r="BG121"/>
  <c r="BE121"/>
  <c r="T121"/>
  <c r="R121"/>
  <c r="P121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6"/>
  <c r="BH116"/>
  <c r="BG116"/>
  <c r="BE116"/>
  <c r="T116"/>
  <c r="R116"/>
  <c r="P116"/>
  <c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09"/>
  <c r="BH109"/>
  <c r="BG109"/>
  <c r="BE109"/>
  <c r="T109"/>
  <c r="T108"/>
  <c r="R109"/>
  <c r="R108"/>
  <c r="P109"/>
  <c r="P108"/>
  <c r="BI107"/>
  <c r="BH107"/>
  <c r="BG107"/>
  <c r="BE107"/>
  <c r="T107"/>
  <c r="R107"/>
  <c r="P107"/>
  <c r="BI106"/>
  <c r="BH106"/>
  <c r="BG106"/>
  <c r="BE106"/>
  <c r="T106"/>
  <c r="R106"/>
  <c r="P106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0"/>
  <c r="BH100"/>
  <c r="BG100"/>
  <c r="BE100"/>
  <c r="T100"/>
  <c r="T99"/>
  <c r="R100"/>
  <c r="R99"/>
  <c r="P100"/>
  <c r="P99"/>
  <c r="BI98"/>
  <c r="BH98"/>
  <c r="BG98"/>
  <c r="BE98"/>
  <c r="T98"/>
  <c r="T97"/>
  <c r="R98"/>
  <c r="R97"/>
  <c r="P98"/>
  <c r="P97"/>
  <c r="BI96"/>
  <c r="BH96"/>
  <c r="BG96"/>
  <c r="BE96"/>
  <c r="T96"/>
  <c r="R96"/>
  <c r="P96"/>
  <c r="BI95"/>
  <c r="BH95"/>
  <c r="BG95"/>
  <c r="BE95"/>
  <c r="T95"/>
  <c r="R95"/>
  <c r="P95"/>
  <c r="F87"/>
  <c r="E85"/>
  <c r="F52"/>
  <c r="E50"/>
  <c r="J24"/>
  <c r="E24"/>
  <c r="J55"/>
  <c r="J23"/>
  <c r="J21"/>
  <c r="E21"/>
  <c r="J89"/>
  <c r="J20"/>
  <c r="J18"/>
  <c r="E18"/>
  <c r="F90"/>
  <c r="J17"/>
  <c r="J15"/>
  <c r="E15"/>
  <c r="F89"/>
  <c r="J14"/>
  <c r="J12"/>
  <c r="J52"/>
  <c r="E7"/>
  <c r="E48"/>
  <c i="7" r="J39"/>
  <c r="J38"/>
  <c i="1" r="AY63"/>
  <c i="7" r="J37"/>
  <c i="1" r="AX63"/>
  <c i="7" r="BI472"/>
  <c r="BH472"/>
  <c r="BG472"/>
  <c r="BE472"/>
  <c r="T472"/>
  <c r="R472"/>
  <c r="P472"/>
  <c r="BI471"/>
  <c r="BH471"/>
  <c r="BG471"/>
  <c r="BE471"/>
  <c r="T471"/>
  <c r="R471"/>
  <c r="P471"/>
  <c r="BI467"/>
  <c r="BH467"/>
  <c r="BG467"/>
  <c r="BE467"/>
  <c r="T467"/>
  <c r="R467"/>
  <c r="P467"/>
  <c r="BI464"/>
  <c r="BH464"/>
  <c r="BG464"/>
  <c r="BE464"/>
  <c r="T464"/>
  <c r="R464"/>
  <c r="P464"/>
  <c r="BI461"/>
  <c r="BH461"/>
  <c r="BG461"/>
  <c r="BE461"/>
  <c r="T461"/>
  <c r="R461"/>
  <c r="P461"/>
  <c r="BI457"/>
  <c r="BH457"/>
  <c r="BG457"/>
  <c r="BE457"/>
  <c r="T457"/>
  <c r="T456"/>
  <c r="T455"/>
  <c r="R457"/>
  <c r="R456"/>
  <c r="R455"/>
  <c r="P457"/>
  <c r="P456"/>
  <c r="P455"/>
  <c r="BI450"/>
  <c r="BH450"/>
  <c r="BG450"/>
  <c r="BE450"/>
  <c r="T450"/>
  <c r="T449"/>
  <c r="R450"/>
  <c r="R449"/>
  <c r="P450"/>
  <c r="P449"/>
  <c r="BI447"/>
  <c r="BH447"/>
  <c r="BG447"/>
  <c r="BE447"/>
  <c r="T447"/>
  <c r="R447"/>
  <c r="P447"/>
  <c r="BI437"/>
  <c r="BH437"/>
  <c r="BG437"/>
  <c r="BE437"/>
  <c r="T437"/>
  <c r="R437"/>
  <c r="P437"/>
  <c r="BI428"/>
  <c r="BH428"/>
  <c r="BG428"/>
  <c r="BE428"/>
  <c r="T428"/>
  <c r="R428"/>
  <c r="P428"/>
  <c r="BI425"/>
  <c r="BH425"/>
  <c r="BG425"/>
  <c r="BE425"/>
  <c r="T425"/>
  <c r="R425"/>
  <c r="P425"/>
  <c r="BI421"/>
  <c r="BH421"/>
  <c r="BG421"/>
  <c r="BE421"/>
  <c r="T421"/>
  <c r="R421"/>
  <c r="P421"/>
  <c r="BI417"/>
  <c r="BH417"/>
  <c r="BG417"/>
  <c r="BE417"/>
  <c r="T417"/>
  <c r="R417"/>
  <c r="P417"/>
  <c r="BI414"/>
  <c r="BH414"/>
  <c r="BG414"/>
  <c r="BE414"/>
  <c r="T414"/>
  <c r="R414"/>
  <c r="P414"/>
  <c r="BI411"/>
  <c r="BH411"/>
  <c r="BG411"/>
  <c r="BE411"/>
  <c r="T411"/>
  <c r="R411"/>
  <c r="P411"/>
  <c r="BI405"/>
  <c r="BH405"/>
  <c r="BG405"/>
  <c r="BE405"/>
  <c r="T405"/>
  <c r="R405"/>
  <c r="P405"/>
  <c r="BI402"/>
  <c r="BH402"/>
  <c r="BG402"/>
  <c r="BE402"/>
  <c r="T402"/>
  <c r="R402"/>
  <c r="P402"/>
  <c r="BI396"/>
  <c r="BH396"/>
  <c r="BG396"/>
  <c r="BE396"/>
  <c r="T396"/>
  <c r="R396"/>
  <c r="P396"/>
  <c r="BI390"/>
  <c r="BH390"/>
  <c r="BG390"/>
  <c r="BE390"/>
  <c r="T390"/>
  <c r="R390"/>
  <c r="P390"/>
  <c r="BI384"/>
  <c r="BH384"/>
  <c r="BG384"/>
  <c r="BE384"/>
  <c r="T384"/>
  <c r="R384"/>
  <c r="P384"/>
  <c r="BI379"/>
  <c r="BH379"/>
  <c r="BG379"/>
  <c r="BE379"/>
  <c r="T379"/>
  <c r="R379"/>
  <c r="P379"/>
  <c r="BI374"/>
  <c r="BH374"/>
  <c r="BG374"/>
  <c r="BE374"/>
  <c r="T374"/>
  <c r="R374"/>
  <c r="P374"/>
  <c r="BI368"/>
  <c r="BH368"/>
  <c r="BG368"/>
  <c r="BE368"/>
  <c r="T368"/>
  <c r="R368"/>
  <c r="P368"/>
  <c r="BI362"/>
  <c r="BH362"/>
  <c r="BG362"/>
  <c r="BE362"/>
  <c r="T362"/>
  <c r="R362"/>
  <c r="P362"/>
  <c r="BI357"/>
  <c r="BH357"/>
  <c r="BG357"/>
  <c r="BE357"/>
  <c r="T357"/>
  <c r="R357"/>
  <c r="P357"/>
  <c r="BI352"/>
  <c r="BH352"/>
  <c r="BG352"/>
  <c r="BE352"/>
  <c r="T352"/>
  <c r="R352"/>
  <c r="P352"/>
  <c r="BI349"/>
  <c r="BH349"/>
  <c r="BG349"/>
  <c r="BE349"/>
  <c r="T349"/>
  <c r="R349"/>
  <c r="P349"/>
  <c r="BI344"/>
  <c r="BH344"/>
  <c r="BG344"/>
  <c r="BE344"/>
  <c r="T344"/>
  <c r="R344"/>
  <c r="P344"/>
  <c r="BI338"/>
  <c r="BH338"/>
  <c r="BG338"/>
  <c r="BE338"/>
  <c r="T338"/>
  <c r="R338"/>
  <c r="P338"/>
  <c r="BI332"/>
  <c r="BH332"/>
  <c r="BG332"/>
  <c r="BE332"/>
  <c r="T332"/>
  <c r="R332"/>
  <c r="P332"/>
  <c r="BI326"/>
  <c r="BH326"/>
  <c r="BG326"/>
  <c r="BE326"/>
  <c r="T326"/>
  <c r="R326"/>
  <c r="P326"/>
  <c r="BI321"/>
  <c r="BH321"/>
  <c r="BG321"/>
  <c r="BE321"/>
  <c r="T321"/>
  <c r="R321"/>
  <c r="P321"/>
  <c r="BI316"/>
  <c r="BH316"/>
  <c r="BG316"/>
  <c r="BE316"/>
  <c r="T316"/>
  <c r="R316"/>
  <c r="P316"/>
  <c r="BI312"/>
  <c r="BH312"/>
  <c r="BG312"/>
  <c r="BE312"/>
  <c r="T312"/>
  <c r="R312"/>
  <c r="P312"/>
  <c r="BI308"/>
  <c r="BH308"/>
  <c r="BG308"/>
  <c r="BE308"/>
  <c r="T308"/>
  <c r="T307"/>
  <c r="R308"/>
  <c r="R307"/>
  <c r="P308"/>
  <c r="P307"/>
  <c r="BI305"/>
  <c r="BH305"/>
  <c r="BG305"/>
  <c r="BE305"/>
  <c r="T305"/>
  <c r="R305"/>
  <c r="P305"/>
  <c r="BI300"/>
  <c r="BH300"/>
  <c r="BG300"/>
  <c r="BE300"/>
  <c r="T300"/>
  <c r="R300"/>
  <c r="P300"/>
  <c r="BI297"/>
  <c r="BH297"/>
  <c r="BG297"/>
  <c r="BE297"/>
  <c r="T297"/>
  <c r="R297"/>
  <c r="P297"/>
  <c r="BI289"/>
  <c r="BH289"/>
  <c r="BG289"/>
  <c r="BE289"/>
  <c r="T289"/>
  <c r="R289"/>
  <c r="P289"/>
  <c r="BI281"/>
  <c r="BH281"/>
  <c r="BG281"/>
  <c r="BE281"/>
  <c r="T281"/>
  <c r="R281"/>
  <c r="P281"/>
  <c r="BI274"/>
  <c r="BH274"/>
  <c r="BG274"/>
  <c r="BE274"/>
  <c r="T274"/>
  <c r="R274"/>
  <c r="P274"/>
  <c r="BI265"/>
  <c r="BH265"/>
  <c r="BG265"/>
  <c r="BE265"/>
  <c r="T265"/>
  <c r="R265"/>
  <c r="P265"/>
  <c r="BI257"/>
  <c r="BH257"/>
  <c r="BG257"/>
  <c r="BE257"/>
  <c r="T257"/>
  <c r="R257"/>
  <c r="P257"/>
  <c r="BI254"/>
  <c r="BH254"/>
  <c r="BG254"/>
  <c r="BE254"/>
  <c r="T254"/>
  <c r="R254"/>
  <c r="P254"/>
  <c r="BI246"/>
  <c r="BH246"/>
  <c r="BG246"/>
  <c r="BE246"/>
  <c r="T246"/>
  <c r="R246"/>
  <c r="P246"/>
  <c r="BI237"/>
  <c r="BH237"/>
  <c r="BG237"/>
  <c r="BE237"/>
  <c r="T237"/>
  <c r="R237"/>
  <c r="P237"/>
  <c r="BI226"/>
  <c r="BH226"/>
  <c r="BG226"/>
  <c r="BE226"/>
  <c r="T226"/>
  <c r="R226"/>
  <c r="P226"/>
  <c r="BI205"/>
  <c r="BH205"/>
  <c r="BG205"/>
  <c r="BE205"/>
  <c r="T205"/>
  <c r="R205"/>
  <c r="P205"/>
  <c r="BI179"/>
  <c r="BH179"/>
  <c r="BG179"/>
  <c r="BE179"/>
  <c r="T179"/>
  <c r="R179"/>
  <c r="P179"/>
  <c r="BI167"/>
  <c r="BH167"/>
  <c r="BG167"/>
  <c r="BE167"/>
  <c r="T167"/>
  <c r="R167"/>
  <c r="P167"/>
  <c r="BI156"/>
  <c r="BH156"/>
  <c r="BG156"/>
  <c r="BE156"/>
  <c r="T156"/>
  <c r="R156"/>
  <c r="P156"/>
  <c r="BI152"/>
  <c r="BH152"/>
  <c r="BG152"/>
  <c r="BE152"/>
  <c r="T152"/>
  <c r="T151"/>
  <c r="R152"/>
  <c r="R151"/>
  <c r="P152"/>
  <c r="P151"/>
  <c r="BI149"/>
  <c r="BH149"/>
  <c r="BG149"/>
  <c r="BE149"/>
  <c r="T149"/>
  <c r="R149"/>
  <c r="P149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5"/>
  <c r="BH135"/>
  <c r="BG135"/>
  <c r="BE135"/>
  <c r="T135"/>
  <c r="R135"/>
  <c r="P135"/>
  <c r="BI130"/>
  <c r="BH130"/>
  <c r="BG130"/>
  <c r="BE130"/>
  <c r="T130"/>
  <c r="R130"/>
  <c r="P130"/>
  <c r="BI122"/>
  <c r="BH122"/>
  <c r="BG122"/>
  <c r="BE122"/>
  <c r="T122"/>
  <c r="R122"/>
  <c r="P122"/>
  <c r="BI112"/>
  <c r="BH112"/>
  <c r="BG112"/>
  <c r="BE112"/>
  <c r="T112"/>
  <c r="R112"/>
  <c r="P112"/>
  <c r="BI107"/>
  <c r="BH107"/>
  <c r="BG107"/>
  <c r="BE107"/>
  <c r="T107"/>
  <c r="R107"/>
  <c r="P107"/>
  <c r="J100"/>
  <c r="F100"/>
  <c r="F98"/>
  <c r="E96"/>
  <c r="J58"/>
  <c r="F58"/>
  <c r="F56"/>
  <c r="E54"/>
  <c r="J26"/>
  <c r="E26"/>
  <c r="J59"/>
  <c r="J25"/>
  <c r="J20"/>
  <c r="E20"/>
  <c r="F101"/>
  <c r="J19"/>
  <c r="J14"/>
  <c r="J56"/>
  <c r="E7"/>
  <c r="E50"/>
  <c i="6" r="J39"/>
  <c r="J38"/>
  <c i="1" r="AY62"/>
  <c i="6" r="J37"/>
  <c i="1" r="AX62"/>
  <c i="6" r="BI1264"/>
  <c r="BH1264"/>
  <c r="BG1264"/>
  <c r="BE1264"/>
  <c r="T1264"/>
  <c r="R1264"/>
  <c r="P1264"/>
  <c r="BI1263"/>
  <c r="BH1263"/>
  <c r="BG1263"/>
  <c r="BE1263"/>
  <c r="T1263"/>
  <c r="R1263"/>
  <c r="P1263"/>
  <c r="BI1222"/>
  <c r="BH1222"/>
  <c r="BG1222"/>
  <c r="BE1222"/>
  <c r="T1222"/>
  <c r="R1222"/>
  <c r="P1222"/>
  <c r="BI1214"/>
  <c r="BH1214"/>
  <c r="BG1214"/>
  <c r="BE1214"/>
  <c r="T1214"/>
  <c r="R1214"/>
  <c r="P1214"/>
  <c r="BI1206"/>
  <c r="BH1206"/>
  <c r="BG1206"/>
  <c r="BE1206"/>
  <c r="T1206"/>
  <c r="R1206"/>
  <c r="P1206"/>
  <c r="BI1198"/>
  <c r="BH1198"/>
  <c r="BG1198"/>
  <c r="BE1198"/>
  <c r="T1198"/>
  <c r="R1198"/>
  <c r="P1198"/>
  <c r="BI1195"/>
  <c r="BH1195"/>
  <c r="BG1195"/>
  <c r="BE1195"/>
  <c r="T1195"/>
  <c r="R1195"/>
  <c r="P1195"/>
  <c r="BI1189"/>
  <c r="BH1189"/>
  <c r="BG1189"/>
  <c r="BE1189"/>
  <c r="T1189"/>
  <c r="R1189"/>
  <c r="P1189"/>
  <c r="BI1183"/>
  <c r="BH1183"/>
  <c r="BG1183"/>
  <c r="BE1183"/>
  <c r="T1183"/>
  <c r="R1183"/>
  <c r="P1183"/>
  <c r="BI1178"/>
  <c r="BH1178"/>
  <c r="BG1178"/>
  <c r="BE1178"/>
  <c r="T1178"/>
  <c r="R1178"/>
  <c r="P1178"/>
  <c r="BI1175"/>
  <c r="BH1175"/>
  <c r="BG1175"/>
  <c r="BE1175"/>
  <c r="T1175"/>
  <c r="R1175"/>
  <c r="P1175"/>
  <c r="BI1170"/>
  <c r="BH1170"/>
  <c r="BG1170"/>
  <c r="BE1170"/>
  <c r="T1170"/>
  <c r="R1170"/>
  <c r="P1170"/>
  <c r="BI1165"/>
  <c r="BH1165"/>
  <c r="BG1165"/>
  <c r="BE1165"/>
  <c r="T1165"/>
  <c r="R1165"/>
  <c r="P1165"/>
  <c r="BI1160"/>
  <c r="BH1160"/>
  <c r="BG1160"/>
  <c r="BE1160"/>
  <c r="T1160"/>
  <c r="R1160"/>
  <c r="P1160"/>
  <c r="BI1154"/>
  <c r="BH1154"/>
  <c r="BG1154"/>
  <c r="BE1154"/>
  <c r="T1154"/>
  <c r="R1154"/>
  <c r="P1154"/>
  <c r="BI1149"/>
  <c r="BH1149"/>
  <c r="BG1149"/>
  <c r="BE1149"/>
  <c r="T1149"/>
  <c r="R1149"/>
  <c r="P1149"/>
  <c r="BI1143"/>
  <c r="BH1143"/>
  <c r="BG1143"/>
  <c r="BE1143"/>
  <c r="T1143"/>
  <c r="R1143"/>
  <c r="P1143"/>
  <c r="BI1138"/>
  <c r="BH1138"/>
  <c r="BG1138"/>
  <c r="BE1138"/>
  <c r="T1138"/>
  <c r="R1138"/>
  <c r="P1138"/>
  <c r="BI1133"/>
  <c r="BH1133"/>
  <c r="BG1133"/>
  <c r="BE1133"/>
  <c r="T1133"/>
  <c r="R1133"/>
  <c r="P1133"/>
  <c r="BI1130"/>
  <c r="BH1130"/>
  <c r="BG1130"/>
  <c r="BE1130"/>
  <c r="T1130"/>
  <c r="R1130"/>
  <c r="P1130"/>
  <c r="BI1123"/>
  <c r="BH1123"/>
  <c r="BG1123"/>
  <c r="BE1123"/>
  <c r="T1123"/>
  <c r="R1123"/>
  <c r="P1123"/>
  <c r="BI1118"/>
  <c r="BH1118"/>
  <c r="BG1118"/>
  <c r="BE1118"/>
  <c r="T1118"/>
  <c r="R1118"/>
  <c r="P1118"/>
  <c r="BI1113"/>
  <c r="BH1113"/>
  <c r="BG1113"/>
  <c r="BE1113"/>
  <c r="T1113"/>
  <c r="R1113"/>
  <c r="P1113"/>
  <c r="BI1108"/>
  <c r="BH1108"/>
  <c r="BG1108"/>
  <c r="BE1108"/>
  <c r="T1108"/>
  <c r="R1108"/>
  <c r="P1108"/>
  <c r="BI1102"/>
  <c r="BH1102"/>
  <c r="BG1102"/>
  <c r="BE1102"/>
  <c r="T1102"/>
  <c r="R1102"/>
  <c r="P1102"/>
  <c r="BI1097"/>
  <c r="BH1097"/>
  <c r="BG1097"/>
  <c r="BE1097"/>
  <c r="T1097"/>
  <c r="R1097"/>
  <c r="P1097"/>
  <c r="BI1091"/>
  <c r="BH1091"/>
  <c r="BG1091"/>
  <c r="BE1091"/>
  <c r="T1091"/>
  <c r="R1091"/>
  <c r="P1091"/>
  <c r="BI1086"/>
  <c r="BH1086"/>
  <c r="BG1086"/>
  <c r="BE1086"/>
  <c r="T1086"/>
  <c r="R1086"/>
  <c r="P1086"/>
  <c r="BI1083"/>
  <c r="BH1083"/>
  <c r="BG1083"/>
  <c r="BE1083"/>
  <c r="T1083"/>
  <c r="R1083"/>
  <c r="P1083"/>
  <c r="BI1078"/>
  <c r="BH1078"/>
  <c r="BG1078"/>
  <c r="BE1078"/>
  <c r="T1078"/>
  <c r="R1078"/>
  <c r="P1078"/>
  <c r="BI1074"/>
  <c r="BH1074"/>
  <c r="BG1074"/>
  <c r="BE1074"/>
  <c r="T1074"/>
  <c r="R1074"/>
  <c r="P1074"/>
  <c r="BI1070"/>
  <c r="BH1070"/>
  <c r="BG1070"/>
  <c r="BE1070"/>
  <c r="T1070"/>
  <c r="R1070"/>
  <c r="P1070"/>
  <c r="BI1054"/>
  <c r="BH1054"/>
  <c r="BG1054"/>
  <c r="BE1054"/>
  <c r="T1054"/>
  <c r="R1054"/>
  <c r="P1054"/>
  <c r="BI1050"/>
  <c r="BH1050"/>
  <c r="BG1050"/>
  <c r="BE1050"/>
  <c r="T1050"/>
  <c r="R1050"/>
  <c r="P1050"/>
  <c r="BI1045"/>
  <c r="BH1045"/>
  <c r="BG1045"/>
  <c r="BE1045"/>
  <c r="T1045"/>
  <c r="R1045"/>
  <c r="P1045"/>
  <c r="BI1040"/>
  <c r="BH1040"/>
  <c r="BG1040"/>
  <c r="BE1040"/>
  <c r="T1040"/>
  <c r="R1040"/>
  <c r="P1040"/>
  <c r="BI1035"/>
  <c r="BH1035"/>
  <c r="BG1035"/>
  <c r="BE1035"/>
  <c r="T1035"/>
  <c r="R1035"/>
  <c r="P1035"/>
  <c r="BI1030"/>
  <c r="BH1030"/>
  <c r="BG1030"/>
  <c r="BE1030"/>
  <c r="T1030"/>
  <c r="R1030"/>
  <c r="P1030"/>
  <c r="BI1025"/>
  <c r="BH1025"/>
  <c r="BG1025"/>
  <c r="BE1025"/>
  <c r="T1025"/>
  <c r="R1025"/>
  <c r="P1025"/>
  <c r="BI1020"/>
  <c r="BH1020"/>
  <c r="BG1020"/>
  <c r="BE1020"/>
  <c r="T1020"/>
  <c r="R1020"/>
  <c r="P1020"/>
  <c r="BI1015"/>
  <c r="BH1015"/>
  <c r="BG1015"/>
  <c r="BE1015"/>
  <c r="T1015"/>
  <c r="R1015"/>
  <c r="P1015"/>
  <c r="BI1010"/>
  <c r="BH1010"/>
  <c r="BG1010"/>
  <c r="BE1010"/>
  <c r="T1010"/>
  <c r="R1010"/>
  <c r="P1010"/>
  <c r="BI992"/>
  <c r="BH992"/>
  <c r="BG992"/>
  <c r="BE992"/>
  <c r="T992"/>
  <c r="R992"/>
  <c r="P992"/>
  <c r="BI987"/>
  <c r="BH987"/>
  <c r="BG987"/>
  <c r="BE987"/>
  <c r="T987"/>
  <c r="R987"/>
  <c r="P987"/>
  <c r="BI980"/>
  <c r="BH980"/>
  <c r="BG980"/>
  <c r="BE980"/>
  <c r="T980"/>
  <c r="R980"/>
  <c r="P980"/>
  <c r="BI977"/>
  <c r="BH977"/>
  <c r="BG977"/>
  <c r="BE977"/>
  <c r="T977"/>
  <c r="R977"/>
  <c r="P977"/>
  <c r="BI971"/>
  <c r="BH971"/>
  <c r="BG971"/>
  <c r="BE971"/>
  <c r="T971"/>
  <c r="R971"/>
  <c r="P971"/>
  <c r="BI966"/>
  <c r="BH966"/>
  <c r="BG966"/>
  <c r="BE966"/>
  <c r="T966"/>
  <c r="R966"/>
  <c r="P966"/>
  <c r="BI956"/>
  <c r="BH956"/>
  <c r="BG956"/>
  <c r="BE956"/>
  <c r="T956"/>
  <c r="R956"/>
  <c r="P956"/>
  <c r="BI946"/>
  <c r="BH946"/>
  <c r="BG946"/>
  <c r="BE946"/>
  <c r="T946"/>
  <c r="R946"/>
  <c r="P946"/>
  <c r="BI936"/>
  <c r="BH936"/>
  <c r="BG936"/>
  <c r="BE936"/>
  <c r="T936"/>
  <c r="R936"/>
  <c r="P936"/>
  <c r="BI926"/>
  <c r="BH926"/>
  <c r="BG926"/>
  <c r="BE926"/>
  <c r="T926"/>
  <c r="R926"/>
  <c r="P926"/>
  <c r="BI922"/>
  <c r="BH922"/>
  <c r="BG922"/>
  <c r="BE922"/>
  <c r="T922"/>
  <c r="T921"/>
  <c r="R922"/>
  <c r="R921"/>
  <c r="P922"/>
  <c r="P921"/>
  <c r="BI919"/>
  <c r="BH919"/>
  <c r="BG919"/>
  <c r="BE919"/>
  <c r="T919"/>
  <c r="R919"/>
  <c r="P919"/>
  <c r="BI915"/>
  <c r="BH915"/>
  <c r="BG915"/>
  <c r="BE915"/>
  <c r="T915"/>
  <c r="R915"/>
  <c r="P915"/>
  <c r="BI913"/>
  <c r="BH913"/>
  <c r="BG913"/>
  <c r="BE913"/>
  <c r="T913"/>
  <c r="R913"/>
  <c r="P913"/>
  <c r="BI911"/>
  <c r="BH911"/>
  <c r="BG911"/>
  <c r="BE911"/>
  <c r="T911"/>
  <c r="R911"/>
  <c r="P911"/>
  <c r="BI905"/>
  <c r="BH905"/>
  <c r="BG905"/>
  <c r="BE905"/>
  <c r="T905"/>
  <c r="R905"/>
  <c r="P905"/>
  <c r="BI900"/>
  <c r="BH900"/>
  <c r="BG900"/>
  <c r="BE900"/>
  <c r="T900"/>
  <c r="R900"/>
  <c r="P900"/>
  <c r="BI895"/>
  <c r="BH895"/>
  <c r="BG895"/>
  <c r="BE895"/>
  <c r="T895"/>
  <c r="R895"/>
  <c r="P895"/>
  <c r="BI890"/>
  <c r="BH890"/>
  <c r="BG890"/>
  <c r="BE890"/>
  <c r="T890"/>
  <c r="R890"/>
  <c r="P890"/>
  <c r="BI886"/>
  <c r="BH886"/>
  <c r="BG886"/>
  <c r="BE886"/>
  <c r="T886"/>
  <c r="R886"/>
  <c r="P886"/>
  <c r="BI882"/>
  <c r="BH882"/>
  <c r="BG882"/>
  <c r="BE882"/>
  <c r="T882"/>
  <c r="R882"/>
  <c r="P882"/>
  <c r="BI878"/>
  <c r="BH878"/>
  <c r="BG878"/>
  <c r="BE878"/>
  <c r="T878"/>
  <c r="R878"/>
  <c r="P878"/>
  <c r="BI873"/>
  <c r="BH873"/>
  <c r="BG873"/>
  <c r="BE873"/>
  <c r="T873"/>
  <c r="R873"/>
  <c r="P873"/>
  <c r="BI869"/>
  <c r="BH869"/>
  <c r="BG869"/>
  <c r="BE869"/>
  <c r="T869"/>
  <c r="R869"/>
  <c r="P869"/>
  <c r="BI864"/>
  <c r="BH864"/>
  <c r="BG864"/>
  <c r="BE864"/>
  <c r="T864"/>
  <c r="R864"/>
  <c r="P864"/>
  <c r="BI859"/>
  <c r="BH859"/>
  <c r="BG859"/>
  <c r="BE859"/>
  <c r="T859"/>
  <c r="R859"/>
  <c r="P859"/>
  <c r="BI855"/>
  <c r="BH855"/>
  <c r="BG855"/>
  <c r="BE855"/>
  <c r="T855"/>
  <c r="R855"/>
  <c r="P855"/>
  <c r="BI850"/>
  <c r="BH850"/>
  <c r="BG850"/>
  <c r="BE850"/>
  <c r="T850"/>
  <c r="R850"/>
  <c r="P850"/>
  <c r="BI845"/>
  <c r="BH845"/>
  <c r="BG845"/>
  <c r="BE845"/>
  <c r="T845"/>
  <c r="R845"/>
  <c r="P845"/>
  <c r="BI841"/>
  <c r="BH841"/>
  <c r="BG841"/>
  <c r="BE841"/>
  <c r="T841"/>
  <c r="R841"/>
  <c r="P841"/>
  <c r="BI836"/>
  <c r="BH836"/>
  <c r="BG836"/>
  <c r="BE836"/>
  <c r="T836"/>
  <c r="R836"/>
  <c r="P836"/>
  <c r="BI828"/>
  <c r="BH828"/>
  <c r="BG828"/>
  <c r="BE828"/>
  <c r="T828"/>
  <c r="R828"/>
  <c r="P828"/>
  <c r="BI821"/>
  <c r="BH821"/>
  <c r="BG821"/>
  <c r="BE821"/>
  <c r="T821"/>
  <c r="R821"/>
  <c r="P821"/>
  <c r="BI814"/>
  <c r="BH814"/>
  <c r="BG814"/>
  <c r="BE814"/>
  <c r="T814"/>
  <c r="R814"/>
  <c r="P814"/>
  <c r="BI807"/>
  <c r="BH807"/>
  <c r="BG807"/>
  <c r="BE807"/>
  <c r="T807"/>
  <c r="R807"/>
  <c r="P807"/>
  <c r="BI796"/>
  <c r="BH796"/>
  <c r="BG796"/>
  <c r="BE796"/>
  <c r="T796"/>
  <c r="R796"/>
  <c r="P796"/>
  <c r="BI791"/>
  <c r="BH791"/>
  <c r="BG791"/>
  <c r="BE791"/>
  <c r="T791"/>
  <c r="R791"/>
  <c r="P791"/>
  <c r="BI751"/>
  <c r="BH751"/>
  <c r="BG751"/>
  <c r="BE751"/>
  <c r="T751"/>
  <c r="R751"/>
  <c r="P751"/>
  <c r="BI726"/>
  <c r="BH726"/>
  <c r="BG726"/>
  <c r="BE726"/>
  <c r="T726"/>
  <c r="R726"/>
  <c r="P726"/>
  <c r="BI664"/>
  <c r="BH664"/>
  <c r="BG664"/>
  <c r="BE664"/>
  <c r="T664"/>
  <c r="R664"/>
  <c r="P664"/>
  <c r="BI635"/>
  <c r="BH635"/>
  <c r="BG635"/>
  <c r="BE635"/>
  <c r="T635"/>
  <c r="R635"/>
  <c r="P635"/>
  <c r="BI616"/>
  <c r="BH616"/>
  <c r="BG616"/>
  <c r="BE616"/>
  <c r="T616"/>
  <c r="R616"/>
  <c r="P616"/>
  <c r="BI590"/>
  <c r="BH590"/>
  <c r="BG590"/>
  <c r="BE590"/>
  <c r="T590"/>
  <c r="R590"/>
  <c r="P590"/>
  <c r="BI566"/>
  <c r="BH566"/>
  <c r="BG566"/>
  <c r="BE566"/>
  <c r="T566"/>
  <c r="R566"/>
  <c r="P566"/>
  <c r="BI561"/>
  <c r="BH561"/>
  <c r="BG561"/>
  <c r="BE561"/>
  <c r="T561"/>
  <c r="R561"/>
  <c r="P561"/>
  <c r="BI533"/>
  <c r="BH533"/>
  <c r="BG533"/>
  <c r="BE533"/>
  <c r="T533"/>
  <c r="R533"/>
  <c r="P533"/>
  <c r="BI525"/>
  <c r="BH525"/>
  <c r="BG525"/>
  <c r="BE525"/>
  <c r="T525"/>
  <c r="R525"/>
  <c r="P525"/>
  <c r="BI518"/>
  <c r="BH518"/>
  <c r="BG518"/>
  <c r="BE518"/>
  <c r="T518"/>
  <c r="R518"/>
  <c r="P518"/>
  <c r="BI512"/>
  <c r="BH512"/>
  <c r="BG512"/>
  <c r="BE512"/>
  <c r="T512"/>
  <c r="R512"/>
  <c r="P512"/>
  <c r="BI504"/>
  <c r="BH504"/>
  <c r="BG504"/>
  <c r="BE504"/>
  <c r="T504"/>
  <c r="R504"/>
  <c r="P504"/>
  <c r="BI497"/>
  <c r="BH497"/>
  <c r="BG497"/>
  <c r="BE497"/>
  <c r="T497"/>
  <c r="R497"/>
  <c r="P497"/>
  <c r="BI490"/>
  <c r="BH490"/>
  <c r="BG490"/>
  <c r="BE490"/>
  <c r="T490"/>
  <c r="R490"/>
  <c r="P490"/>
  <c r="BI484"/>
  <c r="BH484"/>
  <c r="BG484"/>
  <c r="BE484"/>
  <c r="T484"/>
  <c r="R484"/>
  <c r="P484"/>
  <c r="BI465"/>
  <c r="BH465"/>
  <c r="BG465"/>
  <c r="BE465"/>
  <c r="T465"/>
  <c r="R465"/>
  <c r="P465"/>
  <c r="BI446"/>
  <c r="BH446"/>
  <c r="BG446"/>
  <c r="BE446"/>
  <c r="T446"/>
  <c r="R446"/>
  <c r="P446"/>
  <c r="BI411"/>
  <c r="BH411"/>
  <c r="BG411"/>
  <c r="BE411"/>
  <c r="T411"/>
  <c r="R411"/>
  <c r="P411"/>
  <c r="BI377"/>
  <c r="BH377"/>
  <c r="BG377"/>
  <c r="BE377"/>
  <c r="T377"/>
  <c r="R377"/>
  <c r="P377"/>
  <c r="BI369"/>
  <c r="BH369"/>
  <c r="BG369"/>
  <c r="BE369"/>
  <c r="T369"/>
  <c r="R369"/>
  <c r="P369"/>
  <c r="BI361"/>
  <c r="BH361"/>
  <c r="BG361"/>
  <c r="BE361"/>
  <c r="T361"/>
  <c r="R361"/>
  <c r="P361"/>
  <c r="BI349"/>
  <c r="BH349"/>
  <c r="BG349"/>
  <c r="BE349"/>
  <c r="T349"/>
  <c r="R349"/>
  <c r="P349"/>
  <c r="BI338"/>
  <c r="BH338"/>
  <c r="BG338"/>
  <c r="BE338"/>
  <c r="T338"/>
  <c r="R338"/>
  <c r="P338"/>
  <c r="BI332"/>
  <c r="BH332"/>
  <c r="BG332"/>
  <c r="BE332"/>
  <c r="T332"/>
  <c r="R332"/>
  <c r="P332"/>
  <c r="BI327"/>
  <c r="BH327"/>
  <c r="BG327"/>
  <c r="BE327"/>
  <c r="T327"/>
  <c r="R327"/>
  <c r="P327"/>
  <c r="BI305"/>
  <c r="BH305"/>
  <c r="BG305"/>
  <c r="BE305"/>
  <c r="T305"/>
  <c r="R305"/>
  <c r="P305"/>
  <c r="BI284"/>
  <c r="BH284"/>
  <c r="BG284"/>
  <c r="BE284"/>
  <c r="T284"/>
  <c r="R284"/>
  <c r="P284"/>
  <c r="BI278"/>
  <c r="BH278"/>
  <c r="BG278"/>
  <c r="BE278"/>
  <c r="T278"/>
  <c r="R278"/>
  <c r="P278"/>
  <c r="BI273"/>
  <c r="BH273"/>
  <c r="BG273"/>
  <c r="BE273"/>
  <c r="T273"/>
  <c r="R273"/>
  <c r="P273"/>
  <c r="BI267"/>
  <c r="BH267"/>
  <c r="BG267"/>
  <c r="BE267"/>
  <c r="T267"/>
  <c r="R267"/>
  <c r="P267"/>
  <c r="BI261"/>
  <c r="BH261"/>
  <c r="BG261"/>
  <c r="BE261"/>
  <c r="T261"/>
  <c r="R261"/>
  <c r="P261"/>
  <c r="BI222"/>
  <c r="BH222"/>
  <c r="BG222"/>
  <c r="BE222"/>
  <c r="T222"/>
  <c r="R222"/>
  <c r="P222"/>
  <c r="BI215"/>
  <c r="BH215"/>
  <c r="BG215"/>
  <c r="BE215"/>
  <c r="T215"/>
  <c r="R215"/>
  <c r="P215"/>
  <c r="BI210"/>
  <c r="BH210"/>
  <c r="BG210"/>
  <c r="BE210"/>
  <c r="T210"/>
  <c r="R210"/>
  <c r="P210"/>
  <c r="BI205"/>
  <c r="BH205"/>
  <c r="BG205"/>
  <c r="BE205"/>
  <c r="T205"/>
  <c r="R205"/>
  <c r="P205"/>
  <c r="BI198"/>
  <c r="BH198"/>
  <c r="BG198"/>
  <c r="BE198"/>
  <c r="T198"/>
  <c r="R198"/>
  <c r="P198"/>
  <c r="BI186"/>
  <c r="BH186"/>
  <c r="BG186"/>
  <c r="BE186"/>
  <c r="T186"/>
  <c r="T185"/>
  <c r="R186"/>
  <c r="R185"/>
  <c r="P186"/>
  <c r="P185"/>
  <c r="BI174"/>
  <c r="BH174"/>
  <c r="BG174"/>
  <c r="BE174"/>
  <c r="T174"/>
  <c r="R174"/>
  <c r="P174"/>
  <c r="BI164"/>
  <c r="BH164"/>
  <c r="BG164"/>
  <c r="BE164"/>
  <c r="T164"/>
  <c r="R164"/>
  <c r="P164"/>
  <c r="BI154"/>
  <c r="BH154"/>
  <c r="BG154"/>
  <c r="BE154"/>
  <c r="T154"/>
  <c r="R154"/>
  <c r="P154"/>
  <c r="BI144"/>
  <c r="BH144"/>
  <c r="BG144"/>
  <c r="BE144"/>
  <c r="T144"/>
  <c r="R144"/>
  <c r="P144"/>
  <c r="BI138"/>
  <c r="BH138"/>
  <c r="BG138"/>
  <c r="BE138"/>
  <c r="T138"/>
  <c r="R138"/>
  <c r="P138"/>
  <c r="BI133"/>
  <c r="BH133"/>
  <c r="BG133"/>
  <c r="BE133"/>
  <c r="T133"/>
  <c r="R133"/>
  <c r="P133"/>
  <c r="BI123"/>
  <c r="BH123"/>
  <c r="BG123"/>
  <c r="BE123"/>
  <c r="T123"/>
  <c r="R123"/>
  <c r="P123"/>
  <c r="BI113"/>
  <c r="BH113"/>
  <c r="BG113"/>
  <c r="BE113"/>
  <c r="T113"/>
  <c r="R113"/>
  <c r="P113"/>
  <c r="BI103"/>
  <c r="BH103"/>
  <c r="BG103"/>
  <c r="BE103"/>
  <c r="T103"/>
  <c r="R103"/>
  <c r="P103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50"/>
  <c i="5" r="J39"/>
  <c r="J38"/>
  <c i="1" r="AY60"/>
  <c i="5" r="J37"/>
  <c i="1" r="AX60"/>
  <c i="5" r="BI481"/>
  <c r="BH481"/>
  <c r="BG481"/>
  <c r="BE481"/>
  <c r="T481"/>
  <c r="R481"/>
  <c r="P481"/>
  <c r="BI480"/>
  <c r="BH480"/>
  <c r="BG480"/>
  <c r="BE480"/>
  <c r="T480"/>
  <c r="R480"/>
  <c r="P480"/>
  <c r="BI476"/>
  <c r="BH476"/>
  <c r="BG476"/>
  <c r="BE476"/>
  <c r="T476"/>
  <c r="R476"/>
  <c r="P476"/>
  <c r="BI473"/>
  <c r="BH473"/>
  <c r="BG473"/>
  <c r="BE473"/>
  <c r="T473"/>
  <c r="R473"/>
  <c r="P473"/>
  <c r="BI470"/>
  <c r="BH470"/>
  <c r="BG470"/>
  <c r="BE470"/>
  <c r="T470"/>
  <c r="R470"/>
  <c r="P470"/>
  <c r="BI466"/>
  <c r="BH466"/>
  <c r="BG466"/>
  <c r="BE466"/>
  <c r="T466"/>
  <c r="T465"/>
  <c r="T464"/>
  <c r="R466"/>
  <c r="R465"/>
  <c r="R464"/>
  <c r="P466"/>
  <c r="P465"/>
  <c r="P464"/>
  <c r="BI459"/>
  <c r="BH459"/>
  <c r="BG459"/>
  <c r="BE459"/>
  <c r="T459"/>
  <c r="T458"/>
  <c r="R459"/>
  <c r="R458"/>
  <c r="P459"/>
  <c r="P458"/>
  <c r="BI456"/>
  <c r="BH456"/>
  <c r="BG456"/>
  <c r="BE456"/>
  <c r="T456"/>
  <c r="R456"/>
  <c r="P456"/>
  <c r="BI446"/>
  <c r="BH446"/>
  <c r="BG446"/>
  <c r="BE446"/>
  <c r="T446"/>
  <c r="R446"/>
  <c r="P446"/>
  <c r="BI437"/>
  <c r="BH437"/>
  <c r="BG437"/>
  <c r="BE437"/>
  <c r="T437"/>
  <c r="R437"/>
  <c r="P437"/>
  <c r="BI434"/>
  <c r="BH434"/>
  <c r="BG434"/>
  <c r="BE434"/>
  <c r="T434"/>
  <c r="R434"/>
  <c r="P434"/>
  <c r="BI430"/>
  <c r="BH430"/>
  <c r="BG430"/>
  <c r="BE430"/>
  <c r="T430"/>
  <c r="R430"/>
  <c r="P430"/>
  <c r="BI426"/>
  <c r="BH426"/>
  <c r="BG426"/>
  <c r="BE426"/>
  <c r="T426"/>
  <c r="R426"/>
  <c r="P426"/>
  <c r="BI423"/>
  <c r="BH423"/>
  <c r="BG423"/>
  <c r="BE423"/>
  <c r="T423"/>
  <c r="R423"/>
  <c r="P423"/>
  <c r="BI420"/>
  <c r="BH420"/>
  <c r="BG420"/>
  <c r="BE420"/>
  <c r="T420"/>
  <c r="R420"/>
  <c r="P420"/>
  <c r="BI414"/>
  <c r="BH414"/>
  <c r="BG414"/>
  <c r="BE414"/>
  <c r="T414"/>
  <c r="R414"/>
  <c r="P414"/>
  <c r="BI411"/>
  <c r="BH411"/>
  <c r="BG411"/>
  <c r="BE411"/>
  <c r="T411"/>
  <c r="R411"/>
  <c r="P411"/>
  <c r="BI405"/>
  <c r="BH405"/>
  <c r="BG405"/>
  <c r="BE405"/>
  <c r="T405"/>
  <c r="R405"/>
  <c r="P405"/>
  <c r="BI399"/>
  <c r="BH399"/>
  <c r="BG399"/>
  <c r="BE399"/>
  <c r="T399"/>
  <c r="R399"/>
  <c r="P399"/>
  <c r="BI393"/>
  <c r="BH393"/>
  <c r="BG393"/>
  <c r="BE393"/>
  <c r="T393"/>
  <c r="R393"/>
  <c r="P393"/>
  <c r="BI388"/>
  <c r="BH388"/>
  <c r="BG388"/>
  <c r="BE388"/>
  <c r="T388"/>
  <c r="R388"/>
  <c r="P388"/>
  <c r="BI383"/>
  <c r="BH383"/>
  <c r="BG383"/>
  <c r="BE383"/>
  <c r="T383"/>
  <c r="R383"/>
  <c r="P383"/>
  <c r="BI377"/>
  <c r="BH377"/>
  <c r="BG377"/>
  <c r="BE377"/>
  <c r="T377"/>
  <c r="R377"/>
  <c r="P377"/>
  <c r="BI371"/>
  <c r="BH371"/>
  <c r="BG371"/>
  <c r="BE371"/>
  <c r="T371"/>
  <c r="R371"/>
  <c r="P371"/>
  <c r="BI366"/>
  <c r="BH366"/>
  <c r="BG366"/>
  <c r="BE366"/>
  <c r="T366"/>
  <c r="R366"/>
  <c r="P366"/>
  <c r="BI361"/>
  <c r="BH361"/>
  <c r="BG361"/>
  <c r="BE361"/>
  <c r="T361"/>
  <c r="R361"/>
  <c r="P361"/>
  <c r="BI358"/>
  <c r="BH358"/>
  <c r="BG358"/>
  <c r="BE358"/>
  <c r="T358"/>
  <c r="R358"/>
  <c r="P358"/>
  <c r="BI353"/>
  <c r="BH353"/>
  <c r="BG353"/>
  <c r="BE353"/>
  <c r="T353"/>
  <c r="R353"/>
  <c r="P353"/>
  <c r="BI347"/>
  <c r="BH347"/>
  <c r="BG347"/>
  <c r="BE347"/>
  <c r="T347"/>
  <c r="R347"/>
  <c r="P347"/>
  <c r="BI341"/>
  <c r="BH341"/>
  <c r="BG341"/>
  <c r="BE341"/>
  <c r="T341"/>
  <c r="R341"/>
  <c r="P341"/>
  <c r="BI334"/>
  <c r="BH334"/>
  <c r="BG334"/>
  <c r="BE334"/>
  <c r="T334"/>
  <c r="R334"/>
  <c r="P334"/>
  <c r="BI328"/>
  <c r="BH328"/>
  <c r="BG328"/>
  <c r="BE328"/>
  <c r="T328"/>
  <c r="R328"/>
  <c r="P328"/>
  <c r="BI323"/>
  <c r="BH323"/>
  <c r="BG323"/>
  <c r="BE323"/>
  <c r="T323"/>
  <c r="R323"/>
  <c r="P323"/>
  <c r="BI319"/>
  <c r="BH319"/>
  <c r="BG319"/>
  <c r="BE319"/>
  <c r="T319"/>
  <c r="R319"/>
  <c r="P319"/>
  <c r="BI315"/>
  <c r="BH315"/>
  <c r="BG315"/>
  <c r="BE315"/>
  <c r="T315"/>
  <c r="T314"/>
  <c r="R315"/>
  <c r="R314"/>
  <c r="P315"/>
  <c r="P314"/>
  <c r="BI312"/>
  <c r="BH312"/>
  <c r="BG312"/>
  <c r="BE312"/>
  <c r="T312"/>
  <c r="R312"/>
  <c r="P312"/>
  <c r="BI307"/>
  <c r="BH307"/>
  <c r="BG307"/>
  <c r="BE307"/>
  <c r="T307"/>
  <c r="R307"/>
  <c r="P307"/>
  <c r="BI304"/>
  <c r="BH304"/>
  <c r="BG304"/>
  <c r="BE304"/>
  <c r="T304"/>
  <c r="R304"/>
  <c r="P304"/>
  <c r="BI296"/>
  <c r="BH296"/>
  <c r="BG296"/>
  <c r="BE296"/>
  <c r="T296"/>
  <c r="R296"/>
  <c r="P296"/>
  <c r="BI288"/>
  <c r="BH288"/>
  <c r="BG288"/>
  <c r="BE288"/>
  <c r="T288"/>
  <c r="R288"/>
  <c r="P288"/>
  <c r="BI281"/>
  <c r="BH281"/>
  <c r="BG281"/>
  <c r="BE281"/>
  <c r="T281"/>
  <c r="R281"/>
  <c r="P281"/>
  <c r="BI272"/>
  <c r="BH272"/>
  <c r="BG272"/>
  <c r="BE272"/>
  <c r="T272"/>
  <c r="R272"/>
  <c r="P272"/>
  <c r="BI264"/>
  <c r="BH264"/>
  <c r="BG264"/>
  <c r="BE264"/>
  <c r="T264"/>
  <c r="R264"/>
  <c r="P264"/>
  <c r="BI261"/>
  <c r="BH261"/>
  <c r="BG261"/>
  <c r="BE261"/>
  <c r="T261"/>
  <c r="R261"/>
  <c r="P261"/>
  <c r="BI253"/>
  <c r="BH253"/>
  <c r="BG253"/>
  <c r="BE253"/>
  <c r="T253"/>
  <c r="R253"/>
  <c r="P253"/>
  <c r="BI242"/>
  <c r="BH242"/>
  <c r="BG242"/>
  <c r="BE242"/>
  <c r="T242"/>
  <c r="R242"/>
  <c r="P242"/>
  <c r="BI230"/>
  <c r="BH230"/>
  <c r="BG230"/>
  <c r="BE230"/>
  <c r="T230"/>
  <c r="R230"/>
  <c r="P230"/>
  <c r="BI205"/>
  <c r="BH205"/>
  <c r="BG205"/>
  <c r="BE205"/>
  <c r="T205"/>
  <c r="R205"/>
  <c r="P205"/>
  <c r="BI179"/>
  <c r="BH179"/>
  <c r="BG179"/>
  <c r="BE179"/>
  <c r="T179"/>
  <c r="R179"/>
  <c r="P179"/>
  <c r="BI167"/>
  <c r="BH167"/>
  <c r="BG167"/>
  <c r="BE167"/>
  <c r="T167"/>
  <c r="R167"/>
  <c r="P167"/>
  <c r="BI156"/>
  <c r="BH156"/>
  <c r="BG156"/>
  <c r="BE156"/>
  <c r="T156"/>
  <c r="R156"/>
  <c r="P156"/>
  <c r="BI152"/>
  <c r="BH152"/>
  <c r="BG152"/>
  <c r="BE152"/>
  <c r="T152"/>
  <c r="T151"/>
  <c r="R152"/>
  <c r="R151"/>
  <c r="P152"/>
  <c r="P151"/>
  <c r="BI149"/>
  <c r="BH149"/>
  <c r="BG149"/>
  <c r="BE149"/>
  <c r="T149"/>
  <c r="R149"/>
  <c r="P149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5"/>
  <c r="BH135"/>
  <c r="BG135"/>
  <c r="BE135"/>
  <c r="T135"/>
  <c r="R135"/>
  <c r="P135"/>
  <c r="BI130"/>
  <c r="BH130"/>
  <c r="BG130"/>
  <c r="BE130"/>
  <c r="T130"/>
  <c r="R130"/>
  <c r="P130"/>
  <c r="BI122"/>
  <c r="BH122"/>
  <c r="BG122"/>
  <c r="BE122"/>
  <c r="T122"/>
  <c r="R122"/>
  <c r="P122"/>
  <c r="BI112"/>
  <c r="BH112"/>
  <c r="BG112"/>
  <c r="BE112"/>
  <c r="T112"/>
  <c r="R112"/>
  <c r="P112"/>
  <c r="BI107"/>
  <c r="BH107"/>
  <c r="BG107"/>
  <c r="BE107"/>
  <c r="T107"/>
  <c r="R107"/>
  <c r="P107"/>
  <c r="J100"/>
  <c r="F100"/>
  <c r="F98"/>
  <c r="E96"/>
  <c r="J58"/>
  <c r="F58"/>
  <c r="F56"/>
  <c r="E54"/>
  <c r="J26"/>
  <c r="E26"/>
  <c r="J101"/>
  <c r="J25"/>
  <c r="J20"/>
  <c r="E20"/>
  <c r="F101"/>
  <c r="J19"/>
  <c r="J14"/>
  <c r="J56"/>
  <c r="E7"/>
  <c r="E50"/>
  <c i="4" r="J39"/>
  <c r="J38"/>
  <c i="1" r="AY59"/>
  <c i="4" r="J37"/>
  <c i="1" r="AX59"/>
  <c i="4" r="BI1246"/>
  <c r="BH1246"/>
  <c r="BG1246"/>
  <c r="BE1246"/>
  <c r="T1246"/>
  <c r="R1246"/>
  <c r="P1246"/>
  <c r="BI1245"/>
  <c r="BH1245"/>
  <c r="BG1245"/>
  <c r="BE1245"/>
  <c r="T1245"/>
  <c r="R1245"/>
  <c r="P1245"/>
  <c r="BI1205"/>
  <c r="BH1205"/>
  <c r="BG1205"/>
  <c r="BE1205"/>
  <c r="T1205"/>
  <c r="R1205"/>
  <c r="P1205"/>
  <c r="BI1197"/>
  <c r="BH1197"/>
  <c r="BG1197"/>
  <c r="BE1197"/>
  <c r="T1197"/>
  <c r="R1197"/>
  <c r="P1197"/>
  <c r="BI1189"/>
  <c r="BH1189"/>
  <c r="BG1189"/>
  <c r="BE1189"/>
  <c r="T1189"/>
  <c r="R1189"/>
  <c r="P1189"/>
  <c r="BI1181"/>
  <c r="BH1181"/>
  <c r="BG1181"/>
  <c r="BE1181"/>
  <c r="T1181"/>
  <c r="R1181"/>
  <c r="P1181"/>
  <c r="BI1178"/>
  <c r="BH1178"/>
  <c r="BG1178"/>
  <c r="BE1178"/>
  <c r="T1178"/>
  <c r="R1178"/>
  <c r="P1178"/>
  <c r="BI1172"/>
  <c r="BH1172"/>
  <c r="BG1172"/>
  <c r="BE1172"/>
  <c r="T1172"/>
  <c r="R1172"/>
  <c r="P1172"/>
  <c r="BI1166"/>
  <c r="BH1166"/>
  <c r="BG1166"/>
  <c r="BE1166"/>
  <c r="T1166"/>
  <c r="R1166"/>
  <c r="P1166"/>
  <c r="BI1161"/>
  <c r="BH1161"/>
  <c r="BG1161"/>
  <c r="BE1161"/>
  <c r="T1161"/>
  <c r="R1161"/>
  <c r="P1161"/>
  <c r="BI1158"/>
  <c r="BH1158"/>
  <c r="BG1158"/>
  <c r="BE1158"/>
  <c r="T1158"/>
  <c r="R1158"/>
  <c r="P1158"/>
  <c r="BI1153"/>
  <c r="BH1153"/>
  <c r="BG1153"/>
  <c r="BE1153"/>
  <c r="T1153"/>
  <c r="R1153"/>
  <c r="P1153"/>
  <c r="BI1148"/>
  <c r="BH1148"/>
  <c r="BG1148"/>
  <c r="BE1148"/>
  <c r="T1148"/>
  <c r="R1148"/>
  <c r="P1148"/>
  <c r="BI1143"/>
  <c r="BH1143"/>
  <c r="BG1143"/>
  <c r="BE1143"/>
  <c r="T1143"/>
  <c r="R1143"/>
  <c r="P1143"/>
  <c r="BI1137"/>
  <c r="BH1137"/>
  <c r="BG1137"/>
  <c r="BE1137"/>
  <c r="T1137"/>
  <c r="R1137"/>
  <c r="P1137"/>
  <c r="BI1132"/>
  <c r="BH1132"/>
  <c r="BG1132"/>
  <c r="BE1132"/>
  <c r="T1132"/>
  <c r="R1132"/>
  <c r="P1132"/>
  <c r="BI1126"/>
  <c r="BH1126"/>
  <c r="BG1126"/>
  <c r="BE1126"/>
  <c r="T1126"/>
  <c r="R1126"/>
  <c r="P1126"/>
  <c r="BI1121"/>
  <c r="BH1121"/>
  <c r="BG1121"/>
  <c r="BE1121"/>
  <c r="T1121"/>
  <c r="R1121"/>
  <c r="P1121"/>
  <c r="BI1116"/>
  <c r="BH1116"/>
  <c r="BG1116"/>
  <c r="BE1116"/>
  <c r="T1116"/>
  <c r="R1116"/>
  <c r="P1116"/>
  <c r="BI1113"/>
  <c r="BH1113"/>
  <c r="BG1113"/>
  <c r="BE1113"/>
  <c r="T1113"/>
  <c r="R1113"/>
  <c r="P1113"/>
  <c r="BI1106"/>
  <c r="BH1106"/>
  <c r="BG1106"/>
  <c r="BE1106"/>
  <c r="T1106"/>
  <c r="R1106"/>
  <c r="P1106"/>
  <c r="BI1101"/>
  <c r="BH1101"/>
  <c r="BG1101"/>
  <c r="BE1101"/>
  <c r="T1101"/>
  <c r="R1101"/>
  <c r="P1101"/>
  <c r="BI1096"/>
  <c r="BH1096"/>
  <c r="BG1096"/>
  <c r="BE1096"/>
  <c r="T1096"/>
  <c r="R1096"/>
  <c r="P1096"/>
  <c r="BI1091"/>
  <c r="BH1091"/>
  <c r="BG1091"/>
  <c r="BE1091"/>
  <c r="T1091"/>
  <c r="R1091"/>
  <c r="P1091"/>
  <c r="BI1085"/>
  <c r="BH1085"/>
  <c r="BG1085"/>
  <c r="BE1085"/>
  <c r="T1085"/>
  <c r="R1085"/>
  <c r="P1085"/>
  <c r="BI1080"/>
  <c r="BH1080"/>
  <c r="BG1080"/>
  <c r="BE1080"/>
  <c r="T1080"/>
  <c r="R1080"/>
  <c r="P1080"/>
  <c r="BI1074"/>
  <c r="BH1074"/>
  <c r="BG1074"/>
  <c r="BE1074"/>
  <c r="T1074"/>
  <c r="R1074"/>
  <c r="P1074"/>
  <c r="BI1069"/>
  <c r="BH1069"/>
  <c r="BG1069"/>
  <c r="BE1069"/>
  <c r="T1069"/>
  <c r="R1069"/>
  <c r="P1069"/>
  <c r="BI1066"/>
  <c r="BH1066"/>
  <c r="BG1066"/>
  <c r="BE1066"/>
  <c r="T1066"/>
  <c r="R1066"/>
  <c r="P1066"/>
  <c r="BI1061"/>
  <c r="BH1061"/>
  <c r="BG1061"/>
  <c r="BE1061"/>
  <c r="T1061"/>
  <c r="R1061"/>
  <c r="P1061"/>
  <c r="BI1057"/>
  <c r="BH1057"/>
  <c r="BG1057"/>
  <c r="BE1057"/>
  <c r="T1057"/>
  <c r="R1057"/>
  <c r="P1057"/>
  <c r="BI1053"/>
  <c r="BH1053"/>
  <c r="BG1053"/>
  <c r="BE1053"/>
  <c r="T1053"/>
  <c r="R1053"/>
  <c r="P1053"/>
  <c r="BI1037"/>
  <c r="BH1037"/>
  <c r="BG1037"/>
  <c r="BE1037"/>
  <c r="T1037"/>
  <c r="R1037"/>
  <c r="P1037"/>
  <c r="BI1033"/>
  <c r="BH1033"/>
  <c r="BG1033"/>
  <c r="BE1033"/>
  <c r="T1033"/>
  <c r="R1033"/>
  <c r="P1033"/>
  <c r="BI1028"/>
  <c r="BH1028"/>
  <c r="BG1028"/>
  <c r="BE1028"/>
  <c r="T1028"/>
  <c r="R1028"/>
  <c r="P1028"/>
  <c r="BI1023"/>
  <c r="BH1023"/>
  <c r="BG1023"/>
  <c r="BE1023"/>
  <c r="T1023"/>
  <c r="R1023"/>
  <c r="P1023"/>
  <c r="BI1018"/>
  <c r="BH1018"/>
  <c r="BG1018"/>
  <c r="BE1018"/>
  <c r="T1018"/>
  <c r="R1018"/>
  <c r="P1018"/>
  <c r="BI1013"/>
  <c r="BH1013"/>
  <c r="BG1013"/>
  <c r="BE1013"/>
  <c r="T1013"/>
  <c r="R1013"/>
  <c r="P1013"/>
  <c r="BI1008"/>
  <c r="BH1008"/>
  <c r="BG1008"/>
  <c r="BE1008"/>
  <c r="T1008"/>
  <c r="R1008"/>
  <c r="P1008"/>
  <c r="BI1003"/>
  <c r="BH1003"/>
  <c r="BG1003"/>
  <c r="BE1003"/>
  <c r="T1003"/>
  <c r="R1003"/>
  <c r="P1003"/>
  <c r="BI998"/>
  <c r="BH998"/>
  <c r="BG998"/>
  <c r="BE998"/>
  <c r="T998"/>
  <c r="R998"/>
  <c r="P998"/>
  <c r="BI993"/>
  <c r="BH993"/>
  <c r="BG993"/>
  <c r="BE993"/>
  <c r="T993"/>
  <c r="R993"/>
  <c r="P993"/>
  <c r="BI975"/>
  <c r="BH975"/>
  <c r="BG975"/>
  <c r="BE975"/>
  <c r="T975"/>
  <c r="R975"/>
  <c r="P975"/>
  <c r="BI970"/>
  <c r="BH970"/>
  <c r="BG970"/>
  <c r="BE970"/>
  <c r="T970"/>
  <c r="R970"/>
  <c r="P970"/>
  <c r="BI963"/>
  <c r="BH963"/>
  <c r="BG963"/>
  <c r="BE963"/>
  <c r="T963"/>
  <c r="R963"/>
  <c r="P963"/>
  <c r="BI960"/>
  <c r="BH960"/>
  <c r="BG960"/>
  <c r="BE960"/>
  <c r="T960"/>
  <c r="R960"/>
  <c r="P960"/>
  <c r="BI954"/>
  <c r="BH954"/>
  <c r="BG954"/>
  <c r="BE954"/>
  <c r="T954"/>
  <c r="R954"/>
  <c r="P954"/>
  <c r="BI949"/>
  <c r="BH949"/>
  <c r="BG949"/>
  <c r="BE949"/>
  <c r="T949"/>
  <c r="R949"/>
  <c r="P949"/>
  <c r="BI939"/>
  <c r="BH939"/>
  <c r="BG939"/>
  <c r="BE939"/>
  <c r="T939"/>
  <c r="R939"/>
  <c r="P939"/>
  <c r="BI929"/>
  <c r="BH929"/>
  <c r="BG929"/>
  <c r="BE929"/>
  <c r="T929"/>
  <c r="R929"/>
  <c r="P929"/>
  <c r="BI919"/>
  <c r="BH919"/>
  <c r="BG919"/>
  <c r="BE919"/>
  <c r="T919"/>
  <c r="R919"/>
  <c r="P919"/>
  <c r="BI909"/>
  <c r="BH909"/>
  <c r="BG909"/>
  <c r="BE909"/>
  <c r="T909"/>
  <c r="R909"/>
  <c r="P909"/>
  <c r="BI905"/>
  <c r="BH905"/>
  <c r="BG905"/>
  <c r="BE905"/>
  <c r="T905"/>
  <c r="T904"/>
  <c r="R905"/>
  <c r="R904"/>
  <c r="P905"/>
  <c r="P904"/>
  <c r="BI902"/>
  <c r="BH902"/>
  <c r="BG902"/>
  <c r="BE902"/>
  <c r="T902"/>
  <c r="R902"/>
  <c r="P902"/>
  <c r="BI898"/>
  <c r="BH898"/>
  <c r="BG898"/>
  <c r="BE898"/>
  <c r="T898"/>
  <c r="R898"/>
  <c r="P898"/>
  <c r="BI896"/>
  <c r="BH896"/>
  <c r="BG896"/>
  <c r="BE896"/>
  <c r="T896"/>
  <c r="R896"/>
  <c r="P896"/>
  <c r="BI894"/>
  <c r="BH894"/>
  <c r="BG894"/>
  <c r="BE894"/>
  <c r="T894"/>
  <c r="R894"/>
  <c r="P894"/>
  <c r="BI888"/>
  <c r="BH888"/>
  <c r="BG888"/>
  <c r="BE888"/>
  <c r="T888"/>
  <c r="R888"/>
  <c r="P888"/>
  <c r="BI883"/>
  <c r="BH883"/>
  <c r="BG883"/>
  <c r="BE883"/>
  <c r="T883"/>
  <c r="R883"/>
  <c r="P883"/>
  <c r="BI878"/>
  <c r="BH878"/>
  <c r="BG878"/>
  <c r="BE878"/>
  <c r="T878"/>
  <c r="R878"/>
  <c r="P878"/>
  <c r="BI874"/>
  <c r="BH874"/>
  <c r="BG874"/>
  <c r="BE874"/>
  <c r="T874"/>
  <c r="R874"/>
  <c r="P874"/>
  <c r="BI870"/>
  <c r="BH870"/>
  <c r="BG870"/>
  <c r="BE870"/>
  <c r="T870"/>
  <c r="R870"/>
  <c r="P870"/>
  <c r="BI866"/>
  <c r="BH866"/>
  <c r="BG866"/>
  <c r="BE866"/>
  <c r="T866"/>
  <c r="R866"/>
  <c r="P866"/>
  <c r="BI861"/>
  <c r="BH861"/>
  <c r="BG861"/>
  <c r="BE861"/>
  <c r="T861"/>
  <c r="R861"/>
  <c r="P861"/>
  <c r="BI857"/>
  <c r="BH857"/>
  <c r="BG857"/>
  <c r="BE857"/>
  <c r="T857"/>
  <c r="R857"/>
  <c r="P857"/>
  <c r="BI852"/>
  <c r="BH852"/>
  <c r="BG852"/>
  <c r="BE852"/>
  <c r="T852"/>
  <c r="R852"/>
  <c r="P852"/>
  <c r="BI847"/>
  <c r="BH847"/>
  <c r="BG847"/>
  <c r="BE847"/>
  <c r="T847"/>
  <c r="R847"/>
  <c r="P847"/>
  <c r="BI843"/>
  <c r="BH843"/>
  <c r="BG843"/>
  <c r="BE843"/>
  <c r="T843"/>
  <c r="R843"/>
  <c r="P843"/>
  <c r="BI838"/>
  <c r="BH838"/>
  <c r="BG838"/>
  <c r="BE838"/>
  <c r="T838"/>
  <c r="R838"/>
  <c r="P838"/>
  <c r="BI833"/>
  <c r="BH833"/>
  <c r="BG833"/>
  <c r="BE833"/>
  <c r="T833"/>
  <c r="R833"/>
  <c r="P833"/>
  <c r="BI829"/>
  <c r="BH829"/>
  <c r="BG829"/>
  <c r="BE829"/>
  <c r="T829"/>
  <c r="R829"/>
  <c r="P829"/>
  <c r="BI824"/>
  <c r="BH824"/>
  <c r="BG824"/>
  <c r="BE824"/>
  <c r="T824"/>
  <c r="R824"/>
  <c r="P824"/>
  <c r="BI816"/>
  <c r="BH816"/>
  <c r="BG816"/>
  <c r="BE816"/>
  <c r="T816"/>
  <c r="R816"/>
  <c r="P816"/>
  <c r="BI809"/>
  <c r="BH809"/>
  <c r="BG809"/>
  <c r="BE809"/>
  <c r="T809"/>
  <c r="R809"/>
  <c r="P809"/>
  <c r="BI802"/>
  <c r="BH802"/>
  <c r="BG802"/>
  <c r="BE802"/>
  <c r="T802"/>
  <c r="R802"/>
  <c r="P802"/>
  <c r="BI795"/>
  <c r="BH795"/>
  <c r="BG795"/>
  <c r="BE795"/>
  <c r="T795"/>
  <c r="R795"/>
  <c r="P795"/>
  <c r="BI785"/>
  <c r="BH785"/>
  <c r="BG785"/>
  <c r="BE785"/>
  <c r="T785"/>
  <c r="R785"/>
  <c r="P785"/>
  <c r="BI780"/>
  <c r="BH780"/>
  <c r="BG780"/>
  <c r="BE780"/>
  <c r="T780"/>
  <c r="R780"/>
  <c r="P780"/>
  <c r="BI741"/>
  <c r="BH741"/>
  <c r="BG741"/>
  <c r="BE741"/>
  <c r="T741"/>
  <c r="R741"/>
  <c r="P741"/>
  <c r="BI716"/>
  <c r="BH716"/>
  <c r="BG716"/>
  <c r="BE716"/>
  <c r="T716"/>
  <c r="R716"/>
  <c r="P716"/>
  <c r="BI655"/>
  <c r="BH655"/>
  <c r="BG655"/>
  <c r="BE655"/>
  <c r="T655"/>
  <c r="R655"/>
  <c r="P655"/>
  <c r="BI627"/>
  <c r="BH627"/>
  <c r="BG627"/>
  <c r="BE627"/>
  <c r="T627"/>
  <c r="R627"/>
  <c r="P627"/>
  <c r="BI608"/>
  <c r="BH608"/>
  <c r="BG608"/>
  <c r="BE608"/>
  <c r="T608"/>
  <c r="R608"/>
  <c r="P608"/>
  <c r="BI582"/>
  <c r="BH582"/>
  <c r="BG582"/>
  <c r="BE582"/>
  <c r="T582"/>
  <c r="R582"/>
  <c r="P582"/>
  <c r="BI558"/>
  <c r="BH558"/>
  <c r="BG558"/>
  <c r="BE558"/>
  <c r="T558"/>
  <c r="R558"/>
  <c r="P558"/>
  <c r="BI553"/>
  <c r="BH553"/>
  <c r="BG553"/>
  <c r="BE553"/>
  <c r="T553"/>
  <c r="R553"/>
  <c r="P553"/>
  <c r="BI525"/>
  <c r="BH525"/>
  <c r="BG525"/>
  <c r="BE525"/>
  <c r="T525"/>
  <c r="R525"/>
  <c r="P525"/>
  <c r="BI517"/>
  <c r="BH517"/>
  <c r="BG517"/>
  <c r="BE517"/>
  <c r="T517"/>
  <c r="R517"/>
  <c r="P517"/>
  <c r="BI510"/>
  <c r="BH510"/>
  <c r="BG510"/>
  <c r="BE510"/>
  <c r="T510"/>
  <c r="R510"/>
  <c r="P510"/>
  <c r="BI504"/>
  <c r="BH504"/>
  <c r="BG504"/>
  <c r="BE504"/>
  <c r="T504"/>
  <c r="R504"/>
  <c r="P504"/>
  <c r="BI496"/>
  <c r="BH496"/>
  <c r="BG496"/>
  <c r="BE496"/>
  <c r="T496"/>
  <c r="R496"/>
  <c r="P496"/>
  <c r="BI489"/>
  <c r="BH489"/>
  <c r="BG489"/>
  <c r="BE489"/>
  <c r="T489"/>
  <c r="R489"/>
  <c r="P489"/>
  <c r="BI482"/>
  <c r="BH482"/>
  <c r="BG482"/>
  <c r="BE482"/>
  <c r="T482"/>
  <c r="R482"/>
  <c r="P482"/>
  <c r="BI476"/>
  <c r="BH476"/>
  <c r="BG476"/>
  <c r="BE476"/>
  <c r="T476"/>
  <c r="R476"/>
  <c r="P476"/>
  <c r="BI457"/>
  <c r="BH457"/>
  <c r="BG457"/>
  <c r="BE457"/>
  <c r="T457"/>
  <c r="R457"/>
  <c r="P457"/>
  <c r="BI438"/>
  <c r="BH438"/>
  <c r="BG438"/>
  <c r="BE438"/>
  <c r="T438"/>
  <c r="R438"/>
  <c r="P438"/>
  <c r="BI404"/>
  <c r="BH404"/>
  <c r="BG404"/>
  <c r="BE404"/>
  <c r="T404"/>
  <c r="R404"/>
  <c r="P404"/>
  <c r="BI371"/>
  <c r="BH371"/>
  <c r="BG371"/>
  <c r="BE371"/>
  <c r="T371"/>
  <c r="R371"/>
  <c r="P371"/>
  <c r="BI363"/>
  <c r="BH363"/>
  <c r="BG363"/>
  <c r="BE363"/>
  <c r="T363"/>
  <c r="R363"/>
  <c r="P363"/>
  <c r="BI355"/>
  <c r="BH355"/>
  <c r="BG355"/>
  <c r="BE355"/>
  <c r="T355"/>
  <c r="R355"/>
  <c r="P355"/>
  <c r="BI343"/>
  <c r="BH343"/>
  <c r="BG343"/>
  <c r="BE343"/>
  <c r="T343"/>
  <c r="R343"/>
  <c r="P343"/>
  <c r="BI332"/>
  <c r="BH332"/>
  <c r="BG332"/>
  <c r="BE332"/>
  <c r="T332"/>
  <c r="R332"/>
  <c r="P332"/>
  <c r="BI326"/>
  <c r="BH326"/>
  <c r="BG326"/>
  <c r="BE326"/>
  <c r="T326"/>
  <c r="R326"/>
  <c r="P326"/>
  <c r="BI321"/>
  <c r="BH321"/>
  <c r="BG321"/>
  <c r="BE321"/>
  <c r="T321"/>
  <c r="R321"/>
  <c r="P321"/>
  <c r="BI300"/>
  <c r="BH300"/>
  <c r="BG300"/>
  <c r="BE300"/>
  <c r="T300"/>
  <c r="R300"/>
  <c r="P300"/>
  <c r="BI280"/>
  <c r="BH280"/>
  <c r="BG280"/>
  <c r="BE280"/>
  <c r="T280"/>
  <c r="R280"/>
  <c r="P280"/>
  <c r="BI274"/>
  <c r="BH274"/>
  <c r="BG274"/>
  <c r="BE274"/>
  <c r="T274"/>
  <c r="R274"/>
  <c r="P274"/>
  <c r="BI269"/>
  <c r="BH269"/>
  <c r="BG269"/>
  <c r="BE269"/>
  <c r="T269"/>
  <c r="R269"/>
  <c r="P269"/>
  <c r="BI263"/>
  <c r="BH263"/>
  <c r="BG263"/>
  <c r="BE263"/>
  <c r="T263"/>
  <c r="R263"/>
  <c r="P263"/>
  <c r="BI257"/>
  <c r="BH257"/>
  <c r="BG257"/>
  <c r="BE257"/>
  <c r="T257"/>
  <c r="R257"/>
  <c r="P257"/>
  <c r="BI218"/>
  <c r="BH218"/>
  <c r="BG218"/>
  <c r="BE218"/>
  <c r="T218"/>
  <c r="R218"/>
  <c r="P218"/>
  <c r="BI211"/>
  <c r="BH211"/>
  <c r="BG211"/>
  <c r="BE211"/>
  <c r="T211"/>
  <c r="R211"/>
  <c r="P211"/>
  <c r="BI206"/>
  <c r="BH206"/>
  <c r="BG206"/>
  <c r="BE206"/>
  <c r="T206"/>
  <c r="R206"/>
  <c r="P206"/>
  <c r="BI201"/>
  <c r="BH201"/>
  <c r="BG201"/>
  <c r="BE201"/>
  <c r="T201"/>
  <c r="R201"/>
  <c r="P201"/>
  <c r="BI194"/>
  <c r="BH194"/>
  <c r="BG194"/>
  <c r="BE194"/>
  <c r="T194"/>
  <c r="R194"/>
  <c r="P194"/>
  <c r="BI183"/>
  <c r="BH183"/>
  <c r="BG183"/>
  <c r="BE183"/>
  <c r="T183"/>
  <c r="T182"/>
  <c r="R183"/>
  <c r="R182"/>
  <c r="P183"/>
  <c r="P182"/>
  <c r="BI172"/>
  <c r="BH172"/>
  <c r="BG172"/>
  <c r="BE172"/>
  <c r="T172"/>
  <c r="R172"/>
  <c r="P172"/>
  <c r="BI163"/>
  <c r="BH163"/>
  <c r="BG163"/>
  <c r="BE163"/>
  <c r="T163"/>
  <c r="R163"/>
  <c r="P163"/>
  <c r="BI154"/>
  <c r="BH154"/>
  <c r="BG154"/>
  <c r="BE154"/>
  <c r="T154"/>
  <c r="R154"/>
  <c r="P154"/>
  <c r="BI144"/>
  <c r="BH144"/>
  <c r="BG144"/>
  <c r="BE144"/>
  <c r="T144"/>
  <c r="R144"/>
  <c r="P144"/>
  <c r="BI138"/>
  <c r="BH138"/>
  <c r="BG138"/>
  <c r="BE138"/>
  <c r="T138"/>
  <c r="R138"/>
  <c r="P138"/>
  <c r="BI133"/>
  <c r="BH133"/>
  <c r="BG133"/>
  <c r="BE133"/>
  <c r="T133"/>
  <c r="R133"/>
  <c r="P133"/>
  <c r="BI123"/>
  <c r="BH123"/>
  <c r="BG123"/>
  <c r="BE123"/>
  <c r="T123"/>
  <c r="R123"/>
  <c r="P123"/>
  <c r="BI113"/>
  <c r="BH113"/>
  <c r="BG113"/>
  <c r="BE113"/>
  <c r="T113"/>
  <c r="R113"/>
  <c r="P113"/>
  <c r="BI103"/>
  <c r="BH103"/>
  <c r="BG103"/>
  <c r="BE103"/>
  <c r="T103"/>
  <c r="R103"/>
  <c r="P103"/>
  <c r="J96"/>
  <c r="F96"/>
  <c r="F94"/>
  <c r="E92"/>
  <c r="J58"/>
  <c r="F58"/>
  <c r="F56"/>
  <c r="E54"/>
  <c r="J26"/>
  <c r="E26"/>
  <c r="J59"/>
  <c r="J25"/>
  <c r="J20"/>
  <c r="E20"/>
  <c r="F97"/>
  <c r="J19"/>
  <c r="J14"/>
  <c r="J94"/>
  <c r="E7"/>
  <c r="E50"/>
  <c i="3" r="J39"/>
  <c r="J38"/>
  <c i="1" r="AY57"/>
  <c i="3" r="J37"/>
  <c i="1" r="AX57"/>
  <c i="3" r="BI481"/>
  <c r="BH481"/>
  <c r="BG481"/>
  <c r="BE481"/>
  <c r="T481"/>
  <c r="R481"/>
  <c r="P481"/>
  <c r="BI480"/>
  <c r="BH480"/>
  <c r="BG480"/>
  <c r="BE480"/>
  <c r="T480"/>
  <c r="R480"/>
  <c r="P480"/>
  <c r="BI476"/>
  <c r="BH476"/>
  <c r="BG476"/>
  <c r="BE476"/>
  <c r="T476"/>
  <c r="R476"/>
  <c r="P476"/>
  <c r="BI473"/>
  <c r="BH473"/>
  <c r="BG473"/>
  <c r="BE473"/>
  <c r="T473"/>
  <c r="R473"/>
  <c r="P473"/>
  <c r="BI470"/>
  <c r="BH470"/>
  <c r="BG470"/>
  <c r="BE470"/>
  <c r="T470"/>
  <c r="R470"/>
  <c r="P470"/>
  <c r="BI466"/>
  <c r="BH466"/>
  <c r="BG466"/>
  <c r="BE466"/>
  <c r="T466"/>
  <c r="T465"/>
  <c r="T464"/>
  <c r="R466"/>
  <c r="R465"/>
  <c r="R464"/>
  <c r="P466"/>
  <c r="P465"/>
  <c r="P464"/>
  <c r="BI459"/>
  <c r="BH459"/>
  <c r="BG459"/>
  <c r="BE459"/>
  <c r="T459"/>
  <c r="T458"/>
  <c r="R459"/>
  <c r="R458"/>
  <c r="P459"/>
  <c r="P458"/>
  <c r="BI456"/>
  <c r="BH456"/>
  <c r="BG456"/>
  <c r="BE456"/>
  <c r="T456"/>
  <c r="R456"/>
  <c r="P456"/>
  <c r="BI446"/>
  <c r="BH446"/>
  <c r="BG446"/>
  <c r="BE446"/>
  <c r="T446"/>
  <c r="R446"/>
  <c r="P446"/>
  <c r="BI437"/>
  <c r="BH437"/>
  <c r="BG437"/>
  <c r="BE437"/>
  <c r="T437"/>
  <c r="R437"/>
  <c r="P437"/>
  <c r="BI434"/>
  <c r="BH434"/>
  <c r="BG434"/>
  <c r="BE434"/>
  <c r="T434"/>
  <c r="R434"/>
  <c r="P434"/>
  <c r="BI430"/>
  <c r="BH430"/>
  <c r="BG430"/>
  <c r="BE430"/>
  <c r="T430"/>
  <c r="R430"/>
  <c r="P430"/>
  <c r="BI426"/>
  <c r="BH426"/>
  <c r="BG426"/>
  <c r="BE426"/>
  <c r="T426"/>
  <c r="R426"/>
  <c r="P426"/>
  <c r="BI423"/>
  <c r="BH423"/>
  <c r="BG423"/>
  <c r="BE423"/>
  <c r="T423"/>
  <c r="R423"/>
  <c r="P423"/>
  <c r="BI420"/>
  <c r="BH420"/>
  <c r="BG420"/>
  <c r="BE420"/>
  <c r="T420"/>
  <c r="R420"/>
  <c r="P420"/>
  <c r="BI414"/>
  <c r="BH414"/>
  <c r="BG414"/>
  <c r="BE414"/>
  <c r="T414"/>
  <c r="R414"/>
  <c r="P414"/>
  <c r="BI411"/>
  <c r="BH411"/>
  <c r="BG411"/>
  <c r="BE411"/>
  <c r="T411"/>
  <c r="R411"/>
  <c r="P411"/>
  <c r="BI405"/>
  <c r="BH405"/>
  <c r="BG405"/>
  <c r="BE405"/>
  <c r="T405"/>
  <c r="R405"/>
  <c r="P405"/>
  <c r="BI399"/>
  <c r="BH399"/>
  <c r="BG399"/>
  <c r="BE399"/>
  <c r="T399"/>
  <c r="R399"/>
  <c r="P399"/>
  <c r="BI393"/>
  <c r="BH393"/>
  <c r="BG393"/>
  <c r="BE393"/>
  <c r="T393"/>
  <c r="R393"/>
  <c r="P393"/>
  <c r="BI388"/>
  <c r="BH388"/>
  <c r="BG388"/>
  <c r="BE388"/>
  <c r="T388"/>
  <c r="R388"/>
  <c r="P388"/>
  <c r="BI383"/>
  <c r="BH383"/>
  <c r="BG383"/>
  <c r="BE383"/>
  <c r="T383"/>
  <c r="R383"/>
  <c r="P383"/>
  <c r="BI377"/>
  <c r="BH377"/>
  <c r="BG377"/>
  <c r="BE377"/>
  <c r="T377"/>
  <c r="R377"/>
  <c r="P377"/>
  <c r="BI371"/>
  <c r="BH371"/>
  <c r="BG371"/>
  <c r="BE371"/>
  <c r="T371"/>
  <c r="R371"/>
  <c r="P371"/>
  <c r="BI366"/>
  <c r="BH366"/>
  <c r="BG366"/>
  <c r="BE366"/>
  <c r="T366"/>
  <c r="R366"/>
  <c r="P366"/>
  <c r="BI361"/>
  <c r="BH361"/>
  <c r="BG361"/>
  <c r="BE361"/>
  <c r="T361"/>
  <c r="R361"/>
  <c r="P361"/>
  <c r="BI358"/>
  <c r="BH358"/>
  <c r="BG358"/>
  <c r="BE358"/>
  <c r="T358"/>
  <c r="R358"/>
  <c r="P358"/>
  <c r="BI353"/>
  <c r="BH353"/>
  <c r="BG353"/>
  <c r="BE353"/>
  <c r="T353"/>
  <c r="R353"/>
  <c r="P353"/>
  <c r="BI347"/>
  <c r="BH347"/>
  <c r="BG347"/>
  <c r="BE347"/>
  <c r="T347"/>
  <c r="R347"/>
  <c r="P347"/>
  <c r="BI341"/>
  <c r="BH341"/>
  <c r="BG341"/>
  <c r="BE341"/>
  <c r="T341"/>
  <c r="R341"/>
  <c r="P341"/>
  <c r="BI334"/>
  <c r="BH334"/>
  <c r="BG334"/>
  <c r="BE334"/>
  <c r="T334"/>
  <c r="R334"/>
  <c r="P334"/>
  <c r="BI328"/>
  <c r="BH328"/>
  <c r="BG328"/>
  <c r="BE328"/>
  <c r="T328"/>
  <c r="R328"/>
  <c r="P328"/>
  <c r="BI323"/>
  <c r="BH323"/>
  <c r="BG323"/>
  <c r="BE323"/>
  <c r="T323"/>
  <c r="R323"/>
  <c r="P323"/>
  <c r="BI319"/>
  <c r="BH319"/>
  <c r="BG319"/>
  <c r="BE319"/>
  <c r="T319"/>
  <c r="R319"/>
  <c r="P319"/>
  <c r="BI315"/>
  <c r="BH315"/>
  <c r="BG315"/>
  <c r="BE315"/>
  <c r="T315"/>
  <c r="T314"/>
  <c r="R315"/>
  <c r="R314"/>
  <c r="P315"/>
  <c r="P314"/>
  <c r="BI312"/>
  <c r="BH312"/>
  <c r="BG312"/>
  <c r="BE312"/>
  <c r="T312"/>
  <c r="R312"/>
  <c r="P312"/>
  <c r="BI307"/>
  <c r="BH307"/>
  <c r="BG307"/>
  <c r="BE307"/>
  <c r="T307"/>
  <c r="R307"/>
  <c r="P307"/>
  <c r="BI304"/>
  <c r="BH304"/>
  <c r="BG304"/>
  <c r="BE304"/>
  <c r="T304"/>
  <c r="R304"/>
  <c r="P304"/>
  <c r="BI296"/>
  <c r="BH296"/>
  <c r="BG296"/>
  <c r="BE296"/>
  <c r="T296"/>
  <c r="R296"/>
  <c r="P296"/>
  <c r="BI288"/>
  <c r="BH288"/>
  <c r="BG288"/>
  <c r="BE288"/>
  <c r="T288"/>
  <c r="R288"/>
  <c r="P288"/>
  <c r="BI281"/>
  <c r="BH281"/>
  <c r="BG281"/>
  <c r="BE281"/>
  <c r="T281"/>
  <c r="R281"/>
  <c r="P281"/>
  <c r="BI272"/>
  <c r="BH272"/>
  <c r="BG272"/>
  <c r="BE272"/>
  <c r="T272"/>
  <c r="R272"/>
  <c r="P272"/>
  <c r="BI264"/>
  <c r="BH264"/>
  <c r="BG264"/>
  <c r="BE264"/>
  <c r="T264"/>
  <c r="R264"/>
  <c r="P264"/>
  <c r="BI261"/>
  <c r="BH261"/>
  <c r="BG261"/>
  <c r="BE261"/>
  <c r="T261"/>
  <c r="R261"/>
  <c r="P261"/>
  <c r="BI253"/>
  <c r="BH253"/>
  <c r="BG253"/>
  <c r="BE253"/>
  <c r="T253"/>
  <c r="R253"/>
  <c r="P253"/>
  <c r="BI242"/>
  <c r="BH242"/>
  <c r="BG242"/>
  <c r="BE242"/>
  <c r="T242"/>
  <c r="R242"/>
  <c r="P242"/>
  <c r="BI230"/>
  <c r="BH230"/>
  <c r="BG230"/>
  <c r="BE230"/>
  <c r="T230"/>
  <c r="R230"/>
  <c r="P230"/>
  <c r="BI205"/>
  <c r="BH205"/>
  <c r="BG205"/>
  <c r="BE205"/>
  <c r="T205"/>
  <c r="R205"/>
  <c r="P205"/>
  <c r="BI179"/>
  <c r="BH179"/>
  <c r="BG179"/>
  <c r="BE179"/>
  <c r="T179"/>
  <c r="R179"/>
  <c r="P179"/>
  <c r="BI167"/>
  <c r="BH167"/>
  <c r="BG167"/>
  <c r="BE167"/>
  <c r="T167"/>
  <c r="R167"/>
  <c r="P167"/>
  <c r="BI156"/>
  <c r="BH156"/>
  <c r="BG156"/>
  <c r="BE156"/>
  <c r="T156"/>
  <c r="R156"/>
  <c r="P156"/>
  <c r="BI152"/>
  <c r="BH152"/>
  <c r="BG152"/>
  <c r="BE152"/>
  <c r="T152"/>
  <c r="T151"/>
  <c r="R152"/>
  <c r="R151"/>
  <c r="P152"/>
  <c r="P151"/>
  <c r="BI149"/>
  <c r="BH149"/>
  <c r="BG149"/>
  <c r="BE149"/>
  <c r="T149"/>
  <c r="R149"/>
  <c r="P149"/>
  <c r="BI145"/>
  <c r="BH145"/>
  <c r="BG145"/>
  <c r="BE145"/>
  <c r="T145"/>
  <c r="R145"/>
  <c r="P145"/>
  <c r="BI143"/>
  <c r="BH143"/>
  <c r="BG143"/>
  <c r="BE143"/>
  <c r="T143"/>
  <c r="R143"/>
  <c r="P143"/>
  <c r="BI141"/>
  <c r="BH141"/>
  <c r="BG141"/>
  <c r="BE141"/>
  <c r="T141"/>
  <c r="R141"/>
  <c r="P141"/>
  <c r="BI135"/>
  <c r="BH135"/>
  <c r="BG135"/>
  <c r="BE135"/>
  <c r="T135"/>
  <c r="R135"/>
  <c r="P135"/>
  <c r="BI130"/>
  <c r="BH130"/>
  <c r="BG130"/>
  <c r="BE130"/>
  <c r="T130"/>
  <c r="R130"/>
  <c r="P130"/>
  <c r="BI122"/>
  <c r="BH122"/>
  <c r="BG122"/>
  <c r="BE122"/>
  <c r="T122"/>
  <c r="R122"/>
  <c r="P122"/>
  <c r="BI112"/>
  <c r="BH112"/>
  <c r="BG112"/>
  <c r="BE112"/>
  <c r="T112"/>
  <c r="R112"/>
  <c r="P112"/>
  <c r="BI107"/>
  <c r="BH107"/>
  <c r="BG107"/>
  <c r="BE107"/>
  <c r="T107"/>
  <c r="R107"/>
  <c r="P107"/>
  <c r="J100"/>
  <c r="F100"/>
  <c r="F98"/>
  <c r="E96"/>
  <c r="J58"/>
  <c r="F58"/>
  <c r="F56"/>
  <c r="E54"/>
  <c r="J26"/>
  <c r="E26"/>
  <c r="J101"/>
  <c r="J25"/>
  <c r="J20"/>
  <c r="E20"/>
  <c r="F59"/>
  <c r="J19"/>
  <c r="J14"/>
  <c r="J56"/>
  <c r="E7"/>
  <c r="E92"/>
  <c i="2" r="J39"/>
  <c r="J38"/>
  <c i="1" r="AY56"/>
  <c i="2" r="J37"/>
  <c i="1" r="AX56"/>
  <c i="2" r="BI1291"/>
  <c r="BH1291"/>
  <c r="BG1291"/>
  <c r="BE1291"/>
  <c r="T1291"/>
  <c r="R1291"/>
  <c r="P1291"/>
  <c r="BI1290"/>
  <c r="BH1290"/>
  <c r="BG1290"/>
  <c r="BE1290"/>
  <c r="T1290"/>
  <c r="R1290"/>
  <c r="P1290"/>
  <c r="BI1247"/>
  <c r="BH1247"/>
  <c r="BG1247"/>
  <c r="BE1247"/>
  <c r="T1247"/>
  <c r="R1247"/>
  <c r="P1247"/>
  <c r="BI1239"/>
  <c r="BH1239"/>
  <c r="BG1239"/>
  <c r="BE1239"/>
  <c r="T1239"/>
  <c r="R1239"/>
  <c r="P1239"/>
  <c r="BI1231"/>
  <c r="BH1231"/>
  <c r="BG1231"/>
  <c r="BE1231"/>
  <c r="T1231"/>
  <c r="R1231"/>
  <c r="P1231"/>
  <c r="BI1223"/>
  <c r="BH1223"/>
  <c r="BG1223"/>
  <c r="BE1223"/>
  <c r="T1223"/>
  <c r="R1223"/>
  <c r="P1223"/>
  <c r="BI1220"/>
  <c r="BH1220"/>
  <c r="BG1220"/>
  <c r="BE1220"/>
  <c r="T1220"/>
  <c r="R1220"/>
  <c r="P1220"/>
  <c r="BI1214"/>
  <c r="BH1214"/>
  <c r="BG1214"/>
  <c r="BE1214"/>
  <c r="T1214"/>
  <c r="R1214"/>
  <c r="P1214"/>
  <c r="BI1208"/>
  <c r="BH1208"/>
  <c r="BG1208"/>
  <c r="BE1208"/>
  <c r="T1208"/>
  <c r="R1208"/>
  <c r="P1208"/>
  <c r="BI1203"/>
  <c r="BH1203"/>
  <c r="BG1203"/>
  <c r="BE1203"/>
  <c r="T1203"/>
  <c r="R1203"/>
  <c r="P1203"/>
  <c r="BI1200"/>
  <c r="BH1200"/>
  <c r="BG1200"/>
  <c r="BE1200"/>
  <c r="T1200"/>
  <c r="R1200"/>
  <c r="P1200"/>
  <c r="BI1195"/>
  <c r="BH1195"/>
  <c r="BG1195"/>
  <c r="BE1195"/>
  <c r="T1195"/>
  <c r="R1195"/>
  <c r="P1195"/>
  <c r="BI1190"/>
  <c r="BH1190"/>
  <c r="BG1190"/>
  <c r="BE1190"/>
  <c r="T1190"/>
  <c r="R1190"/>
  <c r="P1190"/>
  <c r="BI1185"/>
  <c r="BH1185"/>
  <c r="BG1185"/>
  <c r="BE1185"/>
  <c r="T1185"/>
  <c r="R1185"/>
  <c r="P1185"/>
  <c r="BI1179"/>
  <c r="BH1179"/>
  <c r="BG1179"/>
  <c r="BE1179"/>
  <c r="T1179"/>
  <c r="R1179"/>
  <c r="P1179"/>
  <c r="BI1174"/>
  <c r="BH1174"/>
  <c r="BG1174"/>
  <c r="BE1174"/>
  <c r="T1174"/>
  <c r="R1174"/>
  <c r="P1174"/>
  <c r="BI1168"/>
  <c r="BH1168"/>
  <c r="BG1168"/>
  <c r="BE1168"/>
  <c r="T1168"/>
  <c r="R1168"/>
  <c r="P1168"/>
  <c r="BI1163"/>
  <c r="BH1163"/>
  <c r="BG1163"/>
  <c r="BE1163"/>
  <c r="T1163"/>
  <c r="R1163"/>
  <c r="P1163"/>
  <c r="BI1158"/>
  <c r="BH1158"/>
  <c r="BG1158"/>
  <c r="BE1158"/>
  <c r="T1158"/>
  <c r="R1158"/>
  <c r="P1158"/>
  <c r="BI1155"/>
  <c r="BH1155"/>
  <c r="BG1155"/>
  <c r="BE1155"/>
  <c r="T1155"/>
  <c r="R1155"/>
  <c r="P1155"/>
  <c r="BI1148"/>
  <c r="BH1148"/>
  <c r="BG1148"/>
  <c r="BE1148"/>
  <c r="T1148"/>
  <c r="R1148"/>
  <c r="P1148"/>
  <c r="BI1143"/>
  <c r="BH1143"/>
  <c r="BG1143"/>
  <c r="BE1143"/>
  <c r="T1143"/>
  <c r="R1143"/>
  <c r="P1143"/>
  <c r="BI1138"/>
  <c r="BH1138"/>
  <c r="BG1138"/>
  <c r="BE1138"/>
  <c r="T1138"/>
  <c r="R1138"/>
  <c r="P1138"/>
  <c r="BI1133"/>
  <c r="BH1133"/>
  <c r="BG1133"/>
  <c r="BE1133"/>
  <c r="T1133"/>
  <c r="R1133"/>
  <c r="P1133"/>
  <c r="BI1127"/>
  <c r="BH1127"/>
  <c r="BG1127"/>
  <c r="BE1127"/>
  <c r="T1127"/>
  <c r="R1127"/>
  <c r="P1127"/>
  <c r="BI1122"/>
  <c r="BH1122"/>
  <c r="BG1122"/>
  <c r="BE1122"/>
  <c r="T1122"/>
  <c r="R1122"/>
  <c r="P1122"/>
  <c r="BI1116"/>
  <c r="BH1116"/>
  <c r="BG1116"/>
  <c r="BE1116"/>
  <c r="T1116"/>
  <c r="R1116"/>
  <c r="P1116"/>
  <c r="BI1111"/>
  <c r="BH1111"/>
  <c r="BG1111"/>
  <c r="BE1111"/>
  <c r="T1111"/>
  <c r="R1111"/>
  <c r="P1111"/>
  <c r="BI1108"/>
  <c r="BH1108"/>
  <c r="BG1108"/>
  <c r="BE1108"/>
  <c r="T1108"/>
  <c r="R1108"/>
  <c r="P1108"/>
  <c r="BI1103"/>
  <c r="BH1103"/>
  <c r="BG1103"/>
  <c r="BE1103"/>
  <c r="T1103"/>
  <c r="R1103"/>
  <c r="P1103"/>
  <c r="BI1099"/>
  <c r="BH1099"/>
  <c r="BG1099"/>
  <c r="BE1099"/>
  <c r="T1099"/>
  <c r="R1099"/>
  <c r="P1099"/>
  <c r="BI1095"/>
  <c r="BH1095"/>
  <c r="BG1095"/>
  <c r="BE1095"/>
  <c r="T1095"/>
  <c r="R1095"/>
  <c r="P1095"/>
  <c r="BI1077"/>
  <c r="BH1077"/>
  <c r="BG1077"/>
  <c r="BE1077"/>
  <c r="T1077"/>
  <c r="R1077"/>
  <c r="P1077"/>
  <c r="BI1073"/>
  <c r="BH1073"/>
  <c r="BG1073"/>
  <c r="BE1073"/>
  <c r="T1073"/>
  <c r="R1073"/>
  <c r="P1073"/>
  <c r="BI1068"/>
  <c r="BH1068"/>
  <c r="BG1068"/>
  <c r="BE1068"/>
  <c r="T1068"/>
  <c r="R1068"/>
  <c r="P1068"/>
  <c r="BI1063"/>
  <c r="BH1063"/>
  <c r="BG1063"/>
  <c r="BE1063"/>
  <c r="T1063"/>
  <c r="R1063"/>
  <c r="P1063"/>
  <c r="BI1058"/>
  <c r="BH1058"/>
  <c r="BG1058"/>
  <c r="BE1058"/>
  <c r="T1058"/>
  <c r="R1058"/>
  <c r="P1058"/>
  <c r="BI1053"/>
  <c r="BH1053"/>
  <c r="BG1053"/>
  <c r="BE1053"/>
  <c r="T1053"/>
  <c r="R1053"/>
  <c r="P1053"/>
  <c r="BI1048"/>
  <c r="BH1048"/>
  <c r="BG1048"/>
  <c r="BE1048"/>
  <c r="T1048"/>
  <c r="R1048"/>
  <c r="P1048"/>
  <c r="BI1043"/>
  <c r="BH1043"/>
  <c r="BG1043"/>
  <c r="BE1043"/>
  <c r="T1043"/>
  <c r="R1043"/>
  <c r="P1043"/>
  <c r="BI1038"/>
  <c r="BH1038"/>
  <c r="BG1038"/>
  <c r="BE1038"/>
  <c r="T1038"/>
  <c r="R1038"/>
  <c r="P1038"/>
  <c r="BI1033"/>
  <c r="BH1033"/>
  <c r="BG1033"/>
  <c r="BE1033"/>
  <c r="T1033"/>
  <c r="R1033"/>
  <c r="P1033"/>
  <c r="BI1013"/>
  <c r="BH1013"/>
  <c r="BG1013"/>
  <c r="BE1013"/>
  <c r="T1013"/>
  <c r="R1013"/>
  <c r="P1013"/>
  <c r="BI1008"/>
  <c r="BH1008"/>
  <c r="BG1008"/>
  <c r="BE1008"/>
  <c r="T1008"/>
  <c r="R1008"/>
  <c r="P1008"/>
  <c r="BI999"/>
  <c r="BH999"/>
  <c r="BG999"/>
  <c r="BE999"/>
  <c r="T999"/>
  <c r="R999"/>
  <c r="P999"/>
  <c r="BI996"/>
  <c r="BH996"/>
  <c r="BG996"/>
  <c r="BE996"/>
  <c r="T996"/>
  <c r="R996"/>
  <c r="P996"/>
  <c r="BI990"/>
  <c r="BH990"/>
  <c r="BG990"/>
  <c r="BE990"/>
  <c r="T990"/>
  <c r="R990"/>
  <c r="P990"/>
  <c r="BI985"/>
  <c r="BH985"/>
  <c r="BG985"/>
  <c r="BE985"/>
  <c r="T985"/>
  <c r="R985"/>
  <c r="P985"/>
  <c r="BI975"/>
  <c r="BH975"/>
  <c r="BG975"/>
  <c r="BE975"/>
  <c r="T975"/>
  <c r="R975"/>
  <c r="P975"/>
  <c r="BI965"/>
  <c r="BH965"/>
  <c r="BG965"/>
  <c r="BE965"/>
  <c r="T965"/>
  <c r="R965"/>
  <c r="P965"/>
  <c r="BI955"/>
  <c r="BH955"/>
  <c r="BG955"/>
  <c r="BE955"/>
  <c r="T955"/>
  <c r="R955"/>
  <c r="P955"/>
  <c r="BI945"/>
  <c r="BH945"/>
  <c r="BG945"/>
  <c r="BE945"/>
  <c r="T945"/>
  <c r="R945"/>
  <c r="P945"/>
  <c r="BI941"/>
  <c r="BH941"/>
  <c r="BG941"/>
  <c r="BE941"/>
  <c r="T941"/>
  <c r="T940"/>
  <c r="R941"/>
  <c r="R940"/>
  <c r="P941"/>
  <c r="P940"/>
  <c r="BI938"/>
  <c r="BH938"/>
  <c r="BG938"/>
  <c r="BE938"/>
  <c r="T938"/>
  <c r="R938"/>
  <c r="P938"/>
  <c r="BI934"/>
  <c r="BH934"/>
  <c r="BG934"/>
  <c r="BE934"/>
  <c r="T934"/>
  <c r="R934"/>
  <c r="P934"/>
  <c r="BI932"/>
  <c r="BH932"/>
  <c r="BG932"/>
  <c r="BE932"/>
  <c r="T932"/>
  <c r="R932"/>
  <c r="P932"/>
  <c r="BI930"/>
  <c r="BH930"/>
  <c r="BG930"/>
  <c r="BE930"/>
  <c r="T930"/>
  <c r="R930"/>
  <c r="P930"/>
  <c r="BI923"/>
  <c r="BH923"/>
  <c r="BG923"/>
  <c r="BE923"/>
  <c r="T923"/>
  <c r="R923"/>
  <c r="P923"/>
  <c r="BI918"/>
  <c r="BH918"/>
  <c r="BG918"/>
  <c r="BE918"/>
  <c r="T918"/>
  <c r="R918"/>
  <c r="P918"/>
  <c r="BI913"/>
  <c r="BH913"/>
  <c r="BG913"/>
  <c r="BE913"/>
  <c r="T913"/>
  <c r="R913"/>
  <c r="P913"/>
  <c r="BI908"/>
  <c r="BH908"/>
  <c r="BG908"/>
  <c r="BE908"/>
  <c r="T908"/>
  <c r="R908"/>
  <c r="P908"/>
  <c r="BI904"/>
  <c r="BH904"/>
  <c r="BG904"/>
  <c r="BE904"/>
  <c r="T904"/>
  <c r="R904"/>
  <c r="P904"/>
  <c r="BI900"/>
  <c r="BH900"/>
  <c r="BG900"/>
  <c r="BE900"/>
  <c r="T900"/>
  <c r="R900"/>
  <c r="P900"/>
  <c r="BI896"/>
  <c r="BH896"/>
  <c r="BG896"/>
  <c r="BE896"/>
  <c r="T896"/>
  <c r="R896"/>
  <c r="P896"/>
  <c r="BI891"/>
  <c r="BH891"/>
  <c r="BG891"/>
  <c r="BE891"/>
  <c r="T891"/>
  <c r="R891"/>
  <c r="P891"/>
  <c r="BI887"/>
  <c r="BH887"/>
  <c r="BG887"/>
  <c r="BE887"/>
  <c r="T887"/>
  <c r="R887"/>
  <c r="P887"/>
  <c r="BI882"/>
  <c r="BH882"/>
  <c r="BG882"/>
  <c r="BE882"/>
  <c r="T882"/>
  <c r="R882"/>
  <c r="P882"/>
  <c r="BI877"/>
  <c r="BH877"/>
  <c r="BG877"/>
  <c r="BE877"/>
  <c r="T877"/>
  <c r="R877"/>
  <c r="P877"/>
  <c r="BI873"/>
  <c r="BH873"/>
  <c r="BG873"/>
  <c r="BE873"/>
  <c r="T873"/>
  <c r="R873"/>
  <c r="P873"/>
  <c r="BI868"/>
  <c r="BH868"/>
  <c r="BG868"/>
  <c r="BE868"/>
  <c r="T868"/>
  <c r="R868"/>
  <c r="P868"/>
  <c r="BI863"/>
  <c r="BH863"/>
  <c r="BG863"/>
  <c r="BE863"/>
  <c r="T863"/>
  <c r="R863"/>
  <c r="P863"/>
  <c r="BI859"/>
  <c r="BH859"/>
  <c r="BG859"/>
  <c r="BE859"/>
  <c r="T859"/>
  <c r="R859"/>
  <c r="P859"/>
  <c r="BI854"/>
  <c r="BH854"/>
  <c r="BG854"/>
  <c r="BE854"/>
  <c r="T854"/>
  <c r="R854"/>
  <c r="P854"/>
  <c r="BI846"/>
  <c r="BH846"/>
  <c r="BG846"/>
  <c r="BE846"/>
  <c r="T846"/>
  <c r="R846"/>
  <c r="P846"/>
  <c r="BI839"/>
  <c r="BH839"/>
  <c r="BG839"/>
  <c r="BE839"/>
  <c r="T839"/>
  <c r="R839"/>
  <c r="P839"/>
  <c r="BI832"/>
  <c r="BH832"/>
  <c r="BG832"/>
  <c r="BE832"/>
  <c r="T832"/>
  <c r="R832"/>
  <c r="P832"/>
  <c r="BI825"/>
  <c r="BH825"/>
  <c r="BG825"/>
  <c r="BE825"/>
  <c r="T825"/>
  <c r="R825"/>
  <c r="P825"/>
  <c r="BI815"/>
  <c r="BH815"/>
  <c r="BG815"/>
  <c r="BE815"/>
  <c r="T815"/>
  <c r="R815"/>
  <c r="P815"/>
  <c r="BI810"/>
  <c r="BH810"/>
  <c r="BG810"/>
  <c r="BE810"/>
  <c r="T810"/>
  <c r="R810"/>
  <c r="P810"/>
  <c r="BI768"/>
  <c r="BH768"/>
  <c r="BG768"/>
  <c r="BE768"/>
  <c r="T768"/>
  <c r="R768"/>
  <c r="P768"/>
  <c r="BI741"/>
  <c r="BH741"/>
  <c r="BG741"/>
  <c r="BE741"/>
  <c r="T741"/>
  <c r="R741"/>
  <c r="P741"/>
  <c r="BI675"/>
  <c r="BH675"/>
  <c r="BG675"/>
  <c r="BE675"/>
  <c r="T675"/>
  <c r="R675"/>
  <c r="P675"/>
  <c r="BI647"/>
  <c r="BH647"/>
  <c r="BG647"/>
  <c r="BE647"/>
  <c r="T647"/>
  <c r="R647"/>
  <c r="P647"/>
  <c r="BI626"/>
  <c r="BH626"/>
  <c r="BG626"/>
  <c r="BE626"/>
  <c r="T626"/>
  <c r="R626"/>
  <c r="P626"/>
  <c r="BI598"/>
  <c r="BH598"/>
  <c r="BG598"/>
  <c r="BE598"/>
  <c r="T598"/>
  <c r="R598"/>
  <c r="P598"/>
  <c r="BI572"/>
  <c r="BH572"/>
  <c r="BG572"/>
  <c r="BE572"/>
  <c r="T572"/>
  <c r="R572"/>
  <c r="P572"/>
  <c r="BI567"/>
  <c r="BH567"/>
  <c r="BG567"/>
  <c r="BE567"/>
  <c r="T567"/>
  <c r="R567"/>
  <c r="P567"/>
  <c r="BI537"/>
  <c r="BH537"/>
  <c r="BG537"/>
  <c r="BE537"/>
  <c r="T537"/>
  <c r="R537"/>
  <c r="P537"/>
  <c r="BI529"/>
  <c r="BH529"/>
  <c r="BG529"/>
  <c r="BE529"/>
  <c r="T529"/>
  <c r="R529"/>
  <c r="P529"/>
  <c r="BI522"/>
  <c r="BH522"/>
  <c r="BG522"/>
  <c r="BE522"/>
  <c r="T522"/>
  <c r="R522"/>
  <c r="P522"/>
  <c r="BI516"/>
  <c r="BH516"/>
  <c r="BG516"/>
  <c r="BE516"/>
  <c r="T516"/>
  <c r="R516"/>
  <c r="P516"/>
  <c r="BI508"/>
  <c r="BH508"/>
  <c r="BG508"/>
  <c r="BE508"/>
  <c r="T508"/>
  <c r="R508"/>
  <c r="P508"/>
  <c r="BI501"/>
  <c r="BH501"/>
  <c r="BG501"/>
  <c r="BE501"/>
  <c r="T501"/>
  <c r="R501"/>
  <c r="P501"/>
  <c r="BI494"/>
  <c r="BH494"/>
  <c r="BG494"/>
  <c r="BE494"/>
  <c r="T494"/>
  <c r="R494"/>
  <c r="P494"/>
  <c r="BI488"/>
  <c r="BH488"/>
  <c r="BG488"/>
  <c r="BE488"/>
  <c r="T488"/>
  <c r="R488"/>
  <c r="P488"/>
  <c r="BI467"/>
  <c r="BH467"/>
  <c r="BG467"/>
  <c r="BE467"/>
  <c r="T467"/>
  <c r="R467"/>
  <c r="P467"/>
  <c r="BI446"/>
  <c r="BH446"/>
  <c r="BG446"/>
  <c r="BE446"/>
  <c r="T446"/>
  <c r="R446"/>
  <c r="P446"/>
  <c r="BI409"/>
  <c r="BH409"/>
  <c r="BG409"/>
  <c r="BE409"/>
  <c r="T409"/>
  <c r="R409"/>
  <c r="P409"/>
  <c r="BI373"/>
  <c r="BH373"/>
  <c r="BG373"/>
  <c r="BE373"/>
  <c r="T373"/>
  <c r="R373"/>
  <c r="P373"/>
  <c r="BI365"/>
  <c r="BH365"/>
  <c r="BG365"/>
  <c r="BE365"/>
  <c r="T365"/>
  <c r="R365"/>
  <c r="P365"/>
  <c r="BI357"/>
  <c r="BH357"/>
  <c r="BG357"/>
  <c r="BE357"/>
  <c r="T357"/>
  <c r="R357"/>
  <c r="P357"/>
  <c r="BI345"/>
  <c r="BH345"/>
  <c r="BG345"/>
  <c r="BE345"/>
  <c r="T345"/>
  <c r="R345"/>
  <c r="P345"/>
  <c r="BI334"/>
  <c r="BH334"/>
  <c r="BG334"/>
  <c r="BE334"/>
  <c r="T334"/>
  <c r="R334"/>
  <c r="P334"/>
  <c r="BI328"/>
  <c r="BH328"/>
  <c r="BG328"/>
  <c r="BE328"/>
  <c r="T328"/>
  <c r="R328"/>
  <c r="P328"/>
  <c r="BI323"/>
  <c r="BH323"/>
  <c r="BG323"/>
  <c r="BE323"/>
  <c r="T323"/>
  <c r="R323"/>
  <c r="P323"/>
  <c r="BI302"/>
  <c r="BH302"/>
  <c r="BG302"/>
  <c r="BE302"/>
  <c r="T302"/>
  <c r="R302"/>
  <c r="P302"/>
  <c r="BI282"/>
  <c r="BH282"/>
  <c r="BG282"/>
  <c r="BE282"/>
  <c r="T282"/>
  <c r="R282"/>
  <c r="P282"/>
  <c r="BI276"/>
  <c r="BH276"/>
  <c r="BG276"/>
  <c r="BE276"/>
  <c r="T276"/>
  <c r="R276"/>
  <c r="P276"/>
  <c r="BI271"/>
  <c r="BH271"/>
  <c r="BG271"/>
  <c r="BE271"/>
  <c r="T271"/>
  <c r="R271"/>
  <c r="P271"/>
  <c r="BI265"/>
  <c r="BH265"/>
  <c r="BG265"/>
  <c r="BE265"/>
  <c r="T265"/>
  <c r="R265"/>
  <c r="P265"/>
  <c r="BI259"/>
  <c r="BH259"/>
  <c r="BG259"/>
  <c r="BE259"/>
  <c r="T259"/>
  <c r="R259"/>
  <c r="P259"/>
  <c r="BI218"/>
  <c r="BH218"/>
  <c r="BG218"/>
  <c r="BE218"/>
  <c r="T218"/>
  <c r="R218"/>
  <c r="P218"/>
  <c r="BI211"/>
  <c r="BH211"/>
  <c r="BG211"/>
  <c r="BE211"/>
  <c r="T211"/>
  <c r="R211"/>
  <c r="P211"/>
  <c r="BI206"/>
  <c r="BH206"/>
  <c r="BG206"/>
  <c r="BE206"/>
  <c r="T206"/>
  <c r="R206"/>
  <c r="P206"/>
  <c r="BI201"/>
  <c r="BH201"/>
  <c r="BG201"/>
  <c r="BE201"/>
  <c r="T201"/>
  <c r="R201"/>
  <c r="P201"/>
  <c r="BI194"/>
  <c r="BH194"/>
  <c r="BG194"/>
  <c r="BE194"/>
  <c r="T194"/>
  <c r="R194"/>
  <c r="P194"/>
  <c r="BI183"/>
  <c r="BH183"/>
  <c r="BG183"/>
  <c r="BE183"/>
  <c r="T183"/>
  <c r="T182"/>
  <c r="R183"/>
  <c r="R182"/>
  <c r="P183"/>
  <c r="P182"/>
  <c r="BI172"/>
  <c r="BH172"/>
  <c r="BG172"/>
  <c r="BE172"/>
  <c r="T172"/>
  <c r="R172"/>
  <c r="P172"/>
  <c r="BI163"/>
  <c r="BH163"/>
  <c r="BG163"/>
  <c r="BE163"/>
  <c r="T163"/>
  <c r="R163"/>
  <c r="P163"/>
  <c r="BI154"/>
  <c r="BH154"/>
  <c r="BG154"/>
  <c r="BE154"/>
  <c r="T154"/>
  <c r="R154"/>
  <c r="P154"/>
  <c r="BI144"/>
  <c r="BH144"/>
  <c r="BG144"/>
  <c r="BE144"/>
  <c r="T144"/>
  <c r="R144"/>
  <c r="P144"/>
  <c r="BI138"/>
  <c r="BH138"/>
  <c r="BG138"/>
  <c r="BE138"/>
  <c r="T138"/>
  <c r="R138"/>
  <c r="P138"/>
  <c r="BI133"/>
  <c r="BH133"/>
  <c r="BG133"/>
  <c r="BE133"/>
  <c r="T133"/>
  <c r="R133"/>
  <c r="P133"/>
  <c r="BI123"/>
  <c r="BH123"/>
  <c r="BG123"/>
  <c r="BE123"/>
  <c r="T123"/>
  <c r="R123"/>
  <c r="P123"/>
  <c r="BI113"/>
  <c r="BH113"/>
  <c r="BG113"/>
  <c r="BE113"/>
  <c r="T113"/>
  <c r="R113"/>
  <c r="P113"/>
  <c r="BI103"/>
  <c r="BH103"/>
  <c r="BG103"/>
  <c r="BE103"/>
  <c r="T103"/>
  <c r="R103"/>
  <c r="P103"/>
  <c r="J96"/>
  <c r="F96"/>
  <c r="F94"/>
  <c r="E92"/>
  <c r="J58"/>
  <c r="F58"/>
  <c r="F56"/>
  <c r="E54"/>
  <c r="J26"/>
  <c r="E26"/>
  <c r="J97"/>
  <c r="J25"/>
  <c r="J20"/>
  <c r="E20"/>
  <c r="F59"/>
  <c r="J19"/>
  <c r="J14"/>
  <c r="J94"/>
  <c r="E7"/>
  <c r="E88"/>
  <c i="1" r="L50"/>
  <c r="AM50"/>
  <c r="AM49"/>
  <c r="L49"/>
  <c r="AM47"/>
  <c r="L47"/>
  <c r="L45"/>
  <c r="L44"/>
  <c i="2" r="BK1214"/>
  <c r="J1099"/>
  <c r="J567"/>
  <c r="J259"/>
  <c r="BK1185"/>
  <c r="BK985"/>
  <c r="J741"/>
  <c r="BK154"/>
  <c r="J1077"/>
  <c r="J930"/>
  <c r="J537"/>
  <c r="BK218"/>
  <c r="BK1179"/>
  <c r="J996"/>
  <c r="BK768"/>
  <c r="J334"/>
  <c i="3" r="J480"/>
  <c r="J361"/>
  <c r="J122"/>
  <c r="J446"/>
  <c r="J307"/>
  <c r="BK112"/>
  <c r="J377"/>
  <c r="BK122"/>
  <c i="4" r="BK1066"/>
  <c r="BK833"/>
  <c r="BK274"/>
  <c r="J1158"/>
  <c r="BK852"/>
  <c r="J517"/>
  <c r="J133"/>
  <c r="BK1069"/>
  <c r="J741"/>
  <c r="J206"/>
  <c r="J1166"/>
  <c r="J1008"/>
  <c r="J861"/>
  <c r="J280"/>
  <c i="5" r="J459"/>
  <c r="BK358"/>
  <c r="J480"/>
  <c r="BK315"/>
  <c r="BK481"/>
  <c r="J323"/>
  <c r="BK107"/>
  <c r="J272"/>
  <c i="6" r="BK1118"/>
  <c r="BK1015"/>
  <c r="BK855"/>
  <c r="BK512"/>
  <c r="BK284"/>
  <c r="BK144"/>
  <c r="BK1143"/>
  <c r="BK980"/>
  <c r="BK869"/>
  <c r="J484"/>
  <c r="BK1263"/>
  <c r="BK1091"/>
  <c r="J956"/>
  <c r="BK841"/>
  <c r="J361"/>
  <c i="7" r="J374"/>
  <c r="BK112"/>
  <c r="J414"/>
  <c r="J274"/>
  <c r="J467"/>
  <c r="BK338"/>
  <c r="BK156"/>
  <c r="J122"/>
  <c i="8" r="BK139"/>
  <c r="J115"/>
  <c r="J139"/>
  <c r="BK103"/>
  <c i="2" r="BK1174"/>
  <c r="J955"/>
  <c r="BK522"/>
  <c r="J138"/>
  <c r="BK1122"/>
  <c r="J896"/>
  <c r="J529"/>
  <c r="J1247"/>
  <c r="BK1095"/>
  <c r="J913"/>
  <c r="BK508"/>
  <c r="BK123"/>
  <c r="J1127"/>
  <c r="J891"/>
  <c r="BK572"/>
  <c r="J201"/>
  <c i="3" r="BK437"/>
  <c r="BK353"/>
  <c r="BK145"/>
  <c r="J388"/>
  <c r="BK143"/>
  <c r="BK358"/>
  <c r="J167"/>
  <c r="J366"/>
  <c r="J156"/>
  <c i="4" r="J1106"/>
  <c r="J896"/>
  <c r="J553"/>
  <c r="BK144"/>
  <c r="J993"/>
  <c r="J608"/>
  <c r="J257"/>
  <c r="BK1121"/>
  <c r="BK929"/>
  <c r="BK582"/>
  <c r="BK211"/>
  <c r="BK1172"/>
  <c r="J975"/>
  <c r="BK838"/>
  <c r="BK363"/>
  <c i="5" r="J420"/>
  <c r="BK143"/>
  <c r="BK426"/>
  <c r="BK230"/>
  <c r="J307"/>
  <c r="BK149"/>
  <c r="J411"/>
  <c r="J149"/>
  <c i="6" r="J1074"/>
  <c r="BK919"/>
  <c r="J664"/>
  <c r="J349"/>
  <c r="BK138"/>
  <c r="J205"/>
  <c r="BK1195"/>
  <c r="J1045"/>
  <c r="BK913"/>
  <c r="BK305"/>
  <c r="BK1264"/>
  <c r="J1133"/>
  <c r="BK987"/>
  <c r="J850"/>
  <c r="J497"/>
  <c i="7" r="J384"/>
  <c r="J156"/>
  <c r="J402"/>
  <c r="BK257"/>
  <c r="BK143"/>
  <c r="J396"/>
  <c r="BK254"/>
  <c r="J141"/>
  <c i="8" r="BK100"/>
  <c r="J95"/>
  <c r="BK116"/>
  <c i="2" r="J1185"/>
  <c r="J985"/>
  <c r="J832"/>
  <c r="BK172"/>
  <c r="BK1158"/>
  <c r="J882"/>
  <c r="J345"/>
  <c r="BK1099"/>
  <c r="J932"/>
  <c r="BK516"/>
  <c r="BK271"/>
  <c r="J1168"/>
  <c r="BK975"/>
  <c r="J877"/>
  <c r="J494"/>
  <c r="BK138"/>
  <c i="3" r="J434"/>
  <c r="J315"/>
  <c r="BK470"/>
  <c r="BK230"/>
  <c r="BK377"/>
  <c r="J205"/>
  <c r="BK420"/>
  <c r="BK149"/>
  <c i="4" r="BK1091"/>
  <c r="BK902"/>
  <c r="BK785"/>
  <c r="J300"/>
  <c r="J1101"/>
  <c r="J888"/>
  <c r="BK553"/>
  <c r="BK201"/>
  <c r="J1116"/>
  <c r="BK905"/>
  <c r="BK517"/>
  <c r="BK257"/>
  <c r="BK1205"/>
  <c r="BK1061"/>
  <c r="BK866"/>
  <c r="J558"/>
  <c i="5" r="J473"/>
  <c r="J361"/>
  <c r="BK473"/>
  <c r="BK307"/>
  <c r="BK480"/>
  <c r="J328"/>
  <c r="BK135"/>
  <c r="J315"/>
  <c i="6" r="J1189"/>
  <c r="J966"/>
  <c r="J864"/>
  <c r="BK484"/>
  <c r="BK186"/>
  <c r="BK1138"/>
  <c r="J1178"/>
  <c r="J987"/>
  <c r="J855"/>
  <c r="J561"/>
  <c r="J284"/>
  <c r="BK1189"/>
  <c r="BK1102"/>
  <c r="J1010"/>
  <c r="BK828"/>
  <c r="BK446"/>
  <c r="J267"/>
  <c r="BK133"/>
  <c i="7" r="BK471"/>
  <c r="J428"/>
  <c r="J332"/>
  <c r="J425"/>
  <c r="J368"/>
  <c r="BK135"/>
  <c r="J362"/>
  <c r="BK246"/>
  <c r="BK205"/>
  <c i="8" r="J112"/>
  <c r="J123"/>
  <c r="J100"/>
  <c r="BK111"/>
  <c i="2" r="J1068"/>
  <c r="J839"/>
  <c r="J265"/>
  <c r="J113"/>
  <c r="BK1008"/>
  <c r="BK810"/>
  <c r="BK183"/>
  <c r="BK1168"/>
  <c r="BK1013"/>
  <c r="J825"/>
  <c r="J302"/>
  <c r="BK1148"/>
  <c r="J1038"/>
  <c r="BK887"/>
  <c r="J488"/>
  <c r="J103"/>
  <c i="3" r="J358"/>
  <c r="BK135"/>
  <c r="J323"/>
  <c r="BK130"/>
  <c r="BK312"/>
  <c r="J130"/>
  <c r="J328"/>
  <c i="4" r="BK1166"/>
  <c r="BK975"/>
  <c r="J795"/>
  <c r="J489"/>
  <c r="BK154"/>
  <c r="J1053"/>
  <c r="J838"/>
  <c r="BK263"/>
  <c r="J1132"/>
  <c r="J909"/>
  <c r="J627"/>
  <c r="J183"/>
  <c r="BK1037"/>
  <c r="J898"/>
  <c r="J263"/>
  <c i="5" r="J446"/>
  <c r="BK319"/>
  <c r="J130"/>
  <c r="BK288"/>
  <c r="BK423"/>
  <c r="BK156"/>
  <c r="BK393"/>
  <c r="J230"/>
  <c i="6" r="BK1097"/>
  <c r="J980"/>
  <c r="BK886"/>
  <c r="J377"/>
  <c r="BK154"/>
  <c r="J138"/>
  <c r="BK1133"/>
  <c r="J919"/>
  <c r="BK796"/>
  <c r="J278"/>
  <c r="BK1198"/>
  <c r="J1113"/>
  <c r="J1015"/>
  <c r="BK845"/>
  <c r="J590"/>
  <c i="7" r="BK362"/>
  <c r="BK122"/>
  <c r="BK405"/>
  <c r="BK265"/>
  <c r="J464"/>
  <c r="BK316"/>
  <c r="BK130"/>
  <c i="8" r="J125"/>
  <c r="J136"/>
  <c r="BK117"/>
  <c r="J113"/>
  <c i="2" r="J1239"/>
  <c r="J934"/>
  <c r="J446"/>
  <c r="BK133"/>
  <c r="J1063"/>
  <c r="BK891"/>
  <c r="J365"/>
  <c r="BK1231"/>
  <c r="J1122"/>
  <c r="J854"/>
  <c r="BK334"/>
  <c r="J1208"/>
  <c r="BK1068"/>
  <c r="J873"/>
  <c r="BK598"/>
  <c r="J218"/>
  <c i="3" r="BK423"/>
  <c r="BK307"/>
  <c r="BK414"/>
  <c r="J261"/>
  <c r="J334"/>
  <c r="J152"/>
  <c r="BK341"/>
  <c i="4" r="BK1181"/>
  <c r="J1023"/>
  <c r="J894"/>
  <c r="J780"/>
  <c r="BK438"/>
  <c r="BK172"/>
  <c r="BK1033"/>
  <c r="J816"/>
  <c r="BK321"/>
  <c r="J1172"/>
  <c r="BK1057"/>
  <c r="BK861"/>
  <c r="J371"/>
  <c r="J1246"/>
  <c r="J1057"/>
  <c r="BK888"/>
  <c r="BK489"/>
  <c r="BK113"/>
  <c i="5" r="BK377"/>
  <c r="BK141"/>
  <c r="BK328"/>
  <c r="J388"/>
  <c r="J261"/>
  <c r="J430"/>
  <c r="BK179"/>
  <c i="6" r="J1091"/>
  <c r="J936"/>
  <c r="J828"/>
  <c r="BK465"/>
  <c r="J144"/>
  <c r="J1198"/>
  <c r="J1097"/>
  <c r="BK966"/>
  <c r="J836"/>
  <c r="BK332"/>
  <c r="BK1206"/>
  <c r="BK1054"/>
  <c r="J905"/>
  <c r="J791"/>
  <c r="J465"/>
  <c i="7" r="BK396"/>
  <c r="J265"/>
  <c r="BK384"/>
  <c r="J226"/>
  <c r="BK447"/>
  <c r="J357"/>
  <c r="J237"/>
  <c r="BK226"/>
  <c i="8" r="BK107"/>
  <c r="J103"/>
  <c r="BK112"/>
  <c i="2" r="J1103"/>
  <c r="J918"/>
  <c r="BK328"/>
  <c r="J1231"/>
  <c r="BK1058"/>
  <c r="BK873"/>
  <c r="J357"/>
  <c r="J1163"/>
  <c r="BK996"/>
  <c r="BK567"/>
  <c r="BK373"/>
  <c r="J1214"/>
  <c r="J1095"/>
  <c r="BK918"/>
  <c r="BK647"/>
  <c r="J144"/>
  <c i="3" r="J414"/>
  <c r="BK242"/>
  <c r="J426"/>
  <c r="J242"/>
  <c r="BK399"/>
  <c r="J230"/>
  <c r="J456"/>
  <c r="BK107"/>
  <c i="4" r="BK1074"/>
  <c r="BK954"/>
  <c r="BK741"/>
  <c r="BK206"/>
  <c r="BK1126"/>
  <c r="BK874"/>
  <c r="J326"/>
  <c r="J1148"/>
  <c r="J1061"/>
  <c r="J829"/>
  <c r="J355"/>
  <c r="BK1246"/>
  <c r="J1085"/>
  <c r="J902"/>
  <c r="J582"/>
  <c r="J154"/>
  <c i="5" r="J399"/>
  <c r="BK272"/>
  <c r="BK347"/>
  <c r="J481"/>
  <c r="BK366"/>
  <c r="J179"/>
  <c r="J296"/>
  <c i="6" r="J1108"/>
  <c r="BK1020"/>
  <c r="BK878"/>
  <c r="BK561"/>
  <c r="BK278"/>
  <c r="J1143"/>
  <c r="J1165"/>
  <c r="BK1010"/>
  <c r="J841"/>
  <c r="BK616"/>
  <c r="BK164"/>
  <c r="BK1108"/>
  <c r="J926"/>
  <c r="J814"/>
  <c r="BK411"/>
  <c i="7" r="J349"/>
  <c r="BK464"/>
  <c r="BK374"/>
  <c r="J205"/>
  <c r="BK421"/>
  <c r="BK305"/>
  <c r="BK300"/>
  <c i="8" r="J120"/>
  <c r="BK125"/>
  <c r="J106"/>
  <c r="BK106"/>
  <c i="2" r="BK1138"/>
  <c r="BK932"/>
  <c r="BK467"/>
  <c r="J123"/>
  <c r="J1043"/>
  <c r="BK846"/>
  <c r="BK194"/>
  <c r="J1073"/>
  <c r="J990"/>
  <c r="BK882"/>
  <c r="J328"/>
  <c r="BK1200"/>
  <c r="BK1043"/>
  <c r="BK529"/>
  <c r="J282"/>
  <c i="3" r="J473"/>
  <c r="BK366"/>
  <c r="BK205"/>
  <c r="BK405"/>
  <c r="J135"/>
  <c r="BK323"/>
  <c r="J145"/>
  <c r="BK388"/>
  <c i="4" r="J1205"/>
  <c r="J1033"/>
  <c r="J874"/>
  <c r="J504"/>
  <c r="J138"/>
  <c r="BK1013"/>
  <c r="BK795"/>
  <c r="J274"/>
  <c r="BK1189"/>
  <c r="J1018"/>
  <c r="J785"/>
  <c r="J321"/>
  <c r="BK1245"/>
  <c r="J1137"/>
  <c r="J919"/>
  <c r="J476"/>
  <c r="BK133"/>
  <c i="5" r="J383"/>
  <c r="J135"/>
  <c r="BK323"/>
  <c r="BK470"/>
  <c r="BK281"/>
  <c r="BK456"/>
  <c r="BK261"/>
  <c i="6" r="BK1130"/>
  <c r="J1040"/>
  <c r="J900"/>
  <c r="BK635"/>
  <c r="BK273"/>
  <c r="J186"/>
  <c r="BK1154"/>
  <c r="J1030"/>
  <c r="BK915"/>
  <c r="BK664"/>
  <c r="J261"/>
  <c r="J1222"/>
  <c r="J1123"/>
  <c r="J971"/>
  <c r="J859"/>
  <c r="J512"/>
  <c r="J273"/>
  <c r="BK198"/>
  <c r="J113"/>
  <c i="7" r="J450"/>
  <c r="J390"/>
  <c r="BK167"/>
  <c r="J411"/>
  <c r="BK281"/>
  <c r="J472"/>
  <c r="BK344"/>
  <c r="J167"/>
  <c r="J135"/>
  <c i="8" r="J102"/>
  <c r="BK114"/>
  <c r="BK95"/>
  <c i="2" r="J1290"/>
  <c r="BK1111"/>
  <c r="BK908"/>
  <c r="BK365"/>
  <c r="BK501"/>
  <c r="BK1239"/>
  <c r="J1058"/>
  <c r="BK896"/>
  <c r="BK345"/>
  <c i="1" r="AS61"/>
  <c i="2" r="J810"/>
  <c r="BK357"/>
  <c i="3" r="J476"/>
  <c r="J383"/>
  <c r="BK152"/>
  <c r="J371"/>
  <c r="BK434"/>
  <c r="J281"/>
  <c r="BK466"/>
  <c r="J288"/>
  <c i="4" r="BK1137"/>
  <c r="BK1018"/>
  <c r="BK883"/>
  <c r="BK558"/>
  <c r="J113"/>
  <c r="J998"/>
  <c r="BK716"/>
  <c r="BK332"/>
  <c r="BK1158"/>
  <c r="J1066"/>
  <c r="BK816"/>
  <c r="BK300"/>
  <c r="J1121"/>
  <c r="J963"/>
  <c r="J852"/>
  <c r="J343"/>
  <c i="5" r="J466"/>
  <c r="J366"/>
  <c r="BK466"/>
  <c r="J312"/>
  <c r="J476"/>
  <c r="J334"/>
  <c r="J141"/>
  <c r="BK353"/>
  <c i="6" r="J1170"/>
  <c r="J1025"/>
  <c r="J845"/>
  <c r="BK533"/>
  <c r="BK338"/>
  <c r="J1149"/>
  <c r="BK1183"/>
  <c r="BK992"/>
  <c r="BK864"/>
  <c r="J635"/>
  <c r="J123"/>
  <c r="BK1175"/>
  <c r="BK1050"/>
  <c r="BK895"/>
  <c r="BK490"/>
  <c i="7" r="J344"/>
  <c r="BK467"/>
  <c r="BK379"/>
  <c r="J246"/>
  <c r="BK411"/>
  <c r="J300"/>
  <c r="J257"/>
  <c i="8" r="BK113"/>
  <c r="BK127"/>
  <c r="J107"/>
  <c i="2" r="J1143"/>
  <c r="BK965"/>
  <c r="BK825"/>
  <c r="J194"/>
  <c r="BK1143"/>
  <c r="BK934"/>
  <c r="BK537"/>
  <c r="BK1290"/>
  <c r="J1148"/>
  <c r="BK955"/>
  <c r="J768"/>
  <c r="J172"/>
  <c r="BK1133"/>
  <c r="J938"/>
  <c r="J846"/>
  <c r="J467"/>
  <c i="3" r="J466"/>
  <c r="J341"/>
  <c r="BK473"/>
  <c r="BK319"/>
  <c r="J405"/>
  <c r="BK272"/>
  <c r="J459"/>
  <c r="BK296"/>
  <c i="4" r="BK1143"/>
  <c r="BK998"/>
  <c r="J496"/>
  <c r="J1074"/>
  <c r="J905"/>
  <c r="BK627"/>
  <c r="J194"/>
  <c r="BK1113"/>
  <c r="BK898"/>
  <c r="J510"/>
  <c r="J123"/>
  <c r="J1126"/>
  <c r="BK970"/>
  <c r="J833"/>
  <c r="J211"/>
  <c i="5" r="J405"/>
  <c r="BK242"/>
  <c r="BK383"/>
  <c r="BK264"/>
  <c r="J347"/>
  <c r="J152"/>
  <c r="BK341"/>
  <c i="6" r="BK1178"/>
  <c r="BK1030"/>
  <c r="BK882"/>
  <c r="J566"/>
  <c r="BK210"/>
  <c r="BK1222"/>
  <c r="J1050"/>
  <c r="J922"/>
  <c r="J751"/>
  <c r="BK267"/>
  <c r="J1118"/>
  <c r="J992"/>
  <c r="J869"/>
  <c r="BK504"/>
  <c i="7" r="BK425"/>
  <c r="J312"/>
  <c r="BK428"/>
  <c r="J321"/>
  <c r="J130"/>
  <c r="BK402"/>
  <c r="J281"/>
  <c r="BK289"/>
  <c i="8" r="J114"/>
  <c r="BK118"/>
  <c r="J111"/>
  <c r="J129"/>
  <c i="2" r="BK1208"/>
  <c r="J1008"/>
  <c r="BK675"/>
  <c r="BK201"/>
  <c r="J1179"/>
  <c r="J975"/>
  <c r="J211"/>
  <c r="BK1223"/>
  <c r="J1053"/>
  <c r="J887"/>
  <c r="J206"/>
  <c r="BK1190"/>
  <c r="J965"/>
  <c r="BK832"/>
  <c r="J409"/>
  <c i="1" r="AS55"/>
  <c i="3" r="BK430"/>
  <c r="BK288"/>
  <c r="BK481"/>
  <c r="BK304"/>
  <c i="4" r="BK1148"/>
  <c r="BK1028"/>
  <c r="J870"/>
  <c r="BK482"/>
  <c r="BK1023"/>
  <c r="BK802"/>
  <c r="BK371"/>
  <c r="J1197"/>
  <c r="BK963"/>
  <c r="BK780"/>
  <c r="J269"/>
  <c r="J1245"/>
  <c r="BK1053"/>
  <c r="BK878"/>
  <c r="J525"/>
  <c i="5" r="BK476"/>
  <c r="J371"/>
  <c r="J122"/>
  <c r="J319"/>
  <c r="BK446"/>
  <c r="J253"/>
  <c r="BK434"/>
  <c r="BK205"/>
  <c i="6" r="J1086"/>
  <c r="BK946"/>
  <c r="BK850"/>
  <c r="BK497"/>
  <c r="J198"/>
  <c r="BK174"/>
  <c r="J1138"/>
  <c r="BK936"/>
  <c r="J726"/>
  <c r="J215"/>
  <c r="J1183"/>
  <c r="J1020"/>
  <c r="J873"/>
  <c r="BK525"/>
  <c r="J332"/>
  <c i="7" r="BK297"/>
  <c r="J417"/>
  <c r="J297"/>
  <c r="J471"/>
  <c r="BK352"/>
  <c r="BK152"/>
  <c r="BK237"/>
  <c i="8" r="J109"/>
  <c r="J116"/>
  <c r="BK96"/>
  <c i="2" r="BK1291"/>
  <c r="BK1073"/>
  <c r="BK626"/>
  <c r="BK211"/>
  <c r="J1116"/>
  <c r="BK923"/>
  <c r="J522"/>
  <c r="BK1155"/>
  <c r="J1048"/>
  <c r="J904"/>
  <c r="BK409"/>
  <c r="J1220"/>
  <c r="J1111"/>
  <c r="BK900"/>
  <c r="BK741"/>
  <c r="BK259"/>
  <c i="3" r="BK411"/>
  <c r="J143"/>
  <c r="BK328"/>
  <c r="BK459"/>
  <c r="J264"/>
  <c r="J107"/>
  <c r="J353"/>
  <c i="4" r="BK1161"/>
  <c r="J1013"/>
  <c r="J843"/>
  <c r="BK457"/>
  <c r="J1069"/>
  <c r="BK843"/>
  <c r="J363"/>
  <c r="BK1153"/>
  <c r="J954"/>
  <c r="BK847"/>
  <c r="J457"/>
  <c r="BK103"/>
  <c r="BK1116"/>
  <c r="J939"/>
  <c r="BK809"/>
  <c r="BK326"/>
  <c i="5" r="BK430"/>
  <c r="BK312"/>
  <c r="J437"/>
  <c r="BK253"/>
  <c r="BK399"/>
  <c r="J167"/>
  <c r="J414"/>
  <c r="BK152"/>
  <c i="6" r="J1102"/>
  <c r="BK926"/>
  <c r="BK836"/>
  <c r="J504"/>
  <c r="J327"/>
  <c r="BK123"/>
  <c r="J1206"/>
  <c r="BK1123"/>
  <c r="BK890"/>
  <c r="J411"/>
  <c r="BK113"/>
  <c r="BK1074"/>
  <c r="J911"/>
  <c r="J796"/>
  <c r="BK327"/>
  <c r="BK261"/>
  <c r="J164"/>
  <c i="7" r="BK472"/>
  <c r="J447"/>
  <c r="J379"/>
  <c r="BK107"/>
  <c r="J326"/>
  <c r="J179"/>
  <c r="J405"/>
  <c r="J289"/>
  <c r="J107"/>
  <c i="8" r="BK121"/>
  <c r="J96"/>
  <c r="J121"/>
  <c r="J132"/>
  <c i="2" r="J1158"/>
  <c r="BK990"/>
  <c r="BK815"/>
  <c r="BK206"/>
  <c r="BK1203"/>
  <c r="BK1048"/>
  <c r="BK904"/>
  <c r="J647"/>
  <c r="J1291"/>
  <c r="J1133"/>
  <c r="J945"/>
  <c r="J572"/>
  <c r="J183"/>
  <c r="BK1116"/>
  <c r="J941"/>
  <c r="BK863"/>
  <c r="J516"/>
  <c r="J163"/>
  <c i="3" r="J420"/>
  <c r="J253"/>
  <c r="J423"/>
  <c r="J149"/>
  <c r="J347"/>
  <c r="BK253"/>
  <c r="J437"/>
  <c i="4" r="BK1197"/>
  <c r="J1096"/>
  <c r="BK909"/>
  <c r="J716"/>
  <c r="BK194"/>
  <c r="J949"/>
  <c r="BK525"/>
  <c r="J103"/>
  <c r="BK1106"/>
  <c r="BK896"/>
  <c r="J482"/>
  <c r="J218"/>
  <c r="J1080"/>
  <c r="BK870"/>
  <c r="J802"/>
  <c r="J144"/>
  <c i="5" r="BK388"/>
  <c r="J156"/>
  <c r="J341"/>
  <c r="BK122"/>
  <c r="BK296"/>
  <c r="BK459"/>
  <c r="BK304"/>
  <c i="6" r="BK1113"/>
  <c r="BK922"/>
  <c r="BK859"/>
  <c r="BK726"/>
  <c r="BK222"/>
  <c r="J210"/>
  <c r="J1160"/>
  <c r="BK1035"/>
  <c r="J895"/>
  <c r="J525"/>
  <c r="J1264"/>
  <c r="J1130"/>
  <c r="J977"/>
  <c r="J878"/>
  <c r="BK369"/>
  <c i="7" r="BK414"/>
  <c r="BK274"/>
  <c r="J421"/>
  <c r="J305"/>
  <c r="J112"/>
  <c r="BK349"/>
  <c r="BK149"/>
  <c r="J145"/>
  <c i="8" r="BK104"/>
  <c r="J117"/>
  <c r="BK102"/>
  <c i="2" r="J1190"/>
  <c r="J1033"/>
  <c r="J859"/>
  <c r="BK302"/>
  <c r="BK1220"/>
  <c r="BK1038"/>
  <c r="BK854"/>
  <c r="BK265"/>
  <c r="J1174"/>
  <c r="BK999"/>
  <c r="J900"/>
  <c r="BK446"/>
  <c r="BK113"/>
  <c r="BK1108"/>
  <c r="J908"/>
  <c r="J508"/>
  <c r="J133"/>
  <c i="3" r="J399"/>
  <c r="BK167"/>
  <c r="BK361"/>
  <c r="BK141"/>
  <c r="BK383"/>
  <c r="BK179"/>
  <c r="J411"/>
  <c r="BK261"/>
  <c i="4" r="BK1101"/>
  <c r="BK949"/>
  <c r="J866"/>
  <c r="BK608"/>
  <c r="BK123"/>
  <c r="BK1008"/>
  <c r="BK355"/>
  <c r="J1143"/>
  <c r="BK939"/>
  <c r="J824"/>
  <c r="BK280"/>
  <c r="J1189"/>
  <c r="BK1096"/>
  <c r="J929"/>
  <c r="J655"/>
  <c i="5" r="J426"/>
  <c r="J288"/>
  <c r="J456"/>
  <c r="J145"/>
  <c r="J434"/>
  <c r="J205"/>
  <c r="BK405"/>
  <c r="BK112"/>
  <c i="6" r="J1054"/>
  <c r="BK911"/>
  <c r="BK751"/>
  <c r="BK361"/>
  <c r="J222"/>
  <c r="BK1170"/>
  <c r="BK1025"/>
  <c r="BK900"/>
  <c r="BK590"/>
  <c r="J133"/>
  <c r="BK1160"/>
  <c r="J1035"/>
  <c r="J882"/>
  <c r="J533"/>
  <c i="7" r="BK437"/>
  <c r="J338"/>
  <c r="BK461"/>
  <c r="BK357"/>
  <c r="J152"/>
  <c r="BK308"/>
  <c r="J143"/>
  <c i="8" r="J127"/>
  <c r="J130"/>
  <c r="BK123"/>
  <c r="J118"/>
  <c i="2" r="BK1247"/>
  <c r="BK1053"/>
  <c r="J863"/>
  <c r="J276"/>
  <c r="BK1195"/>
  <c r="BK1033"/>
  <c r="BK839"/>
  <c r="BK103"/>
  <c r="BK1127"/>
  <c r="BK938"/>
  <c r="J815"/>
  <c r="BK323"/>
  <c r="BK1163"/>
  <c r="BK1063"/>
  <c r="BK868"/>
  <c r="J501"/>
  <c r="BK276"/>
  <c i="3" r="BK371"/>
  <c r="J319"/>
  <c r="BK480"/>
  <c r="J312"/>
  <c r="J470"/>
  <c r="BK315"/>
  <c r="J141"/>
  <c r="J430"/>
  <c r="J272"/>
  <c i="4" r="J1178"/>
  <c r="J1003"/>
  <c r="J809"/>
  <c r="BK343"/>
  <c r="BK1178"/>
  <c r="BK919"/>
  <c r="BK510"/>
  <c r="J163"/>
  <c r="J1091"/>
  <c r="J878"/>
  <c r="BK476"/>
  <c r="BK163"/>
  <c r="BK1132"/>
  <c r="J960"/>
  <c r="BK824"/>
  <c r="BK269"/>
  <c i="5" r="BK437"/>
  <c r="BK334"/>
  <c r="J470"/>
  <c r="J304"/>
  <c r="J393"/>
  <c r="J112"/>
  <c r="J358"/>
  <c i="6" r="J1195"/>
  <c r="BK1045"/>
  <c r="BK905"/>
  <c r="BK814"/>
  <c r="J446"/>
  <c r="BK1165"/>
  <c r="J1263"/>
  <c r="BK1086"/>
  <c r="BK971"/>
  <c r="BK873"/>
  <c r="J518"/>
  <c r="BK1214"/>
  <c r="J1078"/>
  <c r="J890"/>
  <c r="J616"/>
  <c r="BK349"/>
  <c i="7" r="BK326"/>
  <c r="J437"/>
  <c r="BK332"/>
  <c r="BK457"/>
  <c r="BK321"/>
  <c r="BK141"/>
  <c i="8" r="BK129"/>
  <c r="BK133"/>
  <c r="BK115"/>
  <c r="BK136"/>
  <c i="2" r="J1223"/>
  <c r="J1013"/>
  <c r="J868"/>
  <c r="BK282"/>
  <c r="J1200"/>
  <c r="J999"/>
  <c r="J675"/>
  <c i="1" r="AS58"/>
  <c i="2" r="J598"/>
  <c r="BK144"/>
  <c r="J1138"/>
  <c r="BK930"/>
  <c r="BK859"/>
  <c r="J373"/>
  <c i="3" r="J481"/>
  <c r="BK347"/>
  <c r="J112"/>
  <c r="J296"/>
  <c r="BK426"/>
  <c r="J304"/>
  <c r="BK446"/>
  <c r="BK264"/>
  <c i="4" r="J1113"/>
  <c r="BK960"/>
  <c r="BK655"/>
  <c r="BK183"/>
  <c r="J1161"/>
  <c r="J970"/>
  <c r="J438"/>
  <c r="BK138"/>
  <c r="BK1080"/>
  <c r="BK894"/>
  <c r="BK504"/>
  <c r="J201"/>
  <c r="J1181"/>
  <c r="J1028"/>
  <c r="J847"/>
  <c r="BK218"/>
  <c i="5" r="BK414"/>
  <c r="J264"/>
  <c r="J353"/>
  <c r="J143"/>
  <c r="BK371"/>
  <c r="BK145"/>
  <c r="BK361"/>
  <c r="BK130"/>
  <c i="6" r="BK1070"/>
  <c r="J915"/>
  <c r="BK791"/>
  <c r="J369"/>
  <c r="J1154"/>
  <c r="BK103"/>
  <c r="J1070"/>
  <c r="BK956"/>
  <c r="BK807"/>
  <c r="J174"/>
  <c r="BK1149"/>
  <c r="BK1040"/>
  <c r="J886"/>
  <c r="BK566"/>
  <c r="J305"/>
  <c r="BK215"/>
  <c r="J154"/>
  <c r="J103"/>
  <c i="7" r="BK417"/>
  <c r="J308"/>
  <c r="J457"/>
  <c r="BK390"/>
  <c r="J254"/>
  <c r="J461"/>
  <c r="BK312"/>
  <c r="BK145"/>
  <c i="8" r="BK130"/>
  <c r="BK132"/>
  <c r="BK109"/>
  <c r="BK120"/>
  <c i="2" r="J1195"/>
  <c r="BK945"/>
  <c r="BK494"/>
  <c r="J154"/>
  <c r="J1155"/>
  <c r="BK1103"/>
  <c r="BK941"/>
  <c r="BK877"/>
  <c r="J323"/>
  <c r="J1203"/>
  <c r="J1108"/>
  <c r="J923"/>
  <c r="BK488"/>
  <c r="BK163"/>
  <c r="BK1077"/>
  <c r="BK913"/>
  <c r="J626"/>
  <c r="J271"/>
  <c i="3" r="BK456"/>
  <c r="BK334"/>
  <c r="BK476"/>
  <c r="BK281"/>
  <c r="J393"/>
  <c r="BK156"/>
  <c r="BK393"/>
  <c r="J179"/>
  <c i="4" r="J1037"/>
  <c r="BK857"/>
  <c r="J332"/>
  <c r="BK1085"/>
  <c r="J883"/>
  <c r="J404"/>
  <c r="J172"/>
  <c r="BK993"/>
  <c r="J857"/>
  <c r="BK404"/>
  <c r="J1153"/>
  <c r="BK1003"/>
  <c r="BK829"/>
  <c r="BK496"/>
  <c i="5" r="BK411"/>
  <c r="J281"/>
  <c r="BK420"/>
  <c r="BK167"/>
  <c r="J377"/>
  <c r="J242"/>
  <c r="J423"/>
  <c r="J107"/>
  <c i="6" r="J1083"/>
  <c r="J913"/>
  <c r="BK821"/>
  <c r="J490"/>
  <c r="J1175"/>
  <c r="J1214"/>
  <c r="BK1078"/>
  <c r="BK977"/>
  <c r="J821"/>
  <c r="BK377"/>
  <c r="BK205"/>
  <c r="BK1083"/>
  <c r="J946"/>
  <c r="J807"/>
  <c r="BK518"/>
  <c r="J338"/>
  <c i="7" r="J316"/>
  <c r="BK450"/>
  <c r="J352"/>
  <c r="J149"/>
  <c r="BK368"/>
  <c r="BK179"/>
  <c i="8" r="J133"/>
  <c r="BK98"/>
  <c r="J104"/>
  <c r="J98"/>
  <c i="2" l="1" r="P102"/>
  <c r="R193"/>
  <c r="P853"/>
  <c r="T929"/>
  <c r="R944"/>
  <c r="T998"/>
  <c r="T1110"/>
  <c r="P1157"/>
  <c r="R1202"/>
  <c r="R1222"/>
  <c r="R1289"/>
  <c i="3" r="R106"/>
  <c r="T140"/>
  <c r="BK155"/>
  <c r="J155"/>
  <c r="J69"/>
  <c r="R263"/>
  <c r="BK306"/>
  <c r="J306"/>
  <c r="J71"/>
  <c r="BK318"/>
  <c r="J318"/>
  <c r="J73"/>
  <c r="T360"/>
  <c r="P413"/>
  <c r="P422"/>
  <c r="P436"/>
  <c r="R469"/>
  <c r="P479"/>
  <c i="4" r="T102"/>
  <c r="R193"/>
  <c r="T823"/>
  <c r="T893"/>
  <c r="T908"/>
  <c r="T962"/>
  <c r="T1068"/>
  <c r="R1115"/>
  <c r="BK1160"/>
  <c r="J1160"/>
  <c r="J76"/>
  <c r="BK1180"/>
  <c r="J1180"/>
  <c r="J77"/>
  <c r="BK1244"/>
  <c r="J1244"/>
  <c r="J78"/>
  <c i="5" r="T106"/>
  <c r="R140"/>
  <c r="BK155"/>
  <c r="J155"/>
  <c r="J69"/>
  <c r="BK263"/>
  <c r="J263"/>
  <c r="J70"/>
  <c r="BK306"/>
  <c r="J306"/>
  <c r="J71"/>
  <c r="R306"/>
  <c r="BK318"/>
  <c r="J318"/>
  <c r="J73"/>
  <c r="R360"/>
  <c r="R413"/>
  <c r="BK422"/>
  <c r="J422"/>
  <c r="J76"/>
  <c r="P436"/>
  <c r="BK469"/>
  <c r="J469"/>
  <c r="J81"/>
  <c r="BK479"/>
  <c r="J479"/>
  <c r="J82"/>
  <c i="6" r="P102"/>
  <c r="T197"/>
  <c r="P835"/>
  <c r="R910"/>
  <c r="T925"/>
  <c r="T979"/>
  <c r="T1085"/>
  <c r="R1132"/>
  <c r="T1177"/>
  <c r="BK1197"/>
  <c r="J1197"/>
  <c r="J77"/>
  <c r="BK1262"/>
  <c r="J1262"/>
  <c r="J78"/>
  <c i="7" r="R106"/>
  <c r="P140"/>
  <c r="P155"/>
  <c r="T256"/>
  <c r="T299"/>
  <c r="P311"/>
  <c r="T311"/>
  <c r="T351"/>
  <c r="BK413"/>
  <c r="J413"/>
  <c r="J76"/>
  <c r="P427"/>
  <c r="R460"/>
  <c r="R470"/>
  <c i="8" r="P94"/>
  <c r="R101"/>
  <c r="P105"/>
  <c r="R110"/>
  <c r="P119"/>
  <c i="2" r="T102"/>
  <c r="P193"/>
  <c r="R853"/>
  <c r="P929"/>
  <c r="T944"/>
  <c r="R998"/>
  <c r="R1110"/>
  <c r="T1157"/>
  <c r="T1202"/>
  <c r="T1222"/>
  <c r="T1289"/>
  <c i="3" r="P106"/>
  <c r="P105"/>
  <c r="P140"/>
  <c r="R155"/>
  <c r="P263"/>
  <c r="P306"/>
  <c r="T318"/>
  <c r="BK360"/>
  <c r="J360"/>
  <c r="J74"/>
  <c r="R413"/>
  <c r="R422"/>
  <c r="T436"/>
  <c r="P469"/>
  <c r="R479"/>
  <c i="4" r="P102"/>
  <c r="T193"/>
  <c r="BK823"/>
  <c r="J823"/>
  <c r="J68"/>
  <c r="BK893"/>
  <c r="J893"/>
  <c r="J69"/>
  <c r="R908"/>
  <c r="P962"/>
  <c r="BK1068"/>
  <c r="J1068"/>
  <c r="J74"/>
  <c r="BK1115"/>
  <c r="J1115"/>
  <c r="J75"/>
  <c r="T1160"/>
  <c r="R1180"/>
  <c r="P1244"/>
  <c i="5" r="P106"/>
  <c r="BK140"/>
  <c r="J140"/>
  <c r="J66"/>
  <c r="T155"/>
  <c r="P263"/>
  <c r="T306"/>
  <c r="P318"/>
  <c r="T360"/>
  <c r="T413"/>
  <c r="R422"/>
  <c r="R436"/>
  <c r="R469"/>
  <c r="T479"/>
  <c i="6" r="T102"/>
  <c r="P197"/>
  <c r="T835"/>
  <c r="P910"/>
  <c r="P925"/>
  <c r="BK979"/>
  <c r="J979"/>
  <c r="J73"/>
  <c r="BK1085"/>
  <c r="J1085"/>
  <c r="J74"/>
  <c r="BK1132"/>
  <c r="J1132"/>
  <c r="J75"/>
  <c r="BK1177"/>
  <c r="J1177"/>
  <c r="J76"/>
  <c r="T1197"/>
  <c r="T1262"/>
  <c i="7" r="BK106"/>
  <c r="R140"/>
  <c r="BK155"/>
  <c r="J155"/>
  <c r="J69"/>
  <c r="BK256"/>
  <c r="J256"/>
  <c r="J70"/>
  <c r="P299"/>
  <c r="BK351"/>
  <c r="J351"/>
  <c r="J74"/>
  <c r="R351"/>
  <c r="BK404"/>
  <c r="J404"/>
  <c r="J75"/>
  <c r="R404"/>
  <c r="T413"/>
  <c r="BK427"/>
  <c r="J427"/>
  <c r="J77"/>
  <c r="BK460"/>
  <c r="J460"/>
  <c r="J81"/>
  <c r="BK470"/>
  <c r="J470"/>
  <c r="J82"/>
  <c i="8" r="BK94"/>
  <c r="J94"/>
  <c r="J60"/>
  <c r="R94"/>
  <c r="BK101"/>
  <c r="J101"/>
  <c r="J63"/>
  <c r="P101"/>
  <c r="BK105"/>
  <c r="J105"/>
  <c r="J64"/>
  <c r="R105"/>
  <c r="P110"/>
  <c r="BK119"/>
  <c r="J119"/>
  <c r="J67"/>
  <c r="T119"/>
  <c i="2" r="R102"/>
  <c r="T193"/>
  <c r="BK853"/>
  <c r="J853"/>
  <c r="J68"/>
  <c r="BK929"/>
  <c r="J929"/>
  <c r="J69"/>
  <c r="BK944"/>
  <c r="J944"/>
  <c r="J72"/>
  <c r="BK998"/>
  <c r="J998"/>
  <c r="J73"/>
  <c r="BK1110"/>
  <c r="J1110"/>
  <c r="J74"/>
  <c r="R1157"/>
  <c r="P1202"/>
  <c r="BK1222"/>
  <c r="J1222"/>
  <c r="J77"/>
  <c r="BK1289"/>
  <c r="J1289"/>
  <c r="J78"/>
  <c i="3" r="T106"/>
  <c r="T105"/>
  <c r="R140"/>
  <c r="P155"/>
  <c r="T263"/>
  <c r="T306"/>
  <c r="P318"/>
  <c r="P360"/>
  <c r="BK413"/>
  <c r="J413"/>
  <c r="J75"/>
  <c r="BK422"/>
  <c r="J422"/>
  <c r="J76"/>
  <c r="R436"/>
  <c r="BK469"/>
  <c r="J469"/>
  <c r="J81"/>
  <c r="BK479"/>
  <c r="J479"/>
  <c r="J82"/>
  <c i="4" r="BK102"/>
  <c r="J102"/>
  <c r="J65"/>
  <c r="P193"/>
  <c r="R823"/>
  <c r="R893"/>
  <c r="P908"/>
  <c r="R962"/>
  <c r="R1068"/>
  <c r="T1115"/>
  <c r="R1160"/>
  <c r="P1180"/>
  <c r="T1244"/>
  <c i="5" r="R106"/>
  <c r="R105"/>
  <c r="P140"/>
  <c r="R155"/>
  <c r="T263"/>
  <c r="T318"/>
  <c r="BK360"/>
  <c r="J360"/>
  <c r="J74"/>
  <c r="BK413"/>
  <c r="J413"/>
  <c r="J75"/>
  <c r="T422"/>
  <c r="T436"/>
  <c r="T469"/>
  <c r="P479"/>
  <c i="6" r="R102"/>
  <c r="R197"/>
  <c r="BK835"/>
  <c r="J835"/>
  <c r="J68"/>
  <c r="BK910"/>
  <c r="J910"/>
  <c r="J69"/>
  <c r="BK925"/>
  <c r="J925"/>
  <c r="J72"/>
  <c r="P979"/>
  <c r="P1085"/>
  <c r="T1132"/>
  <c r="P1177"/>
  <c r="P1197"/>
  <c r="P1262"/>
  <c i="7" r="T106"/>
  <c r="T105"/>
  <c r="T140"/>
  <c r="R155"/>
  <c r="P256"/>
  <c r="BK299"/>
  <c r="J299"/>
  <c r="J71"/>
  <c r="P413"/>
  <c r="T427"/>
  <c r="T460"/>
  <c r="T470"/>
  <c i="8" r="BK128"/>
  <c r="J128"/>
  <c r="J71"/>
  <c r="T128"/>
  <c i="2" r="BK102"/>
  <c r="BK193"/>
  <c r="J193"/>
  <c r="J67"/>
  <c r="T853"/>
  <c r="R929"/>
  <c r="P944"/>
  <c r="P998"/>
  <c r="P1110"/>
  <c r="BK1157"/>
  <c r="J1157"/>
  <c r="J75"/>
  <c r="BK1202"/>
  <c r="J1202"/>
  <c r="J76"/>
  <c r="P1222"/>
  <c r="P1289"/>
  <c i="3" r="BK106"/>
  <c r="BK140"/>
  <c r="J140"/>
  <c r="J66"/>
  <c r="T155"/>
  <c r="BK263"/>
  <c r="J263"/>
  <c r="J70"/>
  <c r="R306"/>
  <c r="R318"/>
  <c r="R360"/>
  <c r="T413"/>
  <c r="T422"/>
  <c r="BK436"/>
  <c r="J436"/>
  <c r="J77"/>
  <c r="T469"/>
  <c r="T479"/>
  <c i="4" r="R102"/>
  <c r="R101"/>
  <c r="BK193"/>
  <c r="J193"/>
  <c r="J67"/>
  <c r="P823"/>
  <c r="P893"/>
  <c r="BK908"/>
  <c r="J908"/>
  <c r="J72"/>
  <c r="BK962"/>
  <c r="J962"/>
  <c r="J73"/>
  <c r="P1068"/>
  <c r="P1115"/>
  <c r="P1160"/>
  <c r="T1180"/>
  <c r="R1244"/>
  <c i="5" r="BK106"/>
  <c r="J106"/>
  <c r="J65"/>
  <c r="T140"/>
  <c r="P155"/>
  <c r="R263"/>
  <c r="P306"/>
  <c r="R318"/>
  <c r="P360"/>
  <c r="P413"/>
  <c r="P422"/>
  <c r="BK436"/>
  <c r="J436"/>
  <c r="J77"/>
  <c r="P469"/>
  <c r="R479"/>
  <c i="6" r="BK102"/>
  <c r="J102"/>
  <c r="J65"/>
  <c r="BK197"/>
  <c r="J197"/>
  <c r="J67"/>
  <c r="R835"/>
  <c r="T910"/>
  <c r="R925"/>
  <c r="R979"/>
  <c r="R1085"/>
  <c r="P1132"/>
  <c r="R1177"/>
  <c r="R1197"/>
  <c r="R1262"/>
  <c i="7" r="P106"/>
  <c r="P105"/>
  <c r="BK140"/>
  <c r="J140"/>
  <c r="J66"/>
  <c r="T155"/>
  <c r="R256"/>
  <c r="R299"/>
  <c r="BK311"/>
  <c r="J311"/>
  <c r="J73"/>
  <c r="R311"/>
  <c r="P351"/>
  <c r="P404"/>
  <c r="T404"/>
  <c r="R413"/>
  <c r="R427"/>
  <c r="P460"/>
  <c r="P470"/>
  <c i="8" r="T94"/>
  <c r="T101"/>
  <c r="T105"/>
  <c r="BK110"/>
  <c r="J110"/>
  <c r="J66"/>
  <c r="T110"/>
  <c r="R119"/>
  <c r="P128"/>
  <c r="R128"/>
  <c r="BK131"/>
  <c r="J131"/>
  <c r="J72"/>
  <c r="P131"/>
  <c r="R131"/>
  <c r="T131"/>
  <c r="BK135"/>
  <c r="J135"/>
  <c r="J73"/>
  <c r="P135"/>
  <c r="R135"/>
  <c r="T135"/>
  <c i="3" r="BK314"/>
  <c r="J314"/>
  <c r="J72"/>
  <c r="BK458"/>
  <c r="J458"/>
  <c r="J78"/>
  <c i="5" r="BK151"/>
  <c r="J151"/>
  <c r="J67"/>
  <c r="BK458"/>
  <c r="J458"/>
  <c r="J78"/>
  <c r="BK465"/>
  <c r="J465"/>
  <c r="J80"/>
  <c i="8" r="BK97"/>
  <c r="J97"/>
  <c r="J61"/>
  <c r="BK99"/>
  <c r="J99"/>
  <c r="J62"/>
  <c i="3" r="BK465"/>
  <c r="J465"/>
  <c r="J80"/>
  <c i="4" r="BK904"/>
  <c r="J904"/>
  <c r="J70"/>
  <c i="7" r="BK307"/>
  <c r="J307"/>
  <c r="J72"/>
  <c r="BK449"/>
  <c r="J449"/>
  <c r="J78"/>
  <c r="BK456"/>
  <c r="J456"/>
  <c r="J80"/>
  <c i="8" r="BK108"/>
  <c r="J108"/>
  <c r="J65"/>
  <c i="4" r="BK182"/>
  <c r="J182"/>
  <c r="J66"/>
  <c i="5" r="BK314"/>
  <c r="J314"/>
  <c r="J72"/>
  <c i="6" r="BK921"/>
  <c r="J921"/>
  <c r="J70"/>
  <c i="8" r="BK126"/>
  <c r="J126"/>
  <c r="J70"/>
  <c i="2" r="BK182"/>
  <c r="J182"/>
  <c r="J66"/>
  <c r="BK940"/>
  <c r="J940"/>
  <c r="J70"/>
  <c i="3" r="BK151"/>
  <c r="J151"/>
  <c r="J67"/>
  <c i="6" r="BK185"/>
  <c r="J185"/>
  <c r="J66"/>
  <c i="7" r="BK151"/>
  <c r="J151"/>
  <c r="J67"/>
  <c i="8" r="BK122"/>
  <c r="J122"/>
  <c r="J68"/>
  <c r="BK124"/>
  <c r="J124"/>
  <c r="J69"/>
  <c i="7" r="J106"/>
  <c r="J65"/>
  <c i="8" r="F54"/>
  <c r="E83"/>
  <c r="J87"/>
  <c r="J90"/>
  <c r="BF102"/>
  <c r="BF111"/>
  <c r="BF117"/>
  <c r="BF127"/>
  <c r="BF129"/>
  <c r="BF130"/>
  <c r="BF136"/>
  <c i="7" r="BK455"/>
  <c r="J455"/>
  <c r="J79"/>
  <c i="8" r="J54"/>
  <c r="BF96"/>
  <c r="BF98"/>
  <c r="BF104"/>
  <c r="BF106"/>
  <c r="BF109"/>
  <c r="BF114"/>
  <c r="BF116"/>
  <c r="BF120"/>
  <c r="BF115"/>
  <c r="BF121"/>
  <c r="F55"/>
  <c r="BF95"/>
  <c r="BF100"/>
  <c r="BF103"/>
  <c r="BF107"/>
  <c r="BF112"/>
  <c r="BF113"/>
  <c r="BF118"/>
  <c r="BF123"/>
  <c r="BF125"/>
  <c r="BF132"/>
  <c r="BF133"/>
  <c r="BF139"/>
  <c i="7" r="E92"/>
  <c r="J98"/>
  <c r="J101"/>
  <c r="BF143"/>
  <c r="BF226"/>
  <c r="BF254"/>
  <c r="BF281"/>
  <c r="BF135"/>
  <c r="BF141"/>
  <c r="BF145"/>
  <c r="BF149"/>
  <c r="BF156"/>
  <c r="BF257"/>
  <c r="BF274"/>
  <c r="BF297"/>
  <c r="BF300"/>
  <c r="BF312"/>
  <c r="BF316"/>
  <c r="BF321"/>
  <c r="BF326"/>
  <c r="BF368"/>
  <c r="BF374"/>
  <c r="BF390"/>
  <c r="BF414"/>
  <c r="BF417"/>
  <c r="BF421"/>
  <c r="BF428"/>
  <c r="BF450"/>
  <c r="BF464"/>
  <c r="BF467"/>
  <c r="BF471"/>
  <c r="BF472"/>
  <c r="BF122"/>
  <c r="BF152"/>
  <c r="BF167"/>
  <c r="BF179"/>
  <c r="BF205"/>
  <c r="BF237"/>
  <c r="BF246"/>
  <c r="BF265"/>
  <c r="BF305"/>
  <c r="BF308"/>
  <c r="BF332"/>
  <c r="BF338"/>
  <c r="BF344"/>
  <c r="BF357"/>
  <c r="BF384"/>
  <c r="BF425"/>
  <c r="BF437"/>
  <c r="BF447"/>
  <c r="F59"/>
  <c r="BF107"/>
  <c r="BF112"/>
  <c r="BF130"/>
  <c r="BF289"/>
  <c r="BF349"/>
  <c r="BF352"/>
  <c r="BF362"/>
  <c r="BF379"/>
  <c r="BF396"/>
  <c r="BF402"/>
  <c r="BF405"/>
  <c r="BF411"/>
  <c r="BF457"/>
  <c r="BF461"/>
  <c i="6" r="J59"/>
  <c r="BF103"/>
  <c r="BF154"/>
  <c r="BF210"/>
  <c r="BF278"/>
  <c r="BF332"/>
  <c r="BF349"/>
  <c r="BF369"/>
  <c r="BF484"/>
  <c r="BF490"/>
  <c r="BF497"/>
  <c r="BF533"/>
  <c r="BF616"/>
  <c r="BF635"/>
  <c r="BF664"/>
  <c r="BF726"/>
  <c r="BF828"/>
  <c r="BF859"/>
  <c r="BF886"/>
  <c r="BF895"/>
  <c r="BF911"/>
  <c r="BF913"/>
  <c r="BF915"/>
  <c r="BF922"/>
  <c r="BF926"/>
  <c r="BF956"/>
  <c r="BF1020"/>
  <c r="BF1025"/>
  <c r="BF1040"/>
  <c r="BF1054"/>
  <c r="BF1070"/>
  <c r="BF1083"/>
  <c r="BF1086"/>
  <c r="BF1097"/>
  <c r="BF1102"/>
  <c r="BF1133"/>
  <c r="BF1170"/>
  <c r="BF1178"/>
  <c r="BF1214"/>
  <c r="BF1263"/>
  <c r="BF1264"/>
  <c i="5" r="BK105"/>
  <c r="BK464"/>
  <c r="J464"/>
  <c r="J79"/>
  <c i="6" r="E88"/>
  <c r="BF113"/>
  <c r="BF123"/>
  <c r="BF164"/>
  <c r="BF222"/>
  <c r="BF261"/>
  <c r="BF273"/>
  <c r="BF305"/>
  <c r="BF327"/>
  <c r="BF338"/>
  <c r="BF465"/>
  <c r="BF512"/>
  <c r="BF525"/>
  <c r="BF561"/>
  <c r="BF807"/>
  <c r="BF814"/>
  <c r="BF821"/>
  <c r="BF841"/>
  <c r="BF845"/>
  <c r="BF850"/>
  <c r="BF855"/>
  <c r="BF873"/>
  <c r="BF882"/>
  <c r="BF900"/>
  <c r="BF905"/>
  <c r="BF936"/>
  <c r="BF966"/>
  <c r="BF977"/>
  <c r="BF1010"/>
  <c r="BF1015"/>
  <c r="BF1035"/>
  <c r="BF1050"/>
  <c r="BF1078"/>
  <c r="BF1091"/>
  <c r="BF1108"/>
  <c r="BF1113"/>
  <c r="BF1123"/>
  <c r="BF1149"/>
  <c r="BF1154"/>
  <c r="BF1175"/>
  <c r="BF1183"/>
  <c r="BF1195"/>
  <c r="BF1198"/>
  <c r="BF1206"/>
  <c r="BF1222"/>
  <c r="F97"/>
  <c r="BF174"/>
  <c r="BF198"/>
  <c r="BF205"/>
  <c r="BF215"/>
  <c r="BF1138"/>
  <c r="BF1143"/>
  <c r="BF1160"/>
  <c r="BF1189"/>
  <c r="J56"/>
  <c r="BF133"/>
  <c r="BF138"/>
  <c r="BF144"/>
  <c r="BF186"/>
  <c r="BF267"/>
  <c r="BF284"/>
  <c r="BF361"/>
  <c r="BF377"/>
  <c r="BF411"/>
  <c r="BF446"/>
  <c r="BF504"/>
  <c r="BF518"/>
  <c r="BF566"/>
  <c r="BF590"/>
  <c r="BF751"/>
  <c r="BF791"/>
  <c r="BF796"/>
  <c r="BF836"/>
  <c r="BF864"/>
  <c r="BF869"/>
  <c r="BF878"/>
  <c r="BF890"/>
  <c r="BF919"/>
  <c r="BF946"/>
  <c r="BF971"/>
  <c r="BF980"/>
  <c r="BF987"/>
  <c r="BF992"/>
  <c r="BF1030"/>
  <c r="BF1045"/>
  <c r="BF1074"/>
  <c r="BF1118"/>
  <c r="BF1130"/>
  <c r="BF1165"/>
  <c i="5" r="J59"/>
  <c r="J98"/>
  <c r="BF145"/>
  <c r="BF205"/>
  <c r="BF230"/>
  <c r="BF272"/>
  <c r="BF288"/>
  <c r="BF312"/>
  <c r="BF334"/>
  <c r="BF353"/>
  <c r="BF405"/>
  <c r="BF411"/>
  <c r="E92"/>
  <c r="BF107"/>
  <c r="BF112"/>
  <c r="BF135"/>
  <c r="BF149"/>
  <c r="BF156"/>
  <c r="BF167"/>
  <c r="BF242"/>
  <c r="BF253"/>
  <c r="BF304"/>
  <c r="BF315"/>
  <c r="BF319"/>
  <c r="BF371"/>
  <c r="BF420"/>
  <c r="BF481"/>
  <c r="BF143"/>
  <c r="BF296"/>
  <c r="BF307"/>
  <c r="BF323"/>
  <c r="BF341"/>
  <c r="BF347"/>
  <c r="BF388"/>
  <c r="BF393"/>
  <c r="BF434"/>
  <c r="BF446"/>
  <c r="BF456"/>
  <c r="BF466"/>
  <c r="F59"/>
  <c r="BF122"/>
  <c r="BF130"/>
  <c r="BF141"/>
  <c r="BF152"/>
  <c r="BF179"/>
  <c r="BF261"/>
  <c r="BF264"/>
  <c r="BF281"/>
  <c r="BF328"/>
  <c r="BF358"/>
  <c r="BF361"/>
  <c r="BF366"/>
  <c r="BF377"/>
  <c r="BF383"/>
  <c r="BF399"/>
  <c r="BF414"/>
  <c r="BF423"/>
  <c r="BF426"/>
  <c r="BF430"/>
  <c r="BF437"/>
  <c r="BF459"/>
  <c r="BF470"/>
  <c r="BF473"/>
  <c r="BF476"/>
  <c r="BF480"/>
  <c i="4" r="F59"/>
  <c r="BF103"/>
  <c r="BF144"/>
  <c r="BF172"/>
  <c r="BF206"/>
  <c r="BF257"/>
  <c r="BF263"/>
  <c r="BF274"/>
  <c r="BF332"/>
  <c r="BF457"/>
  <c r="BF489"/>
  <c r="BF553"/>
  <c r="BF558"/>
  <c r="BF627"/>
  <c r="BF829"/>
  <c r="BF833"/>
  <c r="BF843"/>
  <c r="BF857"/>
  <c r="BF861"/>
  <c r="BF883"/>
  <c r="BF898"/>
  <c r="BF905"/>
  <c r="BF960"/>
  <c r="BF970"/>
  <c r="BF1003"/>
  <c r="BF1074"/>
  <c r="BF1080"/>
  <c r="BF1113"/>
  <c r="BF1116"/>
  <c r="BF1148"/>
  <c r="BF1181"/>
  <c r="BF1189"/>
  <c r="BF1197"/>
  <c r="BF1205"/>
  <c r="BF1245"/>
  <c r="BF1246"/>
  <c i="3" r="J106"/>
  <c r="J65"/>
  <c i="4" r="E88"/>
  <c r="J97"/>
  <c r="BF201"/>
  <c r="BF211"/>
  <c r="BF300"/>
  <c r="BF438"/>
  <c r="BF476"/>
  <c r="BF496"/>
  <c r="BF504"/>
  <c r="BF608"/>
  <c r="BF716"/>
  <c r="BF741"/>
  <c r="BF780"/>
  <c r="BF816"/>
  <c r="BF824"/>
  <c r="BF866"/>
  <c r="BF896"/>
  <c r="BF919"/>
  <c r="BF949"/>
  <c r="BF975"/>
  <c r="BF998"/>
  <c r="BF1013"/>
  <c r="BF1053"/>
  <c r="BF1057"/>
  <c r="BF1061"/>
  <c r="BF1085"/>
  <c r="BF1101"/>
  <c r="BF1106"/>
  <c r="BF1126"/>
  <c r="BF1143"/>
  <c r="BF1153"/>
  <c r="BF1166"/>
  <c i="3" r="BK464"/>
  <c r="J464"/>
  <c r="J79"/>
  <c i="4" r="J56"/>
  <c r="BF123"/>
  <c r="BF133"/>
  <c r="BF154"/>
  <c r="BF163"/>
  <c r="BF183"/>
  <c r="BF194"/>
  <c r="BF218"/>
  <c r="BF321"/>
  <c r="BF343"/>
  <c r="BF355"/>
  <c r="BF363"/>
  <c r="BF371"/>
  <c r="BF404"/>
  <c r="BF510"/>
  <c r="BF582"/>
  <c r="BF795"/>
  <c r="BF802"/>
  <c r="BF809"/>
  <c r="BF878"/>
  <c r="BF902"/>
  <c r="BF909"/>
  <c r="BF929"/>
  <c r="BF939"/>
  <c r="BF963"/>
  <c r="BF993"/>
  <c r="BF1008"/>
  <c r="BF1066"/>
  <c r="BF1096"/>
  <c r="BF1121"/>
  <c r="BF1158"/>
  <c r="BF1172"/>
  <c r="BF113"/>
  <c r="BF138"/>
  <c r="BF269"/>
  <c r="BF280"/>
  <c r="BF326"/>
  <c r="BF482"/>
  <c r="BF517"/>
  <c r="BF525"/>
  <c r="BF655"/>
  <c r="BF785"/>
  <c r="BF838"/>
  <c r="BF847"/>
  <c r="BF852"/>
  <c r="BF870"/>
  <c r="BF874"/>
  <c r="BF888"/>
  <c r="BF894"/>
  <c r="BF954"/>
  <c r="BF1018"/>
  <c r="BF1023"/>
  <c r="BF1028"/>
  <c r="BF1033"/>
  <c r="BF1037"/>
  <c r="BF1069"/>
  <c r="BF1091"/>
  <c r="BF1132"/>
  <c r="BF1137"/>
  <c r="BF1161"/>
  <c r="BF1178"/>
  <c i="2" r="J102"/>
  <c r="J65"/>
  <c i="3" r="F101"/>
  <c r="BF130"/>
  <c r="BF152"/>
  <c r="BF167"/>
  <c r="BF264"/>
  <c r="BF272"/>
  <c r="BF288"/>
  <c r="BF296"/>
  <c r="BF347"/>
  <c r="BF361"/>
  <c r="BF371"/>
  <c r="BF388"/>
  <c r="BF405"/>
  <c r="BF423"/>
  <c r="BF426"/>
  <c r="BF437"/>
  <c r="BF446"/>
  <c r="BF456"/>
  <c r="BF473"/>
  <c r="BF481"/>
  <c r="E50"/>
  <c r="BF122"/>
  <c r="BF135"/>
  <c r="BF149"/>
  <c r="BF156"/>
  <c r="BF205"/>
  <c r="BF261"/>
  <c r="BF281"/>
  <c r="BF307"/>
  <c r="BF377"/>
  <c r="BF393"/>
  <c r="BF399"/>
  <c r="BF430"/>
  <c r="BF466"/>
  <c r="J59"/>
  <c r="J98"/>
  <c r="BF141"/>
  <c r="BF145"/>
  <c r="BF179"/>
  <c r="BF230"/>
  <c r="BF253"/>
  <c r="BF315"/>
  <c r="BF323"/>
  <c r="BF383"/>
  <c r="BF420"/>
  <c r="BF476"/>
  <c r="BF107"/>
  <c r="BF112"/>
  <c r="BF143"/>
  <c r="BF242"/>
  <c r="BF304"/>
  <c r="BF312"/>
  <c r="BF319"/>
  <c r="BF328"/>
  <c r="BF334"/>
  <c r="BF341"/>
  <c r="BF353"/>
  <c r="BF358"/>
  <c r="BF366"/>
  <c r="BF411"/>
  <c r="BF414"/>
  <c r="BF434"/>
  <c r="BF459"/>
  <c r="BF470"/>
  <c r="BF480"/>
  <c i="2" r="E50"/>
  <c r="BF103"/>
  <c r="BF123"/>
  <c r="BF133"/>
  <c r="BF138"/>
  <c r="BF154"/>
  <c r="BF194"/>
  <c r="BF211"/>
  <c r="BF271"/>
  <c r="BF276"/>
  <c r="BF328"/>
  <c r="BF373"/>
  <c r="BF467"/>
  <c r="BF488"/>
  <c r="BF494"/>
  <c r="BF501"/>
  <c r="BF598"/>
  <c r="BF626"/>
  <c r="BF768"/>
  <c r="BF868"/>
  <c r="BF873"/>
  <c r="BF904"/>
  <c r="BF908"/>
  <c r="BF923"/>
  <c r="BF938"/>
  <c r="BF955"/>
  <c r="BF1063"/>
  <c r="BF1108"/>
  <c r="BF1111"/>
  <c r="BF1127"/>
  <c r="BF1158"/>
  <c r="BF1163"/>
  <c r="BF1174"/>
  <c r="BF1214"/>
  <c r="BF1231"/>
  <c r="J59"/>
  <c r="F97"/>
  <c r="BF113"/>
  <c r="BF163"/>
  <c r="BF201"/>
  <c r="BF265"/>
  <c r="BF282"/>
  <c r="BF302"/>
  <c r="BF365"/>
  <c r="BF409"/>
  <c r="BF529"/>
  <c r="BF567"/>
  <c r="BF810"/>
  <c r="BF815"/>
  <c r="BF846"/>
  <c r="BF882"/>
  <c r="BF896"/>
  <c r="BF900"/>
  <c r="BF918"/>
  <c r="BF930"/>
  <c r="BF934"/>
  <c r="BF941"/>
  <c r="BF985"/>
  <c r="BF990"/>
  <c r="BF996"/>
  <c r="BF1033"/>
  <c r="BF1043"/>
  <c r="BF1048"/>
  <c r="BF1053"/>
  <c r="BF1073"/>
  <c r="BF1077"/>
  <c r="BF1095"/>
  <c r="BF1103"/>
  <c r="BF1116"/>
  <c r="BF1122"/>
  <c r="BF1143"/>
  <c r="BF1148"/>
  <c r="BF1168"/>
  <c r="BF1200"/>
  <c r="BF1239"/>
  <c r="BF1247"/>
  <c r="J56"/>
  <c r="BF172"/>
  <c r="BF183"/>
  <c r="BF334"/>
  <c r="BF345"/>
  <c r="BF508"/>
  <c r="BF516"/>
  <c r="BF522"/>
  <c r="BF675"/>
  <c r="BF741"/>
  <c r="BF839"/>
  <c r="BF877"/>
  <c r="BF891"/>
  <c r="BF965"/>
  <c r="BF999"/>
  <c r="BF1038"/>
  <c r="BF1195"/>
  <c r="BF1208"/>
  <c r="BF1223"/>
  <c r="BF144"/>
  <c r="BF206"/>
  <c r="BF218"/>
  <c r="BF259"/>
  <c r="BF323"/>
  <c r="BF357"/>
  <c r="BF446"/>
  <c r="BF537"/>
  <c r="BF572"/>
  <c r="BF647"/>
  <c r="BF825"/>
  <c r="BF832"/>
  <c r="BF854"/>
  <c r="BF859"/>
  <c r="BF863"/>
  <c r="BF887"/>
  <c r="BF913"/>
  <c r="BF932"/>
  <c r="BF945"/>
  <c r="BF975"/>
  <c r="BF1008"/>
  <c r="BF1013"/>
  <c r="BF1058"/>
  <c r="BF1068"/>
  <c r="BF1099"/>
  <c r="BF1133"/>
  <c r="BF1138"/>
  <c r="BF1155"/>
  <c r="BF1179"/>
  <c r="BF1185"/>
  <c r="BF1190"/>
  <c r="BF1203"/>
  <c r="BF1220"/>
  <c r="BF1290"/>
  <c r="BF1291"/>
  <c i="3" r="F39"/>
  <c i="1" r="BD57"/>
  <c i="5" r="F35"/>
  <c i="1" r="AZ60"/>
  <c i="6" r="F39"/>
  <c i="1" r="BD62"/>
  <c i="7" r="J35"/>
  <c i="1" r="AV63"/>
  <c i="2" r="F38"/>
  <c i="1" r="BC56"/>
  <c i="8" r="F36"/>
  <c i="1" r="BC64"/>
  <c i="2" r="F37"/>
  <c i="1" r="BB56"/>
  <c i="3" r="F38"/>
  <c i="1" r="BC57"/>
  <c i="5" r="J35"/>
  <c i="1" r="AV60"/>
  <c i="7" r="F37"/>
  <c i="1" r="BB63"/>
  <c i="8" r="J33"/>
  <c i="1" r="AV64"/>
  <c i="3" r="F37"/>
  <c i="1" r="BB57"/>
  <c i="5" r="F39"/>
  <c i="1" r="BD60"/>
  <c i="7" r="F35"/>
  <c i="1" r="AZ63"/>
  <c i="7" r="F38"/>
  <c i="1" r="BC63"/>
  <c i="4" r="F35"/>
  <c i="1" r="AZ59"/>
  <c i="8" r="F35"/>
  <c i="1" r="BB64"/>
  <c i="2" r="F39"/>
  <c i="1" r="BD56"/>
  <c i="2" r="F35"/>
  <c i="1" r="AZ56"/>
  <c i="7" r="F39"/>
  <c i="1" r="BD63"/>
  <c r="AS54"/>
  <c i="3" r="J35"/>
  <c i="1" r="AV57"/>
  <c i="6" r="F37"/>
  <c i="1" r="BB62"/>
  <c i="3" r="F35"/>
  <c i="1" r="AZ57"/>
  <c i="5" r="F38"/>
  <c i="1" r="BC60"/>
  <c i="6" r="F38"/>
  <c i="1" r="BC62"/>
  <c i="4" r="J35"/>
  <c i="1" r="AV59"/>
  <c i="6" r="F35"/>
  <c i="1" r="AZ62"/>
  <c i="4" r="F37"/>
  <c i="1" r="BB59"/>
  <c i="8" r="F33"/>
  <c i="1" r="AZ64"/>
  <c i="8" r="F37"/>
  <c i="1" r="BD64"/>
  <c i="2" r="J35"/>
  <c i="1" r="AV56"/>
  <c i="4" r="F39"/>
  <c i="1" r="BD59"/>
  <c i="5" r="F37"/>
  <c i="1" r="BB60"/>
  <c i="6" r="J35"/>
  <c i="1" r="AV62"/>
  <c i="4" r="F38"/>
  <c i="1" r="BC59"/>
  <c i="6" l="1" r="R924"/>
  <c i="2" r="BK101"/>
  <c r="J101"/>
  <c r="J64"/>
  <c i="7" r="R154"/>
  <c i="6" r="R101"/>
  <c r="R100"/>
  <c i="5" r="R154"/>
  <c i="3" r="P154"/>
  <c i="8" r="R93"/>
  <c i="5" r="P105"/>
  <c i="3" r="R105"/>
  <c i="2" r="R943"/>
  <c i="5" r="P154"/>
  <c r="R104"/>
  <c i="7" r="BK105"/>
  <c r="J105"/>
  <c r="J64"/>
  <c i="4" r="R907"/>
  <c r="R100"/>
  <c r="P101"/>
  <c i="2" r="T101"/>
  <c i="7" r="R105"/>
  <c r="R104"/>
  <c i="6" r="P101"/>
  <c i="4" r="T101"/>
  <c i="3" r="BK105"/>
  <c r="J105"/>
  <c r="J64"/>
  <c i="2" r="R101"/>
  <c r="R100"/>
  <c i="6" r="P924"/>
  <c i="3" r="R154"/>
  <c i="5" r="T105"/>
  <c i="2" r="P101"/>
  <c i="8" r="T93"/>
  <c i="7" r="T154"/>
  <c r="T104"/>
  <c i="3" r="T154"/>
  <c r="T104"/>
  <c i="2" r="P943"/>
  <c i="4" r="P907"/>
  <c i="6" r="T101"/>
  <c i="5" r="T154"/>
  <c i="3" r="P104"/>
  <c i="1" r="AU57"/>
  <c i="2" r="T943"/>
  <c i="8" r="P93"/>
  <c i="1" r="AU64"/>
  <c i="7" r="P154"/>
  <c r="P104"/>
  <c i="1" r="AU63"/>
  <c i="6" r="T924"/>
  <c i="4" r="T907"/>
  <c r="BK101"/>
  <c r="J101"/>
  <c r="J64"/>
  <c i="2" r="BK943"/>
  <c r="J943"/>
  <c r="J71"/>
  <c i="6" r="BK924"/>
  <c r="J924"/>
  <c r="J71"/>
  <c i="3" r="BK154"/>
  <c r="J154"/>
  <c r="J68"/>
  <c i="4" r="BK907"/>
  <c r="J907"/>
  <c r="J71"/>
  <c i="5" r="BK154"/>
  <c r="J154"/>
  <c r="J68"/>
  <c i="6" r="BK101"/>
  <c r="J101"/>
  <c r="J64"/>
  <c i="7" r="BK154"/>
  <c r="J154"/>
  <c r="J68"/>
  <c i="8" r="BK93"/>
  <c r="J93"/>
  <c r="J59"/>
  <c i="5" r="J105"/>
  <c r="J64"/>
  <c i="3" r="BK104"/>
  <c r="J104"/>
  <c r="J63"/>
  <c i="1" r="AZ58"/>
  <c r="AV58"/>
  <c i="2" r="J36"/>
  <c i="1" r="AW56"/>
  <c r="AT56"/>
  <c r="BD55"/>
  <c i="6" r="J36"/>
  <c i="1" r="AW62"/>
  <c r="AT62"/>
  <c r="AZ55"/>
  <c r="BC61"/>
  <c r="AY61"/>
  <c r="AZ61"/>
  <c r="AV61"/>
  <c i="7" r="F36"/>
  <c i="1" r="BA63"/>
  <c r="BD58"/>
  <c i="5" r="F36"/>
  <c i="1" r="BA60"/>
  <c r="BB58"/>
  <c r="AX58"/>
  <c i="5" r="J36"/>
  <c i="1" r="AW60"/>
  <c r="AT60"/>
  <c r="BB61"/>
  <c r="AX61"/>
  <c r="BD61"/>
  <c i="7" r="J36"/>
  <c i="1" r="AW63"/>
  <c r="AT63"/>
  <c r="BC55"/>
  <c r="AY55"/>
  <c i="3" r="F36"/>
  <c i="1" r="BA57"/>
  <c i="8" r="F34"/>
  <c i="1" r="BA64"/>
  <c i="2" r="F36"/>
  <c i="1" r="BA56"/>
  <c r="BB55"/>
  <c i="3" r="J36"/>
  <c i="1" r="AW57"/>
  <c r="AT57"/>
  <c i="4" r="J36"/>
  <c i="1" r="AW59"/>
  <c r="AT59"/>
  <c r="BC58"/>
  <c r="AY58"/>
  <c i="6" r="F36"/>
  <c i="1" r="BA62"/>
  <c i="8" r="J34"/>
  <c i="1" r="AW64"/>
  <c r="AT64"/>
  <c i="4" r="F36"/>
  <c i="1" r="BA59"/>
  <c i="2" l="1" r="P100"/>
  <c i="1" r="AU56"/>
  <c i="4" r="T100"/>
  <c i="6" r="T100"/>
  <c i="5" r="T104"/>
  <c i="4" r="P100"/>
  <c i="1" r="AU59"/>
  <c i="3" r="R104"/>
  <c i="6" r="P100"/>
  <c i="1" r="AU62"/>
  <c i="2" r="T100"/>
  <c i="5" r="P104"/>
  <c i="1" r="AU60"/>
  <c i="7" r="BK104"/>
  <c r="J104"/>
  <c r="J63"/>
  <c i="5" r="BK104"/>
  <c r="J104"/>
  <c r="J63"/>
  <c i="6" r="BK100"/>
  <c r="J100"/>
  <c r="J63"/>
  <c i="4" r="BK100"/>
  <c r="J100"/>
  <c r="J63"/>
  <c i="2" r="BK100"/>
  <c r="J100"/>
  <c r="J63"/>
  <c i="8" r="J30"/>
  <c i="1" r="AG64"/>
  <c r="AU61"/>
  <c r="AV55"/>
  <c r="AX55"/>
  <c r="BC54"/>
  <c r="W32"/>
  <c r="AZ54"/>
  <c r="AV54"/>
  <c r="AK29"/>
  <c r="BB54"/>
  <c r="AX54"/>
  <c r="BA61"/>
  <c r="AW61"/>
  <c r="AT61"/>
  <c r="BA55"/>
  <c r="AW55"/>
  <c r="BA58"/>
  <c r="AW58"/>
  <c r="AT58"/>
  <c r="AU55"/>
  <c i="3" r="J32"/>
  <c i="1" r="AG57"/>
  <c r="AN57"/>
  <c i="7" r="J32"/>
  <c i="1" r="AG63"/>
  <c r="BD54"/>
  <c r="W33"/>
  <c i="8" l="1" r="J39"/>
  <c i="7" r="J41"/>
  <c i="1" r="AN63"/>
  <c i="3" r="J41"/>
  <c i="1" r="AN64"/>
  <c i="2" r="J32"/>
  <c i="1" r="AG56"/>
  <c r="AN56"/>
  <c i="4" r="J32"/>
  <c i="1" r="AG59"/>
  <c r="AU58"/>
  <c r="W29"/>
  <c r="BA54"/>
  <c r="W30"/>
  <c r="W31"/>
  <c r="AY54"/>
  <c r="AT55"/>
  <c i="5" r="J32"/>
  <c i="1" r="AG60"/>
  <c r="AG58"/>
  <c i="6" r="J32"/>
  <c i="1" r="AG62"/>
  <c i="4" l="1" r="J41"/>
  <c i="5" r="J41"/>
  <c i="6" r="J41"/>
  <c i="1" r="AN60"/>
  <c i="2" r="J41"/>
  <c i="1" r="AN62"/>
  <c r="AN59"/>
  <c r="AN58"/>
  <c r="AG55"/>
  <c r="AU54"/>
  <c r="AW54"/>
  <c r="AK30"/>
  <c r="AG61"/>
  <c l="1" r="AN55"/>
  <c r="AN61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<sst xmlns="http://schemas.openxmlformats.org/spreadsheetml/2006/main">
  <si>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</si>
  <si>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</si>
  <si>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</si>
  <si>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</si>
  <si>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</si>
  <si>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{5c413e87-f722-43fb-b519-f8155ced5fff}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</si>
  <si>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</si>
  <si>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</si>
  <si>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</si>
  <si>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</si>
  <si>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</si>
  <si>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</si>
  <si>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</si>
  <si>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</si>
  <si>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N5372021d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</si>
  <si>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</si>
  <si>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</si>
  <si>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Panelový dům č.p. 307 -309 - stavební úpravy, zateplení obvodového pláště a střechy</t>
  </si>
  <si>
    <t>KSO:</t>
  </si>
  <si>
    <t/>
  </si>
  <si>
    <t>CC-CZ:</t>
  </si>
  <si>
    <t>Místo:</t>
  </si>
  <si>
    <t xml:space="preserve"> </t>
  </si>
  <si>
    <t>Datum:</t>
  </si>
  <si>
    <t>24. 4. 2021</t>
  </si>
  <si>
    <t>Zadavatel:</t>
  </si>
  <si>
    <t>IČ:</t>
  </si>
  <si>
    <t>Město Frenštát p.R.,náměstí Míru 1, 744 01</t>
  </si>
  <si>
    <t>DIČ:</t>
  </si>
  <si>
    <t>Uchazeč:</t>
  </si>
  <si>
    <t>Vyplň údaj</t>
  </si>
  <si>
    <t>Projektant:</t>
  </si>
  <si>
    <t>Architektura &amp; interier, Šimůnek &amp; partners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</si>
  <si>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</si>
  <si>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</si>
  <si>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</si>
  <si>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www.podminky.urs.cz.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</si>
  <si>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</si>
  <si>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</si>
  <si>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</si>
  <si>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</si>
  <si>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</si>
  <si>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</si>
  <si>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</si>
  <si>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</si>
  <si>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</si>
  <si>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</si>
  <si>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</si>
  <si>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</si>
  <si>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</si>
  <si>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</si>
  <si>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</si>
  <si>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</si>
  <si>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</si>
  <si>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</si>
  <si>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</si>
  <si>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</si>
  <si>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</si>
  <si>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</si>
  <si>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</si>
  <si>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</si>
  <si>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</si>
  <si>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</si>
  <si>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</si>
  <si>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</si>
  <si>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</si>
  <si>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</si>
  <si>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</si>
  <si>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</si>
  <si>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</si>
  <si>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</si>
  <si>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</si>
  <si>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</si>
  <si>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</si>
  <si>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</si>
  <si>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01</t>
  </si>
  <si>
    <t>Panelový dům vchod č.p.307</t>
  </si>
  <si>
    <t>STA</t>
  </si>
  <si>
    <t>1</t>
  </si>
  <si>
    <t>{8c5bdc18-83f4-431f-8cb7-8eb5a3a882da}</t>
  </si>
  <si>
    <t>/</t>
  </si>
  <si>
    <t>01</t>
  </si>
  <si>
    <t>Architektonicko stavební řešení obvodového pláště</t>
  </si>
  <si>
    <t>Soupis</t>
  </si>
  <si>
    <t>2</t>
  </si>
  <si>
    <t>{306fcc36-96fd-4eff-9d92-61cb357fa5af}</t>
  </si>
  <si>
    <t>02</t>
  </si>
  <si>
    <t>Architektonicko stavební řešení střechy</t>
  </si>
  <si>
    <t>{c06dee0a-f006-4321-8ecd-599a73203b38}</t>
  </si>
  <si>
    <t>SO 02</t>
  </si>
  <si>
    <t>Panelový dům vchod č.p.308</t>
  </si>
  <si>
    <t>{2b9abd94-78c9-4197-8b28-7f188dbc2b64}</t>
  </si>
  <si>
    <t>{e28ff21d-d2cf-41b4-b3dd-717db0943475}</t>
  </si>
  <si>
    <t>{b6cd53a4-6b88-46e5-8887-c8f484222f59}</t>
  </si>
  <si>
    <t>SO 03</t>
  </si>
  <si>
    <t>Panelový dům vchod č.p.309</t>
  </si>
  <si>
    <t>{05ca2bb1-b02f-41d3-839d-d940a846bfd2}</t>
  </si>
  <si>
    <t>{0ef85f7d-c027-4dfa-b4ce-c0b2e69f7c1d}</t>
  </si>
  <si>
    <t>{488932ed-9b4f-484f-91ff-b051820930e7}</t>
  </si>
  <si>
    <t>SO 04</t>
  </si>
  <si>
    <t>Hromosvod</t>
  </si>
  <si>
    <t>{3a5d6e90-975a-45c0-8233-005768dd278d}</t>
  </si>
  <si>
    <t>KRYCÍ LIST SOUPISU PRACÍ</t>
  </si>
  <si>
    <t>Objekt:</t>
  </si>
  <si>
    <t>SO 01 - Panelový dům vchod č.p.307</t>
  </si>
  <si>
    <t>Soupis:</t>
  </si>
  <si>
    <t>01 - Architektonicko stavební řešení obvodového pláště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</si>
  <si>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</si>
  <si>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</si>
  <si>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</si>
  <si>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</si>
  <si>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</si>
  <si>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</si>
  <si>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</si>
  <si>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</si>
  <si>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</si>
  <si>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</si>
  <si>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</si>
  <si>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</si>
  <si>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</si>
  <si>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</si>
  <si>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</si>
  <si>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</si>
  <si>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</si>
  <si>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</si>
  <si>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>VRN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</si>
  <si>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</si>
  <si>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</si>
  <si>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</si>
  <si>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</si>
  <si>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</si>
  <si>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</si>
  <si>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</si>
  <si>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</si>
  <si>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</si>
  <si>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</si>
  <si>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</si>
  <si>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</si>
  <si>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</si>
  <si>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</si>
  <si>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</si>
  <si>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</si>
  <si>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</si>
  <si>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</si>
  <si>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</si>
  <si>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</si>
  <si>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m2</t>
  </si>
  <si>
    <t>CS ÚRS 2021 01</t>
  </si>
  <si>
    <t>4</t>
  </si>
  <si>
    <t>892905779</t>
  </si>
  <si>
    <t>Online PSC</t>
  </si>
  <si>
    <t>https://podminky.urs.cz/item/CS_URS_2021_01/113106121</t>
  </si>
  <si>
    <t>VV</t>
  </si>
  <si>
    <t>půdorys 1.S stávající stav okapový chodník</t>
  </si>
  <si>
    <t>7,2*0,5</t>
  </si>
  <si>
    <t>9,1*0,5</t>
  </si>
  <si>
    <t>8,7*0,5</t>
  </si>
  <si>
    <t>8,5*0,5</t>
  </si>
  <si>
    <t>1,5*0,5</t>
  </si>
  <si>
    <t>Součet</t>
  </si>
  <si>
    <t>113107311</t>
  </si>
  <si>
    <t>Odstranění podkladů nebo krytů strojně plochy jednotlivě do 50 m2 s přemístěním hmot na skládku na vzdálenost do 3 m nebo s naložením na dopravní prostředek z kameniva těženého, o tl. vrstvy do 100 mm</t>
  </si>
  <si>
    <t>1259301047</t>
  </si>
  <si>
    <t>https://podminky.urs.cz/item/CS_URS_2021_01/113107311</t>
  </si>
  <si>
    <t>3</t>
  </si>
  <si>
    <t>122251101</t>
  </si>
  <si>
    <t>Odkopávky a prokopávky nezapažené strojně v hornině třídy těžitelnosti I skupiny 3 do 20 m3</t>
  </si>
  <si>
    <t>m3</t>
  </si>
  <si>
    <t>-1309595766</t>
  </si>
  <si>
    <t>https://podminky.urs.cz/item/CS_URS_2021_01/122251101</t>
  </si>
  <si>
    <t>půdorys 1.S stávající stav pro zateplení soklu</t>
  </si>
  <si>
    <t>7,2*0,5*0,3</t>
  </si>
  <si>
    <t>9,1*0,5*0,3</t>
  </si>
  <si>
    <t>8,7*0,5*0,3</t>
  </si>
  <si>
    <t>8,5*0,5*0,3</t>
  </si>
  <si>
    <t>1,5*0,5*0,3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</si>
  <si>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</si>
  <si>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</si>
  <si>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1033125432</t>
  </si>
  <si>
    <t>https://podminky.urs.cz/item/CS_URS_2021_01/162751117</t>
  </si>
  <si>
    <t>dovoz ornice pro úpravu terénu</t>
  </si>
  <si>
    <t>87,3*0,15</t>
  </si>
  <si>
    <t>5</t>
  </si>
  <si>
    <t>M</t>
  </si>
  <si>
    <t>10364101</t>
  </si>
  <si>
    <t xml:space="preserve">zemina pro terénní úpravy -  ornice</t>
  </si>
  <si>
    <t>t</t>
  </si>
  <si>
    <t>8</t>
  </si>
  <si>
    <t>1186249485</t>
  </si>
  <si>
    <t>https://podminky.urs.cz/item/CS_URS_2021_01/10364101</t>
  </si>
  <si>
    <t>13,095*1,8 'Přepočtené koeficientem množství</t>
  </si>
  <si>
    <t>6</t>
  </si>
  <si>
    <t>174111101</t>
  </si>
  <si>
    <t>Zásyp sypaninou z jakékoliv horniny ručně s uložením výkopku ve vrstvách se zhutněním jam, šachet, rýh nebo kolem objektů v těchto vykopávkách</t>
  </si>
  <si>
    <t>-413030248</t>
  </si>
  <si>
    <t>https://podminky.urs.cz/item/CS_URS_2021_01/174111101</t>
  </si>
  <si>
    <t>7</t>
  </si>
  <si>
    <t>181351003</t>
  </si>
  <si>
    <t>Rozprostření a urovnání ornice v rovině nebo ve svahu sklonu do 1:5 strojně při souvislé ploše do 100 m2, tl. vrstvy do 200 mm</t>
  </si>
  <si>
    <t>1022339079</t>
  </si>
  <si>
    <t>https://podminky.urs.cz/item/CS_URS_2021_01/181351003</t>
  </si>
  <si>
    <t>úprava terénu po dokončení prací</t>
  </si>
  <si>
    <t>7,15*2</t>
  </si>
  <si>
    <t>11*2</t>
  </si>
  <si>
    <t>8,5*2</t>
  </si>
  <si>
    <t>181411131</t>
  </si>
  <si>
    <t>Založení trávníku na půdě předem připravené plochy do 1000 m2 výsevem včetně utažení parkového v rovině nebo na svahu do 1:5</t>
  </si>
  <si>
    <t>-257477627</t>
  </si>
  <si>
    <t>https://podminky.urs.cz/item/CS_URS_2021_01/181411131</t>
  </si>
  <si>
    <t>9</t>
  </si>
  <si>
    <t>00572410</t>
  </si>
  <si>
    <t>osivo směs travní parková</t>
  </si>
  <si>
    <t>kg</t>
  </si>
  <si>
    <t>277605922</t>
  </si>
  <si>
    <t>https://podminky.urs.cz/item/CS_URS_2021_01/00572410</t>
  </si>
  <si>
    <t>87,3*0,02 'Přepočtené koeficientem množství</t>
  </si>
  <si>
    <t>Vodorovné konstrukce</t>
  </si>
  <si>
    <t>10</t>
  </si>
  <si>
    <t>451577777</t>
  </si>
  <si>
    <t>Podklad nebo lože pod dlažbu (přídlažbu) v ploše vodorovné nebo ve sklonu do 1:5, tloušťky od 30 do 100 mm z kameniva těženého</t>
  </si>
  <si>
    <t>-1991524720</t>
  </si>
  <si>
    <t>https://podminky.urs.cz/item/CS_URS_2021_01/451577777</t>
  </si>
  <si>
    <t>půdorys 1.S nový stav okapový chodník</t>
  </si>
  <si>
    <t>7,36*0,5</t>
  </si>
  <si>
    <t>Úpravy povrchů, podlahy a osazování výplní</t>
  </si>
  <si>
    <t>11</t>
  </si>
  <si>
    <t>621131121</t>
  </si>
  <si>
    <t>Podkladní a spojovací vrstva vnějších omítaných ploch penetrace nanášená ručně podhledů</t>
  </si>
  <si>
    <t>-1525779581</t>
  </si>
  <si>
    <t>https://podminky.urs.cz/item/CS_URS_2021_01/621131121</t>
  </si>
  <si>
    <t>lodžie</t>
  </si>
  <si>
    <t>2,55*1,2*12</t>
  </si>
  <si>
    <t>vstup</t>
  </si>
  <si>
    <t>3,8*1,5</t>
  </si>
  <si>
    <t>12</t>
  </si>
  <si>
    <t>621221001</t>
  </si>
  <si>
    <t>Montáž kontaktního zateplení lepením a mechanickým kotvením z desek z minerální vlny s podélnou orientací vláken na vnější podhledy, tloušťky desek do 40 mm</t>
  </si>
  <si>
    <t>1569460068</t>
  </si>
  <si>
    <t>https://podminky.urs.cz/item/CS_URS_2021_01/621221001</t>
  </si>
  <si>
    <t>13</t>
  </si>
  <si>
    <t>631501</t>
  </si>
  <si>
    <t>deska tepelně izolační minerální kontaktních fasád podélné vlákno λ=0,036 tl 30mm</t>
  </si>
  <si>
    <t>1852277960</t>
  </si>
  <si>
    <t>36,72*1,02 'Přepočtené koeficientem množství</t>
  </si>
  <si>
    <t>14</t>
  </si>
  <si>
    <t>621532011</t>
  </si>
  <si>
    <t>Omítka tenkovrstvá silikonová vnějších ploch probarvená, včetně penetrace podkladu hydrofilní, s regulací vlhkosti na povrchu a se zvýšenou ochranou proti mikroorganismům zrnitá, tloušťky 1,5 mm podhledů</t>
  </si>
  <si>
    <t>215811430</t>
  </si>
  <si>
    <t>https://podminky.urs.cz/item/CS_URS_2021_01/621532011</t>
  </si>
  <si>
    <t>2,49*1,1*12</t>
  </si>
  <si>
    <t>1,5*3,8</t>
  </si>
  <si>
    <t>622131121</t>
  </si>
  <si>
    <t>Podkladní a spojovací vrstva vnějších omítaných ploch penetrace nanášená ručně stěn</t>
  </si>
  <si>
    <t>-2136421650</t>
  </si>
  <si>
    <t>https://podminky.urs.cz/item/CS_URS_2021_01/622131121</t>
  </si>
  <si>
    <t>pohled SZ stávající stav</t>
  </si>
  <si>
    <t>7,15*19,63</t>
  </si>
  <si>
    <t>4*0,93</t>
  </si>
  <si>
    <t>1,5*0,15</t>
  </si>
  <si>
    <t>2,175*1,8*2</t>
  </si>
  <si>
    <t>pohled JZ stávající stav</t>
  </si>
  <si>
    <t>21*19,63</t>
  </si>
  <si>
    <t>(1,2*2,65)*2*12</t>
  </si>
  <si>
    <t>0,3*1,8*2</t>
  </si>
  <si>
    <t>pohled SV stávající stav</t>
  </si>
  <si>
    <t>1,5*19,63</t>
  </si>
  <si>
    <t>Mezisoučet</t>
  </si>
  <si>
    <t>ostění</t>
  </si>
  <si>
    <t>(2,4+2,1+1,6+0,9)*6*0,15</t>
  </si>
  <si>
    <t>(2,1+1,6*2)*6*0,15</t>
  </si>
  <si>
    <t>(1,5+1,6*2)*0,15</t>
  </si>
  <si>
    <t>(1,2+1,6*2)*5*0,15</t>
  </si>
  <si>
    <t>(1,2+0,9*2)*2*0,15</t>
  </si>
  <si>
    <t>(3+1,6*2)*5*0,15</t>
  </si>
  <si>
    <t>(1,2+1,6*2)*0,15</t>
  </si>
  <si>
    <t>(1,5+1,6*2)*5*0,15</t>
  </si>
  <si>
    <t>(3+2,15*2)*0,15</t>
  </si>
  <si>
    <t>(2,1+0,6*2)*4*0,15</t>
  </si>
  <si>
    <t>(1,5+0,6*2)*2*0,15</t>
  </si>
  <si>
    <t>(3+1,6*2)*6*0,15</t>
  </si>
  <si>
    <t>(2,4+1,6*2)*6*0,15</t>
  </si>
  <si>
    <t>(3+0,6*2)*4*0,15</t>
  </si>
  <si>
    <t>-297,27</t>
  </si>
  <si>
    <t>16</t>
  </si>
  <si>
    <t>622211001</t>
  </si>
  <si>
    <t>Montáž kontaktního zateplení lepením a mechanickým kotvením z polystyrenových desek nebo z kombinovaných desek na vnější stěny, tloušťky desek do 40 mm</t>
  </si>
  <si>
    <t>1885132233</t>
  </si>
  <si>
    <t>https://podminky.urs.cz/item/CS_URS_2021_01/622211001</t>
  </si>
  <si>
    <t>pohled JZ nový stav</t>
  </si>
  <si>
    <t>elektroměrný sloup</t>
  </si>
  <si>
    <t>(0,3+0,03+2,175+0,03+0,3+0,03+2,175+0,03)*0,3</t>
  </si>
  <si>
    <t>17</t>
  </si>
  <si>
    <t>28376350a</t>
  </si>
  <si>
    <t>deska perimetrická spodních staveb, podlah a plochých střech 200kPa λ=0,034 tl 30mm</t>
  </si>
  <si>
    <t>32</t>
  </si>
  <si>
    <t>2105035952</t>
  </si>
  <si>
    <t>1,521*1,02 'Přepočtené koeficientem množství</t>
  </si>
  <si>
    <t>18</t>
  </si>
  <si>
    <t>622211011</t>
  </si>
  <si>
    <t>Montáž kontaktního zateplení lepením a mechanickým kotvením z polystyrenových desek nebo z kombinovaných desek na vnější stěny, tloušťky desek přes 40 do 80 mm</t>
  </si>
  <si>
    <t>-619774852</t>
  </si>
  <si>
    <t>https://podminky.urs.cz/item/CS_URS_2021_01/622211011</t>
  </si>
  <si>
    <t>(2,55*0,3)*12</t>
  </si>
  <si>
    <t>19</t>
  </si>
  <si>
    <t>28376356</t>
  </si>
  <si>
    <t>deska perimetrická spodních staveb, podlah a plochých střech 200kPa λ=0,034 tl 80mm</t>
  </si>
  <si>
    <t>-1032978965</t>
  </si>
  <si>
    <t>https://podminky.urs.cz/item/CS_URS_2021_01/28376356</t>
  </si>
  <si>
    <t>9,18*1,02 'Přepočtené koeficientem množství</t>
  </si>
  <si>
    <t>20</t>
  </si>
  <si>
    <t>622211021</t>
  </si>
  <si>
    <t>Montáž kontaktního zateplení lepením a mechanickým kotvením z polystyrenových desek nebo z kombinovaných desek na vnější stěny, tloušťky desek přes 80 do 120 mm</t>
  </si>
  <si>
    <t>-581050773</t>
  </si>
  <si>
    <t>https://podminky.urs.cz/item/CS_URS_2021_01/622211021</t>
  </si>
  <si>
    <t>sokl</t>
  </si>
  <si>
    <t>pohled SZ nový stav</t>
  </si>
  <si>
    <t>(7,2+0,12)*1,5</t>
  </si>
  <si>
    <t>(8,8+9)*1,5</t>
  </si>
  <si>
    <t>pohled SV nový stav</t>
  </si>
  <si>
    <t>(21+0,12)*1,5</t>
  </si>
  <si>
    <t>1,5*1,5</t>
  </si>
  <si>
    <t>odpočet oken</t>
  </si>
  <si>
    <t>-(2,1*0,6)*4</t>
  </si>
  <si>
    <t>-(1,5*0,6)*2</t>
  </si>
  <si>
    <t>-(3,3*1,5)</t>
  </si>
  <si>
    <t>-(3*0,6)*4</t>
  </si>
  <si>
    <t>28376355</t>
  </si>
  <si>
    <t>deska perimetrická spodních staveb, podlah a plochých střech 200kPa λ=0,034 tl 120mm</t>
  </si>
  <si>
    <t>1930189852</t>
  </si>
  <si>
    <t>https://podminky.urs.cz/item/CS_URS_2021_01/28376355</t>
  </si>
  <si>
    <t>52,62*1,02 'Přepočtené koeficientem množství</t>
  </si>
  <si>
    <t>22</t>
  </si>
  <si>
    <t>622211031</t>
  </si>
  <si>
    <t>Montáž kontaktního zateplení lepením a mechanickým kotvením z polystyrenových desek nebo z kombinovaných desek na vnější stěny, tloušťky desek přes 120 do 160 mm</t>
  </si>
  <si>
    <t>-1708809657</t>
  </si>
  <si>
    <t>https://podminky.urs.cz/item/CS_URS_2021_01/622211031</t>
  </si>
  <si>
    <t>nad vstupní stříškou</t>
  </si>
  <si>
    <t>3,8*0,3</t>
  </si>
  <si>
    <t>23</t>
  </si>
  <si>
    <t>28376357</t>
  </si>
  <si>
    <t>deska perimetrická spodních staveb, podlah a plochých střech 200kPa λ=0,034 tl 140mm</t>
  </si>
  <si>
    <t>-618815205</t>
  </si>
  <si>
    <t>https://podminky.urs.cz/item/CS_URS_2021_01/28376357</t>
  </si>
  <si>
    <t>1,14*1,02 'Přepočtené koeficientem množství</t>
  </si>
  <si>
    <t>24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</si>
  <si>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</si>
  <si>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</si>
  <si>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m</t>
  </si>
  <si>
    <t>-1450510089</t>
  </si>
  <si>
    <t>https://podminky.urs.cz/item/CS_URS_2021_01/622212001</t>
  </si>
  <si>
    <t>ostění sklepních oken</t>
  </si>
  <si>
    <t>(2,1+0,6)*2*4</t>
  </si>
  <si>
    <t>(1,5+0,6)*2*2</t>
  </si>
  <si>
    <t>1,5*2</t>
  </si>
  <si>
    <t>2*1,5</t>
  </si>
  <si>
    <t>(3+0,6)*2*4</t>
  </si>
  <si>
    <t>25</t>
  </si>
  <si>
    <t>28376350</t>
  </si>
  <si>
    <t>505135251</t>
  </si>
  <si>
    <t>https://podminky.urs.cz/item/CS_URS_2021_01/28376350</t>
  </si>
  <si>
    <t>(2,1+0,6)*2*0,15*4</t>
  </si>
  <si>
    <t>(1,5+0,6)*2*0,15*2</t>
  </si>
  <si>
    <t>(1,5*2)*0,15</t>
  </si>
  <si>
    <t>2*1,5*0,15</t>
  </si>
  <si>
    <t>(3+0,6)*2*0,15*4</t>
  </si>
  <si>
    <t>9,72*1,1 'Přepočtené koeficientem množství</t>
  </si>
  <si>
    <t>26</t>
  </si>
  <si>
    <t>622221001</t>
  </si>
  <si>
    <t>Montáž kontaktního zateplení lepením a mechanickým kotvením z desek z minerální vlny s podélnou orientací vláken na vnější stěny, tloušťky desek do 40 mm</t>
  </si>
  <si>
    <t>1877765906</t>
  </si>
  <si>
    <t>https://podminky.urs.cz/item/CS_URS_2021_01/622221001</t>
  </si>
  <si>
    <t>(1,1*2,35)*2*12</t>
  </si>
  <si>
    <t>(0,3+0,03+2,175+0,03+0,3+0,03+2,175+0,03)*1,5</t>
  </si>
  <si>
    <t>27</t>
  </si>
  <si>
    <t>631001</t>
  </si>
  <si>
    <t>-778978823</t>
  </si>
  <si>
    <t>69,645*1,02 'Přepočtené koeficientem množství</t>
  </si>
  <si>
    <t>28</t>
  </si>
  <si>
    <t>622221031</t>
  </si>
  <si>
    <t>Montáž kontaktního zateplení lepením a mechanickým kotvením z desek z minerální vlny s podélnou orientací vláken na vnější stěny, tloušťky desek přes 120 do 160 mm</t>
  </si>
  <si>
    <t>-563092945</t>
  </si>
  <si>
    <t>https://podminky.urs.cz/item/CS_URS_2021_01/622221031</t>
  </si>
  <si>
    <t>(7,20+0,16)*18,03</t>
  </si>
  <si>
    <t>(0,16+4)*0,93</t>
  </si>
  <si>
    <t>21*18,03</t>
  </si>
  <si>
    <t>(21+0,16)*18,03</t>
  </si>
  <si>
    <t>1,5*18,03</t>
  </si>
  <si>
    <t>-2,1*1,6*6</t>
  </si>
  <si>
    <t>-1,2*1,6*5</t>
  </si>
  <si>
    <t>-1,5*1,6</t>
  </si>
  <si>
    <t>-1,2*0,9*2</t>
  </si>
  <si>
    <t>-3*1,6*5</t>
  </si>
  <si>
    <t>-1,2*1,6</t>
  </si>
  <si>
    <t>-1,5*1,6*5</t>
  </si>
  <si>
    <t>-0,9*2,4*6</t>
  </si>
  <si>
    <t>-1,2*1,6*6</t>
  </si>
  <si>
    <t>-3,3*0,85</t>
  </si>
  <si>
    <t>-3*1,6*6</t>
  </si>
  <si>
    <t>-2,4*1,6*6</t>
  </si>
  <si>
    <t>odpočet lodžií</t>
  </si>
  <si>
    <t>-(2,49*2,65)*12</t>
  </si>
  <si>
    <t>29</t>
  </si>
  <si>
    <t>63151538</t>
  </si>
  <si>
    <t>deska tepelně izolační minerální kontaktních fasád podélné vlákno λ=0,036 tl 160mm</t>
  </si>
  <si>
    <t>293589861</t>
  </si>
  <si>
    <t>https://podminky.urs.cz/item/CS_URS_2021_01/63151538</t>
  </si>
  <si>
    <t>594,408*1,02 'Přepočtené koeficientem množství</t>
  </si>
  <si>
    <t>30</t>
  </si>
  <si>
    <t>622222001</t>
  </si>
  <si>
    <t>Montáž kontaktního zateplení vnějšího ostění, nadpraží nebo parapetu lepením z desek z minerální vlny s podélnou nebo kolmou orientací vláken hloubky špalet do 200 mm, tloušťky desek do 40 mm</t>
  </si>
  <si>
    <t>-689406843</t>
  </si>
  <si>
    <t>https://podminky.urs.cz/item/CS_URS_2021_01/622222001</t>
  </si>
  <si>
    <t>(2,1+1,6)*2*6</t>
  </si>
  <si>
    <t>(1,5+1,6)*2</t>
  </si>
  <si>
    <t>(1,2+1,6)*2*5</t>
  </si>
  <si>
    <t>(1,2+0,9)*2*2</t>
  </si>
  <si>
    <t>(3+1,6)*2*5</t>
  </si>
  <si>
    <t>(1,2+1,6)*2</t>
  </si>
  <si>
    <t>(1,5+1,6)*2*5</t>
  </si>
  <si>
    <t>(3+0,85*2)</t>
  </si>
  <si>
    <t>(3+1,6)*2*6</t>
  </si>
  <si>
    <t>(2,4+1,6)*2*6</t>
  </si>
  <si>
    <t>(3+0,85)*2</t>
  </si>
  <si>
    <t>31</t>
  </si>
  <si>
    <t>631001a</t>
  </si>
  <si>
    <t>-748625125</t>
  </si>
  <si>
    <t>(2,1+1,6)*2*6*0,15</t>
  </si>
  <si>
    <t>(1,5+1,6)*2*0,15</t>
  </si>
  <si>
    <t>(1,2+1,6)*2*5*0,15</t>
  </si>
  <si>
    <t>(1,2+0,9)*2*2*0,15</t>
  </si>
  <si>
    <t>(3+1,6)*2*5*0,15</t>
  </si>
  <si>
    <t>(1,2+1,6)*2*0,15</t>
  </si>
  <si>
    <t>(1,5+1,6)*2*5*0,15</t>
  </si>
  <si>
    <t>(3+0,85*2)*0,15</t>
  </si>
  <si>
    <t>(3+1,6)*2*6*0,15</t>
  </si>
  <si>
    <t>(2,4+1,6)*2*6*0,15</t>
  </si>
  <si>
    <t>71,37*1,1 'Přepočtené koeficientem množství</t>
  </si>
  <si>
    <t>622231121</t>
  </si>
  <si>
    <t>Montáž kontaktního zateplení lepením a mechanickým kotvením z desek z fenolické pěny na vnější stěny, tloušťky desek přes 80 do 120 mm</t>
  </si>
  <si>
    <t>1672249841</t>
  </si>
  <si>
    <t>https://podminky.urs.cz/item/CS_URS_2021_01/622231121</t>
  </si>
  <si>
    <t>pohledy lodžií</t>
  </si>
  <si>
    <t>2,55*2,35*12</t>
  </si>
  <si>
    <t>-(0,9*2,4+1,2*1,6)*12</t>
  </si>
  <si>
    <t>33</t>
  </si>
  <si>
    <t>28376808</t>
  </si>
  <si>
    <t>deska fenolická tepelně izolační fasádní λ=0,020 tl 100mm</t>
  </si>
  <si>
    <t>1002966018</t>
  </si>
  <si>
    <t>https://podminky.urs.cz/item/CS_URS_2021_01/28376808</t>
  </si>
  <si>
    <t>2,55*2,65*12</t>
  </si>
  <si>
    <t>32,13*1,02 'Přepočtené koeficientem množství</t>
  </si>
  <si>
    <t>34</t>
  </si>
  <si>
    <t>622232001</t>
  </si>
  <si>
    <t>Montáž kontaktního zateplení vnějšího ostění, nadpraží nebo parapetu lepením z desek z fenolické pěny hloubky špalet do 200 mm, tloušťky desek do 40 mm</t>
  </si>
  <si>
    <t>189743400</t>
  </si>
  <si>
    <t>https://podminky.urs.cz/item/CS_URS_2021_01/622232001</t>
  </si>
  <si>
    <t>(2,4+2,1+1,6+1,2+0,9)*6</t>
  </si>
  <si>
    <t>35</t>
  </si>
  <si>
    <t>28376801</t>
  </si>
  <si>
    <t>deska fenolická tepelně izolační fasádní λ=0,021 tl 30mm</t>
  </si>
  <si>
    <t>1418215623</t>
  </si>
  <si>
    <t>https://podminky.urs.cz/item/CS_URS_2021_01/28376801</t>
  </si>
  <si>
    <t>(2,4+2,1+1,6+1,2+0,9)*6*0,15</t>
  </si>
  <si>
    <t>14,76*1,1 'Přepočtené koeficientem množství</t>
  </si>
  <si>
    <t>36</t>
  </si>
  <si>
    <t>622252001</t>
  </si>
  <si>
    <t>Montáž profilů kontaktního zateplení zakládacích soklových připevněných hmoždinkami</t>
  </si>
  <si>
    <t>-1419243640</t>
  </si>
  <si>
    <t>https://podminky.urs.cz/item/CS_URS_2021_01/622252001</t>
  </si>
  <si>
    <t>7,2+0,16+0,16+8,8+9</t>
  </si>
  <si>
    <t>21,15+0,16+0,16+1,5</t>
  </si>
  <si>
    <t>-3</t>
  </si>
  <si>
    <t>37</t>
  </si>
  <si>
    <t>59051653</t>
  </si>
  <si>
    <t>profil zakládací Al tl 0,7mm pro ETICS pro izolant tl 160mm</t>
  </si>
  <si>
    <t>-357215560</t>
  </si>
  <si>
    <t>https://podminky.urs.cz/item/CS_URS_2021_01/59051653</t>
  </si>
  <si>
    <t>45,29*1,05 'Přepočtené koeficientem množství</t>
  </si>
  <si>
    <t>38</t>
  </si>
  <si>
    <t>622252002</t>
  </si>
  <si>
    <t>Montáž profilů kontaktního zateplení ostatních stěnových, dilatačních apod. lepených do tmelu</t>
  </si>
  <si>
    <t>-1339241743</t>
  </si>
  <si>
    <t>https://podminky.urs.cz/item/CS_URS_2021_01/622252002</t>
  </si>
  <si>
    <t>407,54</t>
  </si>
  <si>
    <t>76,52</t>
  </si>
  <si>
    <t>461,8</t>
  </si>
  <si>
    <t>193,8</t>
  </si>
  <si>
    <t>153</t>
  </si>
  <si>
    <t>39</t>
  </si>
  <si>
    <t>63127466</t>
  </si>
  <si>
    <t>profil rohový Al 23x23mm s výztužnou tkaninou š 100mm pro ETICS</t>
  </si>
  <si>
    <t>-1834140902</t>
  </si>
  <si>
    <t>https://podminky.urs.cz/item/CS_URS_2021_01/63127466</t>
  </si>
  <si>
    <t>(2,4+1,6+0,9)*6</t>
  </si>
  <si>
    <t>(1,6*2)*6</t>
  </si>
  <si>
    <t>(1,6*2)</t>
  </si>
  <si>
    <t>(1,6*2)*5</t>
  </si>
  <si>
    <t>(0,9*2)*2</t>
  </si>
  <si>
    <t>(2,15*2)</t>
  </si>
  <si>
    <t>(0,6*2)*4</t>
  </si>
  <si>
    <t>(0,6*2)*2</t>
  </si>
  <si>
    <t>(2,65+2,49+2,65)*12</t>
  </si>
  <si>
    <t>19,13</t>
  </si>
  <si>
    <t>1,8*4</t>
  </si>
  <si>
    <t>407,54*1,05 'Přepočtené koeficientem množství</t>
  </si>
  <si>
    <t>40</t>
  </si>
  <si>
    <t>59051502</t>
  </si>
  <si>
    <t>profil dilatační rohový PVC s výztužnou tkaninou pro ETICS</t>
  </si>
  <si>
    <t>760204843</t>
  </si>
  <si>
    <t>https://podminky.urs.cz/item/CS_URS_2021_01/59051502</t>
  </si>
  <si>
    <t>19,13*4</t>
  </si>
  <si>
    <t>76,52*1,05 'Přepočtené koeficientem množství</t>
  </si>
  <si>
    <t>41</t>
  </si>
  <si>
    <t>59051476</t>
  </si>
  <si>
    <t>profil začišťovací PVC 9mm s výztužnou tkaninou pro ostění ETICS</t>
  </si>
  <si>
    <t>-1668994733</t>
  </si>
  <si>
    <t>https://podminky.urs.cz/item/CS_URS_2021_01/59051476</t>
  </si>
  <si>
    <t>(2,4+2,1+1,6+0,9)*6</t>
  </si>
  <si>
    <t>(2,1+1,6*2)*6</t>
  </si>
  <si>
    <t>(1,5+1,6*2)</t>
  </si>
  <si>
    <t>(1,2+1,6*2)*5</t>
  </si>
  <si>
    <t>(1,2+0,9*2)*2</t>
  </si>
  <si>
    <t>(3+1,6*2)*5</t>
  </si>
  <si>
    <t>(1,2+1,6*2)</t>
  </si>
  <si>
    <t>(1,5+1,6*2)*5</t>
  </si>
  <si>
    <t>(3+2,15*2)</t>
  </si>
  <si>
    <t>(2,1+0,6*2)*4</t>
  </si>
  <si>
    <t>(1,5+0,6*2)*2</t>
  </si>
  <si>
    <t>(3+1,6*2)*6</t>
  </si>
  <si>
    <t>(2,4+1,6*2)*6</t>
  </si>
  <si>
    <t>(3+0,6*2)*4</t>
  </si>
  <si>
    <t>461,8*1,05 'Přepočtené koeficientem množství</t>
  </si>
  <si>
    <t>42</t>
  </si>
  <si>
    <t>59051510</t>
  </si>
  <si>
    <t>profil začišťovací s okapnicí PVC s výztužnou tkaninou pro nadpraží ETICS</t>
  </si>
  <si>
    <t>1521571374</t>
  </si>
  <si>
    <t>https://podminky.urs.cz/item/CS_URS_2021_01/59051510</t>
  </si>
  <si>
    <t>1,2*6</t>
  </si>
  <si>
    <t>0,9*6</t>
  </si>
  <si>
    <t>2,1*6</t>
  </si>
  <si>
    <t>1,5</t>
  </si>
  <si>
    <t>1,2*5</t>
  </si>
  <si>
    <t>1,2*2</t>
  </si>
  <si>
    <t>3*5</t>
  </si>
  <si>
    <t>1,2</t>
  </si>
  <si>
    <t>1,5*5</t>
  </si>
  <si>
    <t>3,3</t>
  </si>
  <si>
    <t>2,1*4</t>
  </si>
  <si>
    <t>3*6</t>
  </si>
  <si>
    <t>2,4*6</t>
  </si>
  <si>
    <t>3*4</t>
  </si>
  <si>
    <t>193,8*1,05 'Přepočtené koeficientem množství</t>
  </si>
  <si>
    <t>43</t>
  </si>
  <si>
    <t>59051512</t>
  </si>
  <si>
    <t>profil začišťovací s okapnicí PVC s výztužnou tkaninou pro parapet ETICS</t>
  </si>
  <si>
    <t>1939923451</t>
  </si>
  <si>
    <t>https://podminky.urs.cz/item/CS_URS_2021_01/59051512</t>
  </si>
  <si>
    <t>153*1,05 'Přepočtené koeficientem množství</t>
  </si>
  <si>
    <t>44</t>
  </si>
  <si>
    <t>622511101</t>
  </si>
  <si>
    <t>Omítka tenkovrstvá akrylátová vnějších ploch probarvená, včetně penetrace podkladu mozaiková jemnozrnná stěn</t>
  </si>
  <si>
    <t>489731871</t>
  </si>
  <si>
    <t>https://podminky.urs.cz/item/CS_URS_2021_01/622511101</t>
  </si>
  <si>
    <t>(7,2+0,12)*1,3</t>
  </si>
  <si>
    <t>(0,12+8,8+9)*1,3</t>
  </si>
  <si>
    <t>(21+0,12)*1,3</t>
  </si>
  <si>
    <t>(0,12+1,5)*1,3</t>
  </si>
  <si>
    <t>-(3,3*1,2)</t>
  </si>
  <si>
    <t>(2,1+0,6)*2*4*0,27</t>
  </si>
  <si>
    <t>(1,5+0,6)*2*2*0,27</t>
  </si>
  <si>
    <t>1,5*2*0,27</t>
  </si>
  <si>
    <t>2*1,5*0,27</t>
  </si>
  <si>
    <t>(3+0,6)*2*4*0,27</t>
  </si>
  <si>
    <t>45</t>
  </si>
  <si>
    <t>622532011</t>
  </si>
  <si>
    <t>Omítka tenkovrstvá silikonová vnějších ploch probarvená, včetně penetrace podkladu hydrofilní, s regulací vlhkosti na povrchu a se zvýšenou ochranou proti mikroorganismům zrnitá, tloušťky 1,5 mm stěn</t>
  </si>
  <si>
    <t>1378741094</t>
  </si>
  <si>
    <t>https://podminky.urs.cz/item/CS_URS_2021_01/622532011</t>
  </si>
  <si>
    <t>(0,16+21)*18,03</t>
  </si>
  <si>
    <t>(3,8+1,5)*0,15</t>
  </si>
  <si>
    <t>(0,16+1,5)*18,03</t>
  </si>
  <si>
    <t>(0,03+0,3+0,03+0,03+2,175+0,03+0,03+0,3+0,03+0,03+2,175+0,03)*1,8</t>
  </si>
  <si>
    <t>(1,2*2,55)*2*12</t>
  </si>
  <si>
    <t>2,49*2,55*12</t>
  </si>
  <si>
    <t>(2,1+1,6*2)*6*0,27</t>
  </si>
  <si>
    <t>(1,5+1,6*2)*0,27</t>
  </si>
  <si>
    <t>(1,2+1,6*2)*5*0,27</t>
  </si>
  <si>
    <t>(1,2+0,9*2)*2*0,27</t>
  </si>
  <si>
    <t>(3+1,6*2)*5*0,27</t>
  </si>
  <si>
    <t>(1,2+1,6*2)*0,27</t>
  </si>
  <si>
    <t>(1,5+1,6*2)*5*0,27</t>
  </si>
  <si>
    <t>(3+0,85*2)*0,27</t>
  </si>
  <si>
    <t>(3+1,6*2)*6*0,27</t>
  </si>
  <si>
    <t>(2,4+1,6*2)*6*0,27</t>
  </si>
  <si>
    <t>-1,7*2,15</t>
  </si>
  <si>
    <t>-3,3*2,15</t>
  </si>
  <si>
    <t>46</t>
  </si>
  <si>
    <t>629991012</t>
  </si>
  <si>
    <t>Zakrytí vnějších ploch před znečištěním včetně pozdějšího odkrytí výplní otvorů a svislých ploch fólií přilepenou na začišťovací lištu</t>
  </si>
  <si>
    <t>-877650814</t>
  </si>
  <si>
    <t>https://podminky.urs.cz/item/CS_URS_2021_01/629991012</t>
  </si>
  <si>
    <t>1,2*1,6*6</t>
  </si>
  <si>
    <t>0,9*2,4*6</t>
  </si>
  <si>
    <t>2,1*1,6*6</t>
  </si>
  <si>
    <t>1,2*1,6*5</t>
  </si>
  <si>
    <t>1,5*1,6</t>
  </si>
  <si>
    <t>1,2*0,9*2</t>
  </si>
  <si>
    <t>3*1,6*5</t>
  </si>
  <si>
    <t>1,2*1,6</t>
  </si>
  <si>
    <t>1,5*1,6*5</t>
  </si>
  <si>
    <t>3,3*2,15</t>
  </si>
  <si>
    <t>2,1*0,6*4</t>
  </si>
  <si>
    <t>1,5*0,6*2</t>
  </si>
  <si>
    <t>3*1,6*6</t>
  </si>
  <si>
    <t>2,4*1,6*6</t>
  </si>
  <si>
    <t>3*0,6*4</t>
  </si>
  <si>
    <t>47</t>
  </si>
  <si>
    <t>629995101</t>
  </si>
  <si>
    <t>Očištění vnějších ploch tlakovou vodou omytím</t>
  </si>
  <si>
    <t>-1324119179</t>
  </si>
  <si>
    <t>https://podminky.urs.cz/item/CS_URS_2021_01/629995101</t>
  </si>
  <si>
    <t>48</t>
  </si>
  <si>
    <t>631311115</t>
  </si>
  <si>
    <t>Mazanina z betonu prostého bez zvýšených nároků na prostředí tl. přes 50 do 80 mm tř. C 20/25</t>
  </si>
  <si>
    <t>7231567</t>
  </si>
  <si>
    <t>https://podminky.urs.cz/item/CS_URS_2021_01/631311115</t>
  </si>
  <si>
    <t>poled JZ stávající stav lodžie</t>
  </si>
  <si>
    <t>(2,55*1,2)*0,08*12</t>
  </si>
  <si>
    <t>49</t>
  </si>
  <si>
    <t>637211122</t>
  </si>
  <si>
    <t>Okapový chodník z dlaždic betonových se zalitím spár cementovou maltou do písku, tl. dlaždic 60 mm</t>
  </si>
  <si>
    <t>1177423161</t>
  </si>
  <si>
    <t>https://podminky.urs.cz/item/CS_URS_2021_01/637211122</t>
  </si>
  <si>
    <t>50</t>
  </si>
  <si>
    <t>644941111</t>
  </si>
  <si>
    <t>Montáž průvětrníků nebo mřížek odvětrávacích velikosti do 150 x 200 mm</t>
  </si>
  <si>
    <t>kus</t>
  </si>
  <si>
    <t>-1063359224</t>
  </si>
  <si>
    <t>https://podminky.urs.cz/item/CS_URS_2021_01/644941111</t>
  </si>
  <si>
    <t>12+12</t>
  </si>
  <si>
    <t>51</t>
  </si>
  <si>
    <t>56245646</t>
  </si>
  <si>
    <t>mřížka větrací kruhová plast se síťovinou 110mm</t>
  </si>
  <si>
    <t>1312760496</t>
  </si>
  <si>
    <t>https://podminky.urs.cz/item/CS_URS_2021_01/56245646</t>
  </si>
  <si>
    <t>52</t>
  </si>
  <si>
    <t>644941121</t>
  </si>
  <si>
    <t>Montáž průvětrníků nebo mřížek odvětrávacích montáž průchodky (trubky) se zhotovením otvoru v tepelné izolaci</t>
  </si>
  <si>
    <t>488210283</t>
  </si>
  <si>
    <t>https://podminky.urs.cz/item/CS_URS_2021_01/644941121</t>
  </si>
  <si>
    <t>53</t>
  </si>
  <si>
    <t>28619320</t>
  </si>
  <si>
    <t>trubka kanalizační PE-HD D 110mm</t>
  </si>
  <si>
    <t>-1582761969</t>
  </si>
  <si>
    <t>https://podminky.urs.cz/item/CS_URS_2021_01/28619320</t>
  </si>
  <si>
    <t>12*0,3</t>
  </si>
  <si>
    <t>(12+12)*0,3</t>
  </si>
  <si>
    <t>Ostatní konstrukce a práce, bourání</t>
  </si>
  <si>
    <t>54</t>
  </si>
  <si>
    <t>941221112</t>
  </si>
  <si>
    <t>Montáž lešení řadového rámového těžkého pracovního s podlahami s provozním zatížením tř. 4 do 300 kg/m2 šířky tř. SW09 přes 0,9 do 1,2 m, výšky přes 10 do 25 m</t>
  </si>
  <si>
    <t>-173190180</t>
  </si>
  <si>
    <t>https://podminky.urs.cz/item/CS_URS_2021_01/941221112</t>
  </si>
  <si>
    <t>(7,36+1,2+1,2+21)*19</t>
  </si>
  <si>
    <t>(21+1,2+1,2+1,5)*19</t>
  </si>
  <si>
    <t>55</t>
  </si>
  <si>
    <t>941221211</t>
  </si>
  <si>
    <t>Montáž lešení řadového rámového těžkého pracovního s podlahami s provozním zatížením tř. 4 do 300 kg/m2 Příplatek za první a každý další den použití lešení k ceně -1111 nebo -1112</t>
  </si>
  <si>
    <t>999192103</t>
  </si>
  <si>
    <t>https://podminky.urs.cz/item/CS_URS_2021_01/941221211</t>
  </si>
  <si>
    <t>1057,54*120</t>
  </si>
  <si>
    <t>56</t>
  </si>
  <si>
    <t>941221812</t>
  </si>
  <si>
    <t>Demontáž lešení řadového rámového těžkého pracovního s provozním zatížením tř. 4 do 300 kg/m2 šířky tř. SW09 přes 0,9 do 1,2 m, výšky přes 10 do 25 m</t>
  </si>
  <si>
    <t>-770157522</t>
  </si>
  <si>
    <t>https://podminky.urs.cz/item/CS_URS_2021_01/941221812</t>
  </si>
  <si>
    <t>57</t>
  </si>
  <si>
    <t>944121122</t>
  </si>
  <si>
    <t>Montáž ochranného zábradlí dílcového vnitřního na lešeňových konstrukcích dvoutyčového</t>
  </si>
  <si>
    <t>1436014737</t>
  </si>
  <si>
    <t>https://podminky.urs.cz/item/CS_URS_2021_01/944121122</t>
  </si>
  <si>
    <t>2,55*12</t>
  </si>
  <si>
    <t>58</t>
  </si>
  <si>
    <t>944121222</t>
  </si>
  <si>
    <t>Montáž ochranného zábradlí dílcového Příplatek za první a každý další den použití zábradlí k ceně -1122</t>
  </si>
  <si>
    <t>1094989384</t>
  </si>
  <si>
    <t>https://podminky.urs.cz/item/CS_URS_2021_01/944121222</t>
  </si>
  <si>
    <t>30,6*120</t>
  </si>
  <si>
    <t>59</t>
  </si>
  <si>
    <t>944121822</t>
  </si>
  <si>
    <t>Demontáž ochranného zábradlí dílcového vnitřního na lešeňových konstrukcích dvoutyčového</t>
  </si>
  <si>
    <t>89764977</t>
  </si>
  <si>
    <t>https://podminky.urs.cz/item/CS_URS_2021_01/944121822</t>
  </si>
  <si>
    <t>60</t>
  </si>
  <si>
    <t>944611111</t>
  </si>
  <si>
    <t>Montáž ochranné plachty zavěšené na konstrukci lešení z textilie z umělých vláken</t>
  </si>
  <si>
    <t>-1823436372</t>
  </si>
  <si>
    <t>https://podminky.urs.cz/item/CS_URS_2021_01/944611111</t>
  </si>
  <si>
    <t>61</t>
  </si>
  <si>
    <t>944611211</t>
  </si>
  <si>
    <t>Montáž ochranné plachty Příplatek za první a každý další den použití plachty k ceně -1111</t>
  </si>
  <si>
    <t>-1272500854</t>
  </si>
  <si>
    <t>https://podminky.urs.cz/item/CS_URS_2021_01/944611211</t>
  </si>
  <si>
    <t>62</t>
  </si>
  <si>
    <t>944611811</t>
  </si>
  <si>
    <t>Demontáž ochranné plachty zavěšené na konstrukci lešení z textilie z umělých vláken</t>
  </si>
  <si>
    <t>-156313987</t>
  </si>
  <si>
    <t>https://podminky.urs.cz/item/CS_URS_2021_01/944611811</t>
  </si>
  <si>
    <t>63</t>
  </si>
  <si>
    <t>944711113</t>
  </si>
  <si>
    <t>Montáž záchytné stříšky zřizované současně s lehkým nebo těžkým lešením, šířky přes 2,0 do 2,5 m</t>
  </si>
  <si>
    <t>-1524087891</t>
  </si>
  <si>
    <t>https://podminky.urs.cz/item/CS_URS_2021_01/944711113</t>
  </si>
  <si>
    <t>4+4</t>
  </si>
  <si>
    <t>64</t>
  </si>
  <si>
    <t>944711213</t>
  </si>
  <si>
    <t>Montáž záchytné stříšky Příplatek za první a každý další den použití záchytné stříšky k ceně -1113</t>
  </si>
  <si>
    <t>602430017</t>
  </si>
  <si>
    <t>https://podminky.urs.cz/item/CS_URS_2021_01/944711213</t>
  </si>
  <si>
    <t>8*120</t>
  </si>
  <si>
    <t>65</t>
  </si>
  <si>
    <t>944711813</t>
  </si>
  <si>
    <t>Demontáž záchytné stříšky zřizované současně s lehkým nebo těžkým lešením, šířky přes 2,0 do 2,5 m</t>
  </si>
  <si>
    <t>-193226888</t>
  </si>
  <si>
    <t>https://podminky.urs.cz/item/CS_URS_2021_01/944711813</t>
  </si>
  <si>
    <t>66</t>
  </si>
  <si>
    <t>953961113</t>
  </si>
  <si>
    <t>Kotvy chemické s vyvrtáním otvoru do betonu, železobetonu nebo tvrdého kamene tmel, velikost M 12, hloubka 110 mm</t>
  </si>
  <si>
    <t>-1570715678</t>
  </si>
  <si>
    <t>https://podminky.urs.cz/item/CS_URS_2021_01/953961113</t>
  </si>
  <si>
    <t>kotvení zábradlí lodžií</t>
  </si>
  <si>
    <t>4*12</t>
  </si>
  <si>
    <t>67</t>
  </si>
  <si>
    <t>953965121</t>
  </si>
  <si>
    <t>Kotvy chemické s vyvrtáním otvoru kotevní šrouby pro chemické kotvy, velikost M 12, délka 160 mm</t>
  </si>
  <si>
    <t>-1325496117</t>
  </si>
  <si>
    <t>https://podminky.urs.cz/item/CS_URS_2021_01/953965121</t>
  </si>
  <si>
    <t>68</t>
  </si>
  <si>
    <t>965081312</t>
  </si>
  <si>
    <t>Bourání podlah z dlaždic bez podkladního lože nebo mazaniny, s jakoukoliv výplní spár betonových, teracových nebo čedičových tl. do 20 mm, plochy do 1 m2</t>
  </si>
  <si>
    <t>1484082764</t>
  </si>
  <si>
    <t>https://podminky.urs.cz/item/CS_URS_2021_01/965081312</t>
  </si>
  <si>
    <t>(2,55*1,2)*12</t>
  </si>
  <si>
    <t>69</t>
  </si>
  <si>
    <t>966080103</t>
  </si>
  <si>
    <t>Bourání kontaktního zateplení včetně povrchové úpravy omítkou nebo nátěrem z polystyrénových desek, tloušťky přes 60 do 120 mm</t>
  </si>
  <si>
    <t>-1157674608</t>
  </si>
  <si>
    <t>https://podminky.urs.cz/item/CS_URS_2021_01/966080103</t>
  </si>
  <si>
    <t>7,15*19,13</t>
  </si>
  <si>
    <t>997</t>
  </si>
  <si>
    <t>Přesun sutě</t>
  </si>
  <si>
    <t>70</t>
  </si>
  <si>
    <t>997013156</t>
  </si>
  <si>
    <t>Vnitrostaveništní doprava suti a vybouraných hmot vodorovně do 50 m svisle s omezením mechanizace pro budovy a haly výšky přes 18 do 21 m</t>
  </si>
  <si>
    <t>-2019943688</t>
  </si>
  <si>
    <t>https://podminky.urs.cz/item/CS_URS_2021_01/997013156</t>
  </si>
  <si>
    <t>71</t>
  </si>
  <si>
    <t>997013501</t>
  </si>
  <si>
    <t>Odvoz suti a vybouraných hmot na skládku nebo meziskládku se složením, na vzdálenost do 1 km</t>
  </si>
  <si>
    <t>1518209635</t>
  </si>
  <si>
    <t>https://podminky.urs.cz/item/CS_URS_2021_01/997013501</t>
  </si>
  <si>
    <t>72</t>
  </si>
  <si>
    <t>997013509</t>
  </si>
  <si>
    <t>Odvoz suti a vybouraných hmot na skládku nebo meziskládku se složením, na vzdálenost Příplatek k ceně za každý další i započatý 1 km přes 1 km</t>
  </si>
  <si>
    <t>730447436</t>
  </si>
  <si>
    <t>https://podminky.urs.cz/item/CS_URS_2021_01/997013509</t>
  </si>
  <si>
    <t>14,587*14</t>
  </si>
  <si>
    <t>73</t>
  </si>
  <si>
    <t>997013631</t>
  </si>
  <si>
    <t>Poplatek za uložení stavebního odpadu na skládce (skládkovné) směsného stavebního a demoličního zatříděného do Katalogu odpadů pod kódem 17 09 04</t>
  </si>
  <si>
    <t>-2084407104</t>
  </si>
  <si>
    <t>https://podminky.urs.cz/item/CS_URS_2021_01/997013631</t>
  </si>
  <si>
    <t>998</t>
  </si>
  <si>
    <t>Přesun hmot</t>
  </si>
  <si>
    <t>74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</si>
  <si>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</si>
  <si>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</si>
  <si>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1807902268</t>
  </si>
  <si>
    <t>https://podminky.urs.cz/item/CS_URS_2021_01/998011003</t>
  </si>
  <si>
    <t>PSV</t>
  </si>
  <si>
    <t>Práce a dodávky PSV</t>
  </si>
  <si>
    <t>711</t>
  </si>
  <si>
    <t>Izolace proti vodě, vlhkosti a plynům</t>
  </si>
  <si>
    <t>75</t>
  </si>
  <si>
    <t>711191101</t>
  </si>
  <si>
    <t>Provedení izolace proti zemní vlhkosti hydroizolační stěrkou na ploše vodorovné V jednovrstvá na betonu</t>
  </si>
  <si>
    <t>1166265070</t>
  </si>
  <si>
    <t>https://podminky.urs.cz/item/CS_URS_2021_01/711191101</t>
  </si>
  <si>
    <t>lodžie izolace proti vodě</t>
  </si>
  <si>
    <t>1.krok</t>
  </si>
  <si>
    <t>2.krok</t>
  </si>
  <si>
    <t>3.krok</t>
  </si>
  <si>
    <t>76</t>
  </si>
  <si>
    <t>245501</t>
  </si>
  <si>
    <t>stěrka hydroizolační cementová</t>
  </si>
  <si>
    <t>vlastní</t>
  </si>
  <si>
    <t>1763154001</t>
  </si>
  <si>
    <t>lodžie izolace proti vodě vodorovná</t>
  </si>
  <si>
    <t>98,604*3 'Přepočtené koeficientem množství</t>
  </si>
  <si>
    <t>77</t>
  </si>
  <si>
    <t>711192102</t>
  </si>
  <si>
    <t>Provedení izolace proti zemní vlhkosti hydroizolační stěrkou na ploše svislé S jednovrstvá na zdivu</t>
  </si>
  <si>
    <t>-1670309470</t>
  </si>
  <si>
    <t>https://podminky.urs.cz/item/CS_URS_2021_01/711192102</t>
  </si>
  <si>
    <t>(2,49+2*1,1)*0,1*12</t>
  </si>
  <si>
    <t>78</t>
  </si>
  <si>
    <t>245502</t>
  </si>
  <si>
    <t>794887091</t>
  </si>
  <si>
    <t>lodžie izolace proti vodě svislá</t>
  </si>
  <si>
    <t>16,884*3 'Přepočtené koeficientem množství</t>
  </si>
  <si>
    <t>79</t>
  </si>
  <si>
    <t>711199101</t>
  </si>
  <si>
    <t>Provedení izolace proti zemní vlhkosti hydroizolační stěrkou doplňků vodotěsné těsnící pásky pro dilatační a styčné spáry</t>
  </si>
  <si>
    <t>-1463732215</t>
  </si>
  <si>
    <t>https://podminky.urs.cz/item/CS_URS_2021_01/711199101</t>
  </si>
  <si>
    <t>lodžie překrytí ukončovacího profilu</t>
  </si>
  <si>
    <t>2,49*12</t>
  </si>
  <si>
    <t>80</t>
  </si>
  <si>
    <t>28355020</t>
  </si>
  <si>
    <t>páska pružná těsnící hydroizolační š do 85mm</t>
  </si>
  <si>
    <t>423826897</t>
  </si>
  <si>
    <t>https://podminky.urs.cz/item/CS_URS_2021_01/28355020</t>
  </si>
  <si>
    <t>29,88*1,05 'Přepočtené koeficientem množství</t>
  </si>
  <si>
    <t>81</t>
  </si>
  <si>
    <t>998711203</t>
  </si>
  <si>
    <t>Přesun hmot pro izolace proti vodě, vlhkosti a plynům stanovený procentní sazbou (%) z ceny vodorovná dopravní vzdálenost do 50 m v objektech výšky přes 12 do 60 m</t>
  </si>
  <si>
    <t>%</t>
  </si>
  <si>
    <t>-493329915</t>
  </si>
  <si>
    <t>https://podminky.urs.cz/item/CS_URS_2021_01/998711203</t>
  </si>
  <si>
    <t>764</t>
  </si>
  <si>
    <t>Konstrukce klempířské</t>
  </si>
  <si>
    <t>82</t>
  </si>
  <si>
    <t>764001811</t>
  </si>
  <si>
    <t>Demontáž klempířských konstrukcí dilatační lišty do suti</t>
  </si>
  <si>
    <t>1514193814</t>
  </si>
  <si>
    <t>https://podminky.urs.cz/item/CS_URS_2021_01/764001811</t>
  </si>
  <si>
    <t>1*19,13</t>
  </si>
  <si>
    <t>2*19,13</t>
  </si>
  <si>
    <t>83</t>
  </si>
  <si>
    <t>764001821</t>
  </si>
  <si>
    <t>Demontáž klempířských konstrukcí krytiny ze svitků nebo tabulí do suti</t>
  </si>
  <si>
    <t>803817127</t>
  </si>
  <si>
    <t>https://podminky.urs.cz/item/CS_URS_2021_01/764001821</t>
  </si>
  <si>
    <t>pohled JZ stávající stav vstup</t>
  </si>
  <si>
    <t>3,7*1,5</t>
  </si>
  <si>
    <t>84</t>
  </si>
  <si>
    <t>764002851</t>
  </si>
  <si>
    <t>Demontáž klempířských konstrukcí oplechování parapetů do suti</t>
  </si>
  <si>
    <t>1529689482</t>
  </si>
  <si>
    <t>https://podminky.urs.cz/item/CS_URS_2021_01/764002851</t>
  </si>
  <si>
    <t>0,9*2</t>
  </si>
  <si>
    <t>2*5</t>
  </si>
  <si>
    <t>85</t>
  </si>
  <si>
    <t>764002871</t>
  </si>
  <si>
    <t>Demontáž klempířských konstrukcí lemování zdí do suti</t>
  </si>
  <si>
    <t>-1795550375</t>
  </si>
  <si>
    <t>https://podminky.urs.cz/item/CS_URS_2021_01/764002871</t>
  </si>
  <si>
    <t>stříška vstupu</t>
  </si>
  <si>
    <t>3,7</t>
  </si>
  <si>
    <t>86</t>
  </si>
  <si>
    <t>764004801</t>
  </si>
  <si>
    <t>Demontáž klempířských konstrukcí žlabu podokapního do suti</t>
  </si>
  <si>
    <t>2090597455</t>
  </si>
  <si>
    <t>https://podminky.urs.cz/item/CS_URS_2021_01/764004801</t>
  </si>
  <si>
    <t>87</t>
  </si>
  <si>
    <t>764004861</t>
  </si>
  <si>
    <t>Demontáž klempířských konstrukcí svodu do suti</t>
  </si>
  <si>
    <t>-131816519</t>
  </si>
  <si>
    <t>https://podminky.urs.cz/item/CS_URS_2021_01/764004861</t>
  </si>
  <si>
    <t>2,8</t>
  </si>
  <si>
    <t>88</t>
  </si>
  <si>
    <t>764111671</t>
  </si>
  <si>
    <t>Krytina ze svitků, ze šablon nebo taškových tabulí z pozinkovaného plechu s povrchovou úpravou s úpravou u okapů, prostupů a výčnělků desek železobetonových (vstupní stříška)</t>
  </si>
  <si>
    <t>2063384002</t>
  </si>
  <si>
    <t>https://podminky.urs.cz/item/CS_URS_2021_01/764111671</t>
  </si>
  <si>
    <t>výpis klempířských prvků K9</t>
  </si>
  <si>
    <t>89</t>
  </si>
  <si>
    <t>764111691</t>
  </si>
  <si>
    <t>Krytina ze svitků, ze šablon nebo taškových tabulí z pozinkovaného plechu s povrchovou úpravou s úpravou u okapů, prostupů a výčnělků Příplatek k cenám za těsnění drážek ve sklonu do 10°</t>
  </si>
  <si>
    <t>-1005540121</t>
  </si>
  <si>
    <t>https://podminky.urs.cz/item/CS_URS_2021_01/764111691</t>
  </si>
  <si>
    <t>90</t>
  </si>
  <si>
    <t>764202134</t>
  </si>
  <si>
    <t>Montáž oplechování střešních prvků okapu okapovým plechem rovným</t>
  </si>
  <si>
    <t>113474602</t>
  </si>
  <si>
    <t>https://podminky.urs.cz/item/CS_URS_2021_01/764202134</t>
  </si>
  <si>
    <t>91</t>
  </si>
  <si>
    <t>59054266</t>
  </si>
  <si>
    <t>profil ukončovací s okapničkou na spádový potěr barevný lak Al dl 2,5m v 30mm</t>
  </si>
  <si>
    <t>1474324228</t>
  </si>
  <si>
    <t>https://podminky.urs.cz/item/CS_URS_2021_01/59054266</t>
  </si>
  <si>
    <t>92</t>
  </si>
  <si>
    <t>764212632</t>
  </si>
  <si>
    <t>Oplechování střešních prvků z pozinkovaného plechu s povrchovou úpravou štítu závětrnou lištou rš 200 mm</t>
  </si>
  <si>
    <t>333546627</t>
  </si>
  <si>
    <t>https://podminky.urs.cz/item/CS_URS_2021_01/764212632</t>
  </si>
  <si>
    <t>1,6+1,6</t>
  </si>
  <si>
    <t>93</t>
  </si>
  <si>
    <t>764203</t>
  </si>
  <si>
    <t>Oplechování horních ploch zdí a nadezdívek (atik) z pozinkovaného plechu s povrchovou úpravou celoplošně lepené rš 540 mm K8</t>
  </si>
  <si>
    <t>597407921</t>
  </si>
  <si>
    <t>výpis klempířských prvků K8</t>
  </si>
  <si>
    <t>2,25</t>
  </si>
  <si>
    <t>94</t>
  </si>
  <si>
    <t>764201</t>
  </si>
  <si>
    <t>Oplechování parapetů z pozinkovaného plechu s povrchovou úpravou rovných celoplošně lepené, bez rohů rš 475 mm K1</t>
  </si>
  <si>
    <t>345264933</t>
  </si>
  <si>
    <t>výpis klempířských prvků K1</t>
  </si>
  <si>
    <t>95</t>
  </si>
  <si>
    <t>764501</t>
  </si>
  <si>
    <t>Žlab podokapní z pozinkovaného plechu s povrchovou úpravou včetně háků a čel hranatý rš 140 mm K6</t>
  </si>
  <si>
    <t>-747217050</t>
  </si>
  <si>
    <t>výpis klempířských prvků K6</t>
  </si>
  <si>
    <t>3,8</t>
  </si>
  <si>
    <t>96</t>
  </si>
  <si>
    <t>764502</t>
  </si>
  <si>
    <t>Žlab podokapní z pozinkovaného plechu s povrchovou úpravou včetně háků a čel kotlík hranatý, rš žlabu/průměr svodu 140/60 mm K6</t>
  </si>
  <si>
    <t>-1735938245</t>
  </si>
  <si>
    <t>97</t>
  </si>
  <si>
    <t>764518621</t>
  </si>
  <si>
    <t>Svod z pozinkovaného plechu s upraveným povrchem včetně objímek, kolen a odskoků kruhový, průměru do 90 mm K7</t>
  </si>
  <si>
    <t>-1183674235</t>
  </si>
  <si>
    <t>https://podminky.urs.cz/item/CS_URS_2021_01/764518621</t>
  </si>
  <si>
    <t>výpis klempířských prvků K7</t>
  </si>
  <si>
    <t>98</t>
  </si>
  <si>
    <t>998764203</t>
  </si>
  <si>
    <t>Přesun hmot pro konstrukce klempířské stanovený procentní sazbou (%) z ceny vodorovná dopravní vzdálenost do 50 m v objektech výšky přes 12 do 24 m</t>
  </si>
  <si>
    <t>-2096981123</t>
  </si>
  <si>
    <t>https://podminky.urs.cz/item/CS_URS_2021_01/998764203</t>
  </si>
  <si>
    <t>767</t>
  </si>
  <si>
    <t>Konstrukce zámečnické</t>
  </si>
  <si>
    <t>99</t>
  </si>
  <si>
    <t>767131111</t>
  </si>
  <si>
    <t>Montáž stěn a příček z plechu spojených šroubováním</t>
  </si>
  <si>
    <t>-674849816</t>
  </si>
  <si>
    <t>https://podminky.urs.cz/item/CS_URS_2021_01/767131111</t>
  </si>
  <si>
    <t>(2,49*1)*12</t>
  </si>
  <si>
    <t>100</t>
  </si>
  <si>
    <t>15485113</t>
  </si>
  <si>
    <t>plech trapézový 35/207/1035 Pz tl 1,0mm</t>
  </si>
  <si>
    <t>995129615</t>
  </si>
  <si>
    <t>https://podminky.urs.cz/item/CS_URS_2021_01/15485113</t>
  </si>
  <si>
    <t>29,88*1,02 'Přepočtené koeficientem množství</t>
  </si>
  <si>
    <t>101</t>
  </si>
  <si>
    <t>767161114</t>
  </si>
  <si>
    <t>Montáž zábradlí rovného z trubek nebo tenkostěnných profilů do zdiva, hmotnosti 1 m zábradlí přes 20 do 30 kg</t>
  </si>
  <si>
    <t>-1174499131</t>
  </si>
  <si>
    <t>https://podminky.urs.cz/item/CS_URS_2021_01/767161114</t>
  </si>
  <si>
    <t>102</t>
  </si>
  <si>
    <t>14550246</t>
  </si>
  <si>
    <t>profil ocelový čtvercový svařovaný 50x50x3mm</t>
  </si>
  <si>
    <t>1595112277</t>
  </si>
  <si>
    <t>https://podminky.urs.cz/item/CS_URS_2021_01/14550246</t>
  </si>
  <si>
    <t>((2,49*4,48/1000)*2)*12</t>
  </si>
  <si>
    <t>((1*4,48/1000)*3)*12</t>
  </si>
  <si>
    <t>103</t>
  </si>
  <si>
    <t>14550190</t>
  </si>
  <si>
    <t>profil ocelový obdélníkový svařovaný 100x50x3mm</t>
  </si>
  <si>
    <t>2004610104</t>
  </si>
  <si>
    <t>https://podminky.urs.cz/item/CS_URS_2021_01/14550190</t>
  </si>
  <si>
    <t>((2,49*1)/1000)*12</t>
  </si>
  <si>
    <t>104</t>
  </si>
  <si>
    <t>13010220</t>
  </si>
  <si>
    <t>tyč ocelová plochá jakost 11 375 50x6mm</t>
  </si>
  <si>
    <t>1347485530</t>
  </si>
  <si>
    <t>https://podminky.urs.cz/item/CS_URS_2021_01/13010220</t>
  </si>
  <si>
    <t>((0,15*4/1000))*12</t>
  </si>
  <si>
    <t>105</t>
  </si>
  <si>
    <t>767161813</t>
  </si>
  <si>
    <t>Demontáž zábradlí do suti rovného nerozebíratelný spoj hmotnosti 1 m zábradlí do 20 kg</t>
  </si>
  <si>
    <t>2033222423</t>
  </si>
  <si>
    <t>https://podminky.urs.cz/item/CS_URS_2021_01/767161813</t>
  </si>
  <si>
    <t>106</t>
  </si>
  <si>
    <t>767810811</t>
  </si>
  <si>
    <t>Demontáž větracích mřížek ocelových čtyřhranných neho kruhových</t>
  </si>
  <si>
    <t>-1693883941</t>
  </si>
  <si>
    <t>https://podminky.urs.cz/item/CS_URS_2021_01/767810811</t>
  </si>
  <si>
    <t>107</t>
  </si>
  <si>
    <t>998767203</t>
  </si>
  <si>
    <t>Přesun hmot pro zámečnické konstrukce stanovený procentní sazbou (%) z ceny vodorovná dopravní vzdálenost do 50 m v objektech výšky přes 12 do 24 m</t>
  </si>
  <si>
    <t>1266888905</t>
  </si>
  <si>
    <t>https://podminky.urs.cz/item/CS_URS_2021_01/998767203</t>
  </si>
  <si>
    <t>771</t>
  </si>
  <si>
    <t>Podlahy z dlaždic</t>
  </si>
  <si>
    <t>108</t>
  </si>
  <si>
    <t>771121011</t>
  </si>
  <si>
    <t>Příprava podkladu před provedením dlažby nátěr penetrační na podlahu</t>
  </si>
  <si>
    <t>-1103107362</t>
  </si>
  <si>
    <t>https://podminky.urs.cz/item/CS_URS_2021_01/771121011</t>
  </si>
  <si>
    <t>(2,49*1,1)*12*2</t>
  </si>
  <si>
    <t>109</t>
  </si>
  <si>
    <t>771474113</t>
  </si>
  <si>
    <t>Montáž soklů z dlaždic keramických lepených flexibilním lepidlem rovných, výšky přes 90 do 120 mm</t>
  </si>
  <si>
    <t>1675154524</t>
  </si>
  <si>
    <t>https://podminky.urs.cz/item/CS_URS_2021_01/771474113</t>
  </si>
  <si>
    <t>(1,1+2,49+1,1)*12</t>
  </si>
  <si>
    <t>110</t>
  </si>
  <si>
    <t>59761275</t>
  </si>
  <si>
    <t>sokl-dlažba keramická slinutá hladká do interiéru i exteriéru 330x80mm</t>
  </si>
  <si>
    <t>-1386481295</t>
  </si>
  <si>
    <t>https://podminky.urs.cz/item/CS_URS_2021_01/59761275</t>
  </si>
  <si>
    <t>56,28*3,2 'Přepočtené koeficientem množství</t>
  </si>
  <si>
    <t>111</t>
  </si>
  <si>
    <t>771574263</t>
  </si>
  <si>
    <t>Montáž podlah z dlaždic keramických lepených flexibilním lepidlem maloformátových pro vysoké mechanické zatížení protiskluzných nebo reliéfních (bezbariérových) přes 9 do 12 ks/m2</t>
  </si>
  <si>
    <t>-1811460666</t>
  </si>
  <si>
    <t>https://podminky.urs.cz/item/CS_URS_2021_01/771574263</t>
  </si>
  <si>
    <t>poled JZ nový stav lodžie</t>
  </si>
  <si>
    <t>(2,49*1,1)*12</t>
  </si>
  <si>
    <t>112</t>
  </si>
  <si>
    <t>59761409</t>
  </si>
  <si>
    <t>dlažba keramická slinutá protiskluzná do interiéru i exteriéru pro vysoké mechanické namáhání přes 9 do 12ks/m2</t>
  </si>
  <si>
    <t>167482010</t>
  </si>
  <si>
    <t>https://podminky.urs.cz/item/CS_URS_2021_01/59761409</t>
  </si>
  <si>
    <t>32,868*1,1 'Přepočtené koeficientem množství</t>
  </si>
  <si>
    <t>113</t>
  </si>
  <si>
    <t>771577111</t>
  </si>
  <si>
    <t>Montáž podlah z dlaždic keramických lepených flexibilním lepidlem Příplatek k cenám za plochu do 5 m2 jednotlivě</t>
  </si>
  <si>
    <t>-23618206</t>
  </si>
  <si>
    <t>https://podminky.urs.cz/item/CS_URS_2021_01/771577111</t>
  </si>
  <si>
    <t>114</t>
  </si>
  <si>
    <t>771591123</t>
  </si>
  <si>
    <t>Podlahy - dokončovací práce separační provazec do pružných spar, průměru 8 mm</t>
  </si>
  <si>
    <t>1433536201</t>
  </si>
  <si>
    <t>https://podminky.urs.cz/item/CS_URS_2021_01/771591123</t>
  </si>
  <si>
    <t>115</t>
  </si>
  <si>
    <t>771591264</t>
  </si>
  <si>
    <t>Izolace podlahy pod dlažbu těsnícími izolačními pásy mezi podlahou a stěnu</t>
  </si>
  <si>
    <t>-784778637</t>
  </si>
  <si>
    <t>https://podminky.urs.cz/item/CS_URS_2021_01/771591264</t>
  </si>
  <si>
    <t>(2,46+2*1,1)*12</t>
  </si>
  <si>
    <t>116</t>
  </si>
  <si>
    <t>998771203</t>
  </si>
  <si>
    <t>Přesun hmot pro podlahy z dlaždic stanovený procentní sazbou (%) z ceny vodorovná dopravní vzdálenost do 50 m v objektech výšky přes 12 do 24 m</t>
  </si>
  <si>
    <t>-1229901033</t>
  </si>
  <si>
    <t>https://podminky.urs.cz/item/CS_URS_2021_01/998771203</t>
  </si>
  <si>
    <t>781</t>
  </si>
  <si>
    <t>Dokončovací práce - obklady</t>
  </si>
  <si>
    <t>117</t>
  </si>
  <si>
    <t>781494511</t>
  </si>
  <si>
    <t>Obklad - dokončující práce profily ukončovací lepené flexibilním lepidlem ukončovací</t>
  </si>
  <si>
    <t>-1561439961</t>
  </si>
  <si>
    <t>https://podminky.urs.cz/item/CS_URS_2021_01/781494511</t>
  </si>
  <si>
    <t>lodžie ukončení soklů</t>
  </si>
  <si>
    <t>118</t>
  </si>
  <si>
    <t>781674113</t>
  </si>
  <si>
    <t>Montáž obkladů parapetů z dlaždic keramických lepených flexibilním lepidlem, šířky parapetu přes 150 do 200 mm</t>
  </si>
  <si>
    <t>-806472300</t>
  </si>
  <si>
    <t>https://podminky.urs.cz/item/CS_URS_2021_01/781674113</t>
  </si>
  <si>
    <t>1,2*12</t>
  </si>
  <si>
    <t>0,9*12</t>
  </si>
  <si>
    <t>119</t>
  </si>
  <si>
    <t>59761409a</t>
  </si>
  <si>
    <t>-397467988</t>
  </si>
  <si>
    <t>1,2*12*0,25</t>
  </si>
  <si>
    <t>0,9*12*0,25</t>
  </si>
  <si>
    <t>6,3*1,1 'Přepočtené koeficientem množství</t>
  </si>
  <si>
    <t>120</t>
  </si>
  <si>
    <t>998781202</t>
  </si>
  <si>
    <t>Přesun hmot pro obklady keramické stanovený procentní sazbou (%) z ceny vodorovná dopravní vzdálenost do 50 m v objektech výšky přes 6 do 12 m</t>
  </si>
  <si>
    <t>-1997726814</t>
  </si>
  <si>
    <t>https://podminky.urs.cz/item/CS_URS_2021_01/998781202</t>
  </si>
  <si>
    <t>783</t>
  </si>
  <si>
    <t>Dokončovací práce - nátěry</t>
  </si>
  <si>
    <t>121</t>
  </si>
  <si>
    <t>783301311</t>
  </si>
  <si>
    <t>Příprava podkladu zámečnických konstrukcí před provedením nátěru odmaštění odmašťovačem vodou ředitelným</t>
  </si>
  <si>
    <t>-227501290</t>
  </si>
  <si>
    <t>https://podminky.urs.cz/item/CS_URS_2021_01/783301311</t>
  </si>
  <si>
    <t>nátěr HUP</t>
  </si>
  <si>
    <t>(0,6*0,6)</t>
  </si>
  <si>
    <t>(0,6+0,6)*2*0,4</t>
  </si>
  <si>
    <t>rozvodná skříň elektro</t>
  </si>
  <si>
    <t>0,8*0,6</t>
  </si>
  <si>
    <t>122</t>
  </si>
  <si>
    <t>783314201</t>
  </si>
  <si>
    <t>Základní antikorozní nátěr zámečnických konstrukcí jednonásobný syntetický standardní</t>
  </si>
  <si>
    <t>-1154726961</t>
  </si>
  <si>
    <t>https://podminky.urs.cz/item/CS_URS_2021_01/783314201</t>
  </si>
  <si>
    <t>123</t>
  </si>
  <si>
    <t>783317101</t>
  </si>
  <si>
    <t>Krycí nátěr (email) zámečnických konstrukcí jednonásobný syntetický standardní</t>
  </si>
  <si>
    <t>-1513498198</t>
  </si>
  <si>
    <t>https://podminky.urs.cz/item/CS_URS_2021_01/783317101</t>
  </si>
  <si>
    <t>124</t>
  </si>
  <si>
    <t>783801203</t>
  </si>
  <si>
    <t>Příprava podkladu omítek před provedením nátěru okartáčování</t>
  </si>
  <si>
    <t>1739578417</t>
  </si>
  <si>
    <t>https://podminky.urs.cz/item/CS_URS_2021_01/783801203</t>
  </si>
  <si>
    <t>VRN</t>
  </si>
  <si>
    <t>Vedlejší rozpočtové náklady</t>
  </si>
  <si>
    <t>125</t>
  </si>
  <si>
    <t>VRN 01</t>
  </si>
  <si>
    <t>Zařízení staveniště</t>
  </si>
  <si>
    <t>-1957387900</t>
  </si>
  <si>
    <t>126</t>
  </si>
  <si>
    <t>VRN 02</t>
  </si>
  <si>
    <t>Provoz investora</t>
  </si>
  <si>
    <t>541213914</t>
  </si>
  <si>
    <t>02 - Architektonicko stavební řešení střechy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</si>
  <si>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</si>
  <si>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</si>
  <si>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</si>
  <si>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751 - Vzduchotechnika</t>
  </si>
  <si>
    <t xml:space="preserve">    762 - Konstrukce tesařské</t>
  </si>
  <si>
    <t xml:space="preserve">    765 - Krytina skládaná</t>
  </si>
  <si>
    <t xml:space="preserve">    766 - Konstrukce truhlářské</t>
  </si>
  <si>
    <t>M - Práce a dodávky M</t>
  </si>
  <si>
    <t xml:space="preserve">    21-M - Elektromontáže</t>
  </si>
  <si>
    <t>OST - Ostatní</t>
  </si>
  <si>
    <t>949101111</t>
  </si>
  <si>
    <t>Lešení pomocné pracovní pro objekty pozemních staveb pro zatížení do 150 kg/m2, o výšce lešeňové podlahy do 1,9 m</t>
  </si>
  <si>
    <t>-2128054040</t>
  </si>
  <si>
    <t>https://podminky.urs.cz/item/CS_URS_2021_01/949101111</t>
  </si>
  <si>
    <t>4,55*1,2*2</t>
  </si>
  <si>
    <t>3,35*1,2*2</t>
  </si>
  <si>
    <t>952902121</t>
  </si>
  <si>
    <t>Čištění budov při provádění oprav a udržovacích prací podlah drsných nebo chodníků zametením</t>
  </si>
  <si>
    <t>578334932</t>
  </si>
  <si>
    <t>https://podminky.urs.cz/item/CS_URS_2021_01/952902121</t>
  </si>
  <si>
    <t>půdorys střechy nový stav</t>
  </si>
  <si>
    <t>20,4*10,65</t>
  </si>
  <si>
    <t>-(4,55*3,35)</t>
  </si>
  <si>
    <t>-((0,9*0,9+1,05*0,6)*3)</t>
  </si>
  <si>
    <t>výtahová šachta</t>
  </si>
  <si>
    <t>3,1*4,05</t>
  </si>
  <si>
    <t>953921115</t>
  </si>
  <si>
    <t>Dlaždice betonové na sucho na ploché střechy kladené jednotlivě volně s mezerami např. pro schůdnost po měkké krytině, pro trvalé zatížení krytin, rozměru 500 x 500 mm</t>
  </si>
  <si>
    <t>106979829</t>
  </si>
  <si>
    <t>https://podminky.urs.cz/item/CS_URS_2021_01/953921115</t>
  </si>
  <si>
    <t>střecha</t>
  </si>
  <si>
    <t>před dveře strojovny výtahu</t>
  </si>
  <si>
    <t>pod okno strojovny výtahu</t>
  </si>
  <si>
    <t>968062244</t>
  </si>
  <si>
    <t>Vybourání dřevěných rámů oken s křídly, dveřních zárubní, vrat, stěn, ostění nebo obkladů rámů oken s křídly jednoduchých, plochy do 1 m2</t>
  </si>
  <si>
    <t>-787858906</t>
  </si>
  <si>
    <t>https://podminky.urs.cz/item/CS_URS_2021_01/968062244</t>
  </si>
  <si>
    <t>půdorys střechy stávající stav</t>
  </si>
  <si>
    <t>0,85*0,55</t>
  </si>
  <si>
    <t>968072455</t>
  </si>
  <si>
    <t>Vybourání kovových rámů oken s křídly, dveřních zárubní, vrat, stěn, ostění nebo obkladů dveřních zárubní, plochy do 2 m2</t>
  </si>
  <si>
    <t>-1148294209</t>
  </si>
  <si>
    <t>https://podminky.urs.cz/item/CS_URS_2021_01/968072455</t>
  </si>
  <si>
    <t>0,9*2,02</t>
  </si>
  <si>
    <t>519183542</t>
  </si>
  <si>
    <t>-485906775</t>
  </si>
  <si>
    <t>761257038</t>
  </si>
  <si>
    <t>0,281*14</t>
  </si>
  <si>
    <t>-1720630388</t>
  </si>
  <si>
    <t>-138797359</t>
  </si>
  <si>
    <t>712</t>
  </si>
  <si>
    <t>Povlakové krytiny</t>
  </si>
  <si>
    <t>712340911</t>
  </si>
  <si>
    <t>Provedení rekonstrukce střech plochých do 10° se sypkými vrstvami s ponecháním stávajících vrstev přitavením asfaltového pásu s přikotvením přes stávající sypkou vrstvu do betonu</t>
  </si>
  <si>
    <t>276821648</t>
  </si>
  <si>
    <t>https://podminky.urs.cz/item/CS_URS_2021_01/712340911</t>
  </si>
  <si>
    <t>62853004</t>
  </si>
  <si>
    <t>pás asfaltový natavitelný modifikovaný SBS tl 4,0mm s vložkou ze skleněné tkaniny a spalitelnou PE fólií nebo jemnozrnným minerálním posypem na horním povrchu</t>
  </si>
  <si>
    <t>1426697618</t>
  </si>
  <si>
    <t>https://podminky.urs.cz/item/CS_URS_2021_01/62853004</t>
  </si>
  <si>
    <t>210,252*1,54 'Přepočtené koeficientem množství</t>
  </si>
  <si>
    <t>712001</t>
  </si>
  <si>
    <t>Dodávka a montáž střešní EPDM membrány 1,14 mm, kotvený systém</t>
  </si>
  <si>
    <t>-518348916</t>
  </si>
  <si>
    <t>20,25*10,5</t>
  </si>
  <si>
    <t>-(0,9*0,9+1,05*0,6)*3</t>
  </si>
  <si>
    <t>atika</t>
  </si>
  <si>
    <t>(20,25+10,5)*2*0,52</t>
  </si>
  <si>
    <t>(21,16+10,65+21,16+1,65)*0,52</t>
  </si>
  <si>
    <t>9*(0,495+0,45)</t>
  </si>
  <si>
    <t>VZT</t>
  </si>
  <si>
    <t>(0,9+0,9)*2*0,35*3</t>
  </si>
  <si>
    <t>(0,6+1,05)*2*0,35*3</t>
  </si>
  <si>
    <t>sokl výtahové šachty</t>
  </si>
  <si>
    <t>(4,55+3,35)*2*0,35</t>
  </si>
  <si>
    <t>atika výtahové šachty</t>
  </si>
  <si>
    <t>(3,1+4,05+3,1)*0,2</t>
  </si>
  <si>
    <t>(3,35+4,55+3,35)*0,25</t>
  </si>
  <si>
    <t>712363672</t>
  </si>
  <si>
    <t>Provedení povlakové krytiny střech plochých do 10° s mechanicky kotvenou izolací ostatní práce mechanické kotvení plechových lišt do rš 200 mm do podkladu ze dřeva</t>
  </si>
  <si>
    <t>1823933501</t>
  </si>
  <si>
    <t>https://podminky.urs.cz/item/CS_URS_2021_01/712363672</t>
  </si>
  <si>
    <t>(20,25+10,5)*2</t>
  </si>
  <si>
    <t>(0,6+1,05)*2*3</t>
  </si>
  <si>
    <t>(0,9+0,9)*2*3</t>
  </si>
  <si>
    <t>(3,35+4,55)*2</t>
  </si>
  <si>
    <t>3,1+4,05+3,1</t>
  </si>
  <si>
    <t>21,16+11,57+21,16+1,65</t>
  </si>
  <si>
    <t>3,35+4,55+3,35</t>
  </si>
  <si>
    <t>13880011</t>
  </si>
  <si>
    <t>lišta L koutová vnitřní z poplastovaného plechu (TPO/FPO) rš 100mm</t>
  </si>
  <si>
    <t>2030940897</t>
  </si>
  <si>
    <t>https://podminky.urs.cz/item/CS_URS_2021_01/13880011</t>
  </si>
  <si>
    <t>117,25*1,1 'Přepočtené koeficientem množství</t>
  </si>
  <si>
    <t>13880025</t>
  </si>
  <si>
    <t>lišta L rohová vnější z poplastovaného plechu (TPO/FPO) rš 100mm</t>
  </si>
  <si>
    <t>910223288</t>
  </si>
  <si>
    <t>https://podminky.urs.cz/item/CS_URS_2021_01/13880025</t>
  </si>
  <si>
    <t>147,54*1,1 'Přepočtené koeficientem množství</t>
  </si>
  <si>
    <t>13880027</t>
  </si>
  <si>
    <t>lišta rovná z poplastovaného plechu (TPO/FPO) rš 70mm</t>
  </si>
  <si>
    <t>-437984402</t>
  </si>
  <si>
    <t>https://podminky.urs.cz/item/CS_URS_2021_01/13880027</t>
  </si>
  <si>
    <t>36,5*1,1 'Přepočtené koeficientem množství</t>
  </si>
  <si>
    <t>998712203</t>
  </si>
  <si>
    <t>Přesun hmot pro povlakové krytiny stanovený procentní sazbou (%) z ceny vodorovná dopravní vzdálenost do 50 m v objektech výšky přes 12 do 24 m</t>
  </si>
  <si>
    <t>-99033181</t>
  </si>
  <si>
    <t>https://podminky.urs.cz/item/CS_URS_2021_01/998712203</t>
  </si>
  <si>
    <t>713</t>
  </si>
  <si>
    <t>Izolace tepelné</t>
  </si>
  <si>
    <t>713131141</t>
  </si>
  <si>
    <t>Montáž tepelné izolace stěn rohožemi, pásy, deskami, dílci, bloky (izolační materiál ve specifikaci) lepením celoplošně</t>
  </si>
  <si>
    <t>1303116820</t>
  </si>
  <si>
    <t>https://podminky.urs.cz/item/CS_URS_2021_01/713131141</t>
  </si>
  <si>
    <t>(20,4+10,55)*2*0,47</t>
  </si>
  <si>
    <t>9*0,495</t>
  </si>
  <si>
    <t>(21+11,25)*2*0,3</t>
  </si>
  <si>
    <t>9*0,5</t>
  </si>
  <si>
    <t>28376440</t>
  </si>
  <si>
    <t>deska z polystyrénu XPS, hrana rovná a strukturovaný povrch 300kPa tl 50mm</t>
  </si>
  <si>
    <t>-165462385</t>
  </si>
  <si>
    <t>https://podminky.urs.cz/item/CS_URS_2021_01/28376440</t>
  </si>
  <si>
    <t>57,398*1,05 'Přepočtené koeficientem množství</t>
  </si>
  <si>
    <t>713141136</t>
  </si>
  <si>
    <t>Montáž tepelné izolace střech plochých rohožemi, pásy, deskami, dílci, bloky (izolační materiál ve specifikaci) přilepenými za studena nízkoexpanzní (PUR) pěnou</t>
  </si>
  <si>
    <t>1070362185</t>
  </si>
  <si>
    <t>https://podminky.urs.cz/item/CS_URS_2021_01/713141136</t>
  </si>
  <si>
    <t>20,4*10,65*2</t>
  </si>
  <si>
    <t>-(4,55*3,35)*2</t>
  </si>
  <si>
    <t>-((0,9*0,9+1,05*0,6)*3)*2</t>
  </si>
  <si>
    <t>28375908</t>
  </si>
  <si>
    <t>deska EPS 150 do plochých střech a podlah λ=0,035 tl 40mm</t>
  </si>
  <si>
    <t>1827484654</t>
  </si>
  <si>
    <t>https://podminky.urs.cz/item/CS_URS_2021_01/28375908</t>
  </si>
  <si>
    <t>197,697*1,02 'Přepočtené koeficientem množství</t>
  </si>
  <si>
    <t>28375991</t>
  </si>
  <si>
    <t>deska EPS 150 do plochých střech a podlah λ=0,035 tl 160mm</t>
  </si>
  <si>
    <t>467522308</t>
  </si>
  <si>
    <t>https://podminky.urs.cz/item/CS_URS_2021_01/28375991</t>
  </si>
  <si>
    <t>998713203</t>
  </si>
  <si>
    <t>Přesun hmot pro izolace tepelné stanovený procentní sazbou (%) z ceny vodorovná dopravní vzdálenost do 50 m v objektech výšky přes 12 do 24 m</t>
  </si>
  <si>
    <t>-923049801</t>
  </si>
  <si>
    <t>https://podminky.urs.cz/item/CS_URS_2021_01/998713203</t>
  </si>
  <si>
    <t>721</t>
  </si>
  <si>
    <t>Zdravotechnika - vnitřní kanalizace</t>
  </si>
  <si>
    <t>721233112</t>
  </si>
  <si>
    <t>Střešní vtoky (vpusti) polypropylenové (PP) pro ploché střechy s odtokem svislým DN 110</t>
  </si>
  <si>
    <t>-1995099536</t>
  </si>
  <si>
    <t>https://podminky.urs.cz/item/CS_URS_2021_01/721233112</t>
  </si>
  <si>
    <t>998721203</t>
  </si>
  <si>
    <t>Přesun hmot pro vnitřní kanalizace stanovený procentní sazbou (%) z ceny vodorovná dopravní vzdálenost do 50 m v objektech výšky přes 12 do 24 m</t>
  </si>
  <si>
    <t>1621158074</t>
  </si>
  <si>
    <t>https://podminky.urs.cz/item/CS_URS_2021_01/998721203</t>
  </si>
  <si>
    <t>751</t>
  </si>
  <si>
    <t>Vzduchotechnika</t>
  </si>
  <si>
    <t>751001</t>
  </si>
  <si>
    <t>Demontáž stávající VZT, klempířská úprava a instalace Lomanca</t>
  </si>
  <si>
    <t>kpl</t>
  </si>
  <si>
    <t>1373488635</t>
  </si>
  <si>
    <t>1+1+1</t>
  </si>
  <si>
    <t>762</t>
  </si>
  <si>
    <t>Konstrukce tesařské</t>
  </si>
  <si>
    <t>762083122</t>
  </si>
  <si>
    <t>Práce společné pro tesařské konstrukce impregnace řeziva máčením proti dřevokaznému hmyzu, houbám a plísním, třída ohrožení 3 a 4 (dřevo v exteriéru)</t>
  </si>
  <si>
    <t>-1461417316</t>
  </si>
  <si>
    <t>https://podminky.urs.cz/item/CS_URS_2021_01/762083122</t>
  </si>
  <si>
    <t>0,522</t>
  </si>
  <si>
    <t>762361313</t>
  </si>
  <si>
    <t>Konstrukční vrstva pod klempířské prvky pro oplechování horních ploch zdí a nadezdívek (atik) z desek dřevoštěpkových šroubovaných do podkladu, tloušťky desky 25 mm</t>
  </si>
  <si>
    <t>-176292867</t>
  </si>
  <si>
    <t>https://podminky.urs.cz/item/CS_URS_2021_01/762361313</t>
  </si>
  <si>
    <t>9*0,52</t>
  </si>
  <si>
    <t>762431225</t>
  </si>
  <si>
    <t>Obložení stěn montáž deskami z dřevovláknitých hmot včetně tvarování a úpravy pro olištování spár dřevotřískovými nebo dřevoštěpkovými na pero a drážku</t>
  </si>
  <si>
    <t>-468547827</t>
  </si>
  <si>
    <t>https://podminky.urs.cz/item/CS_URS_2021_01/762431225</t>
  </si>
  <si>
    <t>(19,4+10,55)*2*0,52</t>
  </si>
  <si>
    <t>60726286</t>
  </si>
  <si>
    <t>deska dřevoštěpková OSB 3 P+D broušená tl 25mm</t>
  </si>
  <si>
    <t>2055817132</t>
  </si>
  <si>
    <t>https://podminky.urs.cz/item/CS_URS_2021_01/60726286</t>
  </si>
  <si>
    <t>35,603*1,04 'Přepočtené koeficientem množství</t>
  </si>
  <si>
    <t>762439001</t>
  </si>
  <si>
    <t>Obložení stěn montáž roštu podkladového</t>
  </si>
  <si>
    <t>-564591139</t>
  </si>
  <si>
    <t>https://podminky.urs.cz/item/CS_URS_2021_01/762439001</t>
  </si>
  <si>
    <t xml:space="preserve">výtahová šachta </t>
  </si>
  <si>
    <t>43,473*5</t>
  </si>
  <si>
    <t>60514106</t>
  </si>
  <si>
    <t>řezivo jehličnaté lať pevnostní třída S10-13 průřez 40x60mm</t>
  </si>
  <si>
    <t>1530926457</t>
  </si>
  <si>
    <t>https://podminky.urs.cz/item/CS_URS_2021_01/60514106</t>
  </si>
  <si>
    <t>43,473*5*0,04*0,06</t>
  </si>
  <si>
    <t>762495000</t>
  </si>
  <si>
    <t>Spojovací prostředky olištování spár, obložení stropů, střešních podhledů a stěn hřebíky, vruty</t>
  </si>
  <si>
    <t>1787102488</t>
  </si>
  <si>
    <t>https://podminky.urs.cz/item/CS_URS_2021_01/762495000</t>
  </si>
  <si>
    <t>33,02</t>
  </si>
  <si>
    <t>36,717</t>
  </si>
  <si>
    <t>998762203</t>
  </si>
  <si>
    <t>Přesun hmot pro konstrukce tesařské stanovený procentní sazbou (%) z ceny vodorovná dopravní vzdálenost do 50 m v objektech výšky přes 12 do 24 m</t>
  </si>
  <si>
    <t>-1536203269</t>
  </si>
  <si>
    <t>https://podminky.urs.cz/item/CS_URS_2021_01/998762203</t>
  </si>
  <si>
    <t>764002841</t>
  </si>
  <si>
    <t>Demontáž klempířských konstrukcí oplechování horních ploch zdí a nadezdívek do suti</t>
  </si>
  <si>
    <t>1769047155</t>
  </si>
  <si>
    <t>https://podminky.urs.cz/item/CS_URS_2021_01/764002841</t>
  </si>
  <si>
    <t>(21+11,25)*2</t>
  </si>
  <si>
    <t>Oplechování horních ploch zdí a nadezdívek (atik) z pozinkovaného plechu s povrchovou úpravou celoplošně lepené rš 570 mm K3</t>
  </si>
  <si>
    <t>618388886</t>
  </si>
  <si>
    <t xml:space="preserve">výtahová šachta  K3</t>
  </si>
  <si>
    <t>(3,35+4,55+3,35)</t>
  </si>
  <si>
    <t>764212662</t>
  </si>
  <si>
    <t>Oplechování střešních prvků z pozinkovaného plechu s povrchovou úpravou okapu okapovým plechem střechy rovné rš 200 mm</t>
  </si>
  <si>
    <t>-530142719</t>
  </si>
  <si>
    <t>https://podminky.urs.cz/item/CS_URS_2021_01/764212662</t>
  </si>
  <si>
    <t xml:space="preserve">výtahová šachta  </t>
  </si>
  <si>
    <t>4,55</t>
  </si>
  <si>
    <t>764215608</t>
  </si>
  <si>
    <t>Oplechování horních ploch zdí a nadezdívek (atik) z pozinkovaného plechu s povrchovou úpravou celoplošně lepené rš 750 mm K2</t>
  </si>
  <si>
    <t>36681165</t>
  </si>
  <si>
    <t>https://podminky.urs.cz/item/CS_URS_2021_01/764215608</t>
  </si>
  <si>
    <t>atika K2</t>
  </si>
  <si>
    <t>21,16+11,57+21,16+2,1</t>
  </si>
  <si>
    <t>764306142</t>
  </si>
  <si>
    <t>Montáž ventilační turbíny na střeše s krytinou skládanou mimo prejzovou nebo z plechu</t>
  </si>
  <si>
    <t>-862364822</t>
  </si>
  <si>
    <t>https://podminky.urs.cz/item/CS_URS_2021_01/764306142</t>
  </si>
  <si>
    <t>55381011</t>
  </si>
  <si>
    <t>turbína ventilační Al kompletní hlavice stavitelný krk se základnou do D 350mm</t>
  </si>
  <si>
    <t>573693000</t>
  </si>
  <si>
    <t>https://podminky.urs.cz/item/CS_URS_2021_01/55381011</t>
  </si>
  <si>
    <t>764511601</t>
  </si>
  <si>
    <t>Žlab podokapní z pozinkovaného plechu s povrchovou úpravou včetně háků a čel půlkruhový do rš 280 mm K4</t>
  </si>
  <si>
    <t>338442621</t>
  </si>
  <si>
    <t>https://podminky.urs.cz/item/CS_URS_2021_01/764511601</t>
  </si>
  <si>
    <t xml:space="preserve">výtahová šachta  K4</t>
  </si>
  <si>
    <t>4,765</t>
  </si>
  <si>
    <t>764511641</t>
  </si>
  <si>
    <t>Žlab podokapní z pozinkovaného plechu s povrchovou úpravou včetně háků a čel kotlík oválný (trychtýřový), rš žlabu/průměr svodu do 250/90 mm</t>
  </si>
  <si>
    <t>-1503492944</t>
  </si>
  <si>
    <t>https://podminky.urs.cz/item/CS_URS_2021_01/764511641</t>
  </si>
  <si>
    <t>Svod z pozinkovaného plechu s upraveným povrchem včetně objímek, kolen a odskoků kruhový, průměru do 90 mm K5</t>
  </si>
  <si>
    <t>-1075706200</t>
  </si>
  <si>
    <t xml:space="preserve">výtahová šachta  K5</t>
  </si>
  <si>
    <t>2,54</t>
  </si>
  <si>
    <t>-1664900811</t>
  </si>
  <si>
    <t>765</t>
  </si>
  <si>
    <t>Krytina skládaná</t>
  </si>
  <si>
    <t>765192001</t>
  </si>
  <si>
    <t>Nouzové zakrytí střechy plachtou</t>
  </si>
  <si>
    <t>-1662103693</t>
  </si>
  <si>
    <t>https://podminky.urs.cz/item/CS_URS_2021_01/765192001</t>
  </si>
  <si>
    <t>po odkrytí atiky</t>
  </si>
  <si>
    <t>21+11,25+21+11,25</t>
  </si>
  <si>
    <t>998765203</t>
  </si>
  <si>
    <t>Přesun hmot pro krytiny skládané stanovený procentní sazbou (%) z ceny vodorovná dopravní vzdálenost do 50 m v objektech výšky přes 12 do 24 m</t>
  </si>
  <si>
    <t>1226944460</t>
  </si>
  <si>
    <t>https://podminky.urs.cz/item/CS_URS_2021_01/998765203</t>
  </si>
  <si>
    <t>766</t>
  </si>
  <si>
    <t>Konstrukce truhlářské</t>
  </si>
  <si>
    <t>766001</t>
  </si>
  <si>
    <t>Montáž plastových oken a dveří, vč. utěsnění připojovací spáry</t>
  </si>
  <si>
    <t>421595203</t>
  </si>
  <si>
    <t>766002</t>
  </si>
  <si>
    <t xml:space="preserve">Okno plastové jednokřídlé, 850 x 550 mm, OS, izolační dvojsklo   O/1</t>
  </si>
  <si>
    <t>ks</t>
  </si>
  <si>
    <t>499700508</t>
  </si>
  <si>
    <t xml:space="preserve">výpis výplní otvorů  O/1</t>
  </si>
  <si>
    <t>766003</t>
  </si>
  <si>
    <t xml:space="preserve">Dveře plastové, plné, jednokřídlové, 900 x 2020 mm    D/1</t>
  </si>
  <si>
    <t>1450252340</t>
  </si>
  <si>
    <t xml:space="preserve">výpis výplní otvorů  D/1</t>
  </si>
  <si>
    <t>998766203</t>
  </si>
  <si>
    <t>Přesun hmot pro konstrukce truhlářské stanovený procentní sazbou (%) z ceny vodorovná dopravní vzdálenost do 50 m v objektech výšky přes 12 do 24 m</t>
  </si>
  <si>
    <t>-1902897196</t>
  </si>
  <si>
    <t>https://podminky.urs.cz/item/CS_URS_2021_01/998766203</t>
  </si>
  <si>
    <t>767415112</t>
  </si>
  <si>
    <t>Montáž vnějšího obkladu skládaného pláště plechem tvarovaným výšky budovy do 6 m, uchyceným šroubováním</t>
  </si>
  <si>
    <t>470734743</t>
  </si>
  <si>
    <t>https://podminky.urs.cz/item/CS_URS_2021_01/767415112</t>
  </si>
  <si>
    <t>(3,35+4,55+3,35)*2,7</t>
  </si>
  <si>
    <t>4,55*2,5</t>
  </si>
  <si>
    <t>(0,85+0,55*2)*0,25</t>
  </si>
  <si>
    <t>(0,9+2,02*2)*0,25</t>
  </si>
  <si>
    <t>15485005</t>
  </si>
  <si>
    <t>plech trapézový 20/130/1040 AlZn tl 0,7mm</t>
  </si>
  <si>
    <t>1233471859</t>
  </si>
  <si>
    <t>https://podminky.urs.cz/item/CS_URS_2021_01/15485005</t>
  </si>
  <si>
    <t>43,473*1,05 'Přepočtené koeficientem množství</t>
  </si>
  <si>
    <t>-1486777834</t>
  </si>
  <si>
    <t>783213021</t>
  </si>
  <si>
    <t>Preventivní napouštěcí nátěr tesařských prvků proti dřevokazným houbám, hmyzu a plísním nezabudovaných do konstrukce dvojnásobný syntetický</t>
  </si>
  <si>
    <t>-1158612045</t>
  </si>
  <si>
    <t>https://podminky.urs.cz/item/CS_URS_2021_01/783213021</t>
  </si>
  <si>
    <t>33,082*2</t>
  </si>
  <si>
    <t>35,603*2</t>
  </si>
  <si>
    <t>Práce a dodávky M</t>
  </si>
  <si>
    <t>21-M</t>
  </si>
  <si>
    <t>Elektromontáže</t>
  </si>
  <si>
    <t>21M01</t>
  </si>
  <si>
    <t>Demontáž stávající zemnící soustavy</t>
  </si>
  <si>
    <t>-1998227673</t>
  </si>
  <si>
    <t>OST</t>
  </si>
  <si>
    <t>Ostatní</t>
  </si>
  <si>
    <t>OST 01</t>
  </si>
  <si>
    <t>Autojeřáb pro vynesení materiálů na střechu, doprava</t>
  </si>
  <si>
    <t>512</t>
  </si>
  <si>
    <t>1776964887</t>
  </si>
  <si>
    <t>OST 02</t>
  </si>
  <si>
    <t>Zajištění BOZP a koordinace stavby</t>
  </si>
  <si>
    <t>25481979</t>
  </si>
  <si>
    <t>OST 03</t>
  </si>
  <si>
    <t>Zajištění hygienického servisu stavby</t>
  </si>
  <si>
    <t>-1155329002</t>
  </si>
  <si>
    <t>-377156353</t>
  </si>
  <si>
    <t>1821296280</t>
  </si>
  <si>
    <t>SO 02 - Panelový dům vchod č.p.308</t>
  </si>
  <si>
    <t>2*0,5</t>
  </si>
  <si>
    <t>2*0,5*0,3</t>
  </si>
  <si>
    <t>73*0,15</t>
  </si>
  <si>
    <t>10,95*1,8 'Přepočtené koeficientem množství</t>
  </si>
  <si>
    <t>8*2</t>
  </si>
  <si>
    <t>73*0,02 'Přepočtené koeficientem množství</t>
  </si>
  <si>
    <t>8*0,5</t>
  </si>
  <si>
    <t>1,5*19,43</t>
  </si>
  <si>
    <t>21*19,43</t>
  </si>
  <si>
    <t>(1,2+1,6*2)*6*0,15</t>
  </si>
  <si>
    <t>(1,5+1,6*2)*6*0,15</t>
  </si>
  <si>
    <t>(1,5+0,12)*1,5</t>
  </si>
  <si>
    <t>44,07*1,02 'Přepočtené koeficientem množství</t>
  </si>
  <si>
    <t>(1,5+0,16)*18,03</t>
  </si>
  <si>
    <t>-1,5*1,6*6</t>
  </si>
  <si>
    <t>487,768*1,02 'Přepočtené koeficientem množství</t>
  </si>
  <si>
    <t>(1,2+1,6)*2*6</t>
  </si>
  <si>
    <t>(1,5+1,6)*2*6</t>
  </si>
  <si>
    <t>(1,2+1,6)*2*6*0,15</t>
  </si>
  <si>
    <t>(1,5+1,6)*2*6*0,15</t>
  </si>
  <si>
    <t>1,5+0,16+0,16+8,8+9</t>
  </si>
  <si>
    <t>-3*2</t>
  </si>
  <si>
    <t>36,59*1,05 'Přepočtené koeficientem množství</t>
  </si>
  <si>
    <t>38,26</t>
  </si>
  <si>
    <t>19,13*2</t>
  </si>
  <si>
    <t>38,26*1,05 'Přepočtené koeficientem množství</t>
  </si>
  <si>
    <t>(1,2+1,6*2)*6</t>
  </si>
  <si>
    <t>(1,5+1,6*2)*6</t>
  </si>
  <si>
    <t>1,5*6</t>
  </si>
  <si>
    <t>(1,5+0,12)*1,3</t>
  </si>
  <si>
    <t>(1,2+1,6*2)*6*0,27</t>
  </si>
  <si>
    <t>(1,5+1,6*2)*6*0,27</t>
  </si>
  <si>
    <t>1,5*1,6*6</t>
  </si>
  <si>
    <t>(1,5+1,2+1,2+21)*19</t>
  </si>
  <si>
    <t>946,2*120</t>
  </si>
  <si>
    <t>946,200*120</t>
  </si>
  <si>
    <t>11,402*14</t>
  </si>
  <si>
    <t>-1375886103</t>
  </si>
  <si>
    <t>2135076999</t>
  </si>
  <si>
    <t>1638906521</t>
  </si>
  <si>
    <t>1,5*19,3</t>
  </si>
  <si>
    <t>17707199</t>
  </si>
  <si>
    <t>759721265</t>
  </si>
  <si>
    <t>-1645743532</t>
  </si>
  <si>
    <t>SO 03 - Panelový dům vchod č.p.309</t>
  </si>
  <si>
    <t>9,2*0,5</t>
  </si>
  <si>
    <t>9,83*0,5</t>
  </si>
  <si>
    <t>8,4*0,5</t>
  </si>
  <si>
    <t>9,2*0,5*0,3</t>
  </si>
  <si>
    <t>9,83*0,5*0,3</t>
  </si>
  <si>
    <t>8*0,5*0,3</t>
  </si>
  <si>
    <t>8,4*0,5*0,3</t>
  </si>
  <si>
    <t>97,46*0,15</t>
  </si>
  <si>
    <t>97,45*0,15</t>
  </si>
  <si>
    <t>14,618*1,8 'Přepočtené koeficientem množství</t>
  </si>
  <si>
    <t>9,5*2</t>
  </si>
  <si>
    <t>10,33*2</t>
  </si>
  <si>
    <t>8,4*2</t>
  </si>
  <si>
    <t>97,46*0,02 'Přepočtené koeficientem množství</t>
  </si>
  <si>
    <t>1,5*19,50</t>
  </si>
  <si>
    <t>21*19,50</t>
  </si>
  <si>
    <t>pohled JV stávající stav</t>
  </si>
  <si>
    <t>9,83*19,50</t>
  </si>
  <si>
    <t>(8,8+8,8)*1,5</t>
  </si>
  <si>
    <t>pohled JV nový stav</t>
  </si>
  <si>
    <t>(0,12+9,83)*1,5</t>
  </si>
  <si>
    <t>(21)*1,5</t>
  </si>
  <si>
    <t>56,265*1,02 'Přepočtené koeficientem množství</t>
  </si>
  <si>
    <t>(0,16+9,88)*18,03</t>
  </si>
  <si>
    <t>638,859*1,02 'Přepočtené koeficientem množství</t>
  </si>
  <si>
    <t>1,5+0,16+0,16+8,8+8,8+0,16+0,16+9,88</t>
  </si>
  <si>
    <t>47,62*1,05 'Přepočtené koeficientem množství</t>
  </si>
  <si>
    <t>407,74</t>
  </si>
  <si>
    <t>19,23</t>
  </si>
  <si>
    <t>407,74*1,05 'Přepočtené koeficientem množství</t>
  </si>
  <si>
    <t>(0,12+8,8+9+0,12)*1,3</t>
  </si>
  <si>
    <t>(9,83+0,12)*1,3</t>
  </si>
  <si>
    <t>21*1,3</t>
  </si>
  <si>
    <t>9,88*19,50</t>
  </si>
  <si>
    <t>(1,5+1,2+1,2+21+1,2+1,2+9,88)*19</t>
  </si>
  <si>
    <t>21*19</t>
  </si>
  <si>
    <t>1105,42*120</t>
  </si>
  <si>
    <t>9,88*19,23</t>
  </si>
  <si>
    <t>15,699*14</t>
  </si>
  <si>
    <t>-1358477724</t>
  </si>
  <si>
    <t>-1161584718</t>
  </si>
  <si>
    <t>200339511</t>
  </si>
  <si>
    <t>-959887953</t>
  </si>
  <si>
    <t>-140052389</t>
  </si>
  <si>
    <t>(21,16+1,65+10,65+21)*0,52</t>
  </si>
  <si>
    <t>9*0,475</t>
  </si>
  <si>
    <t>21,16+1,5+21+11,57</t>
  </si>
  <si>
    <t>108,25*1,1 'Přepočtené koeficientem množství</t>
  </si>
  <si>
    <t>127,98*1,1 'Přepočtené koeficientem množství</t>
  </si>
  <si>
    <t>-914501506</t>
  </si>
  <si>
    <t>(21,16+1,65+21+11,25)*2*0,3</t>
  </si>
  <si>
    <t>71,084*1,05 'Přepočtené koeficientem množství</t>
  </si>
  <si>
    <t>1509894469</t>
  </si>
  <si>
    <t>(21,16+1,65+21+10,65)*0,52</t>
  </si>
  <si>
    <t>9*0,47</t>
  </si>
  <si>
    <t>(20,4+10,55)*2*0,52</t>
  </si>
  <si>
    <t>32,188*1,04 'Přepočtené koeficientem množství</t>
  </si>
  <si>
    <t>21,16+11,25+21+2,1</t>
  </si>
  <si>
    <t>32,549*2</t>
  </si>
  <si>
    <t>32,188*2</t>
  </si>
  <si>
    <t>SO 04 - Hromosvod</t>
  </si>
  <si>
    <t>D1 - OCELOVÝ PÁSEK POZINKOVANÝ</t>
  </si>
  <si>
    <t>D2 - OCELOVÝ DRÁT POZINKOVANÝ</t>
  </si>
  <si>
    <t>D3 - Svorka</t>
  </si>
  <si>
    <t>D4 - plechová Uni 2xM10</t>
  </si>
  <si>
    <t>D6 - Podpěra vedení do zdiva</t>
  </si>
  <si>
    <t>D7 - PODPĚRA VEDENÍ</t>
  </si>
  <si>
    <t>D8 - OCHRANNÝ ÚHELNÍK A DRŽÁKY</t>
  </si>
  <si>
    <t>D9 - MONTÁŽNÍ PRÁCE</t>
  </si>
  <si>
    <t>D10 - HODINOVÉ ZŮČTOVACÍ SAZBY</t>
  </si>
  <si>
    <t>D11 - REVIZNÍ ZKOUŠKY DLE ČSN</t>
  </si>
  <si>
    <t>D1</t>
  </si>
  <si>
    <t>OCELOVÝ PÁSEK POZINKOVANÝ</t>
  </si>
  <si>
    <t>Pol2</t>
  </si>
  <si>
    <t>FeZn30x4 (1.0 kg/m), pevně</t>
  </si>
  <si>
    <t>Pol3</t>
  </si>
  <si>
    <t>840 008 Vodič AlMgSi Rd 8 polotvrdý</t>
  </si>
  <si>
    <t>D2</t>
  </si>
  <si>
    <t>OCELOVÝ DRÁT POZINKOVANÝ</t>
  </si>
  <si>
    <t>Pol4</t>
  </si>
  <si>
    <t>Drát 10 drát ø 10mm(0,62kg/m), pevně</t>
  </si>
  <si>
    <t>D3</t>
  </si>
  <si>
    <t>Svorka</t>
  </si>
  <si>
    <t>Pol5</t>
  </si>
  <si>
    <t>SZ litina</t>
  </si>
  <si>
    <t>D4</t>
  </si>
  <si>
    <t>plechová Uni 2xM10</t>
  </si>
  <si>
    <t>Pol6</t>
  </si>
  <si>
    <t>SK křížová</t>
  </si>
  <si>
    <t>Pol7</t>
  </si>
  <si>
    <t>SU Uni</t>
  </si>
  <si>
    <t>Pol8</t>
  </si>
  <si>
    <t>SR03 S / 2xM8, litina zemnící pásek - drát</t>
  </si>
  <si>
    <t>D6</t>
  </si>
  <si>
    <t>Podpěra vedení do zdiva</t>
  </si>
  <si>
    <t>Pol9</t>
  </si>
  <si>
    <t>PV41</t>
  </si>
  <si>
    <t>Pol10</t>
  </si>
  <si>
    <t>JV05 ,0,5 m</t>
  </si>
  <si>
    <t>D7</t>
  </si>
  <si>
    <t>PODPĚRA VEDENÍ</t>
  </si>
  <si>
    <t>Pol11</t>
  </si>
  <si>
    <t>PV21d na ploch.střechy-beton</t>
  </si>
  <si>
    <t>D8</t>
  </si>
  <si>
    <t>OCHRANNÝ ÚHELNÍK A DRŽÁKY</t>
  </si>
  <si>
    <t>Pol12</t>
  </si>
  <si>
    <t>OU 1,7 ochranný úhelník, L 1700mm</t>
  </si>
  <si>
    <t>Pol13</t>
  </si>
  <si>
    <t>DOUa-15 držák ochranného úhelníku, L 150mm</t>
  </si>
  <si>
    <t>Pol14</t>
  </si>
  <si>
    <t>105 160 Uchycení pro trubku D 40mm</t>
  </si>
  <si>
    <t>Pol15</t>
  </si>
  <si>
    <t>106 245 Izolovaný držák s páskovou objímkou na potrubí D 50-300 mm L=530 mm</t>
  </si>
  <si>
    <t>Pol16</t>
  </si>
  <si>
    <t>819 129 Vodič HVI light tmavošedá D 20 mm</t>
  </si>
  <si>
    <t>Pol17</t>
  </si>
  <si>
    <t>819 299 Koncovka HVIlight</t>
  </si>
  <si>
    <t>Pol18</t>
  </si>
  <si>
    <t>410 219 Svorka PA (pro HVI light)</t>
  </si>
  <si>
    <t>Pol19</t>
  </si>
  <si>
    <t>105 190 Jímací tyč D40/16/10 mm L= 4000 mm nerez</t>
  </si>
  <si>
    <t>D9</t>
  </si>
  <si>
    <t>MONTÁŽNÍ PRÁCE</t>
  </si>
  <si>
    <t>Pol20</t>
  </si>
  <si>
    <t>štítek pro označení svodu</t>
  </si>
  <si>
    <t>Pol21</t>
  </si>
  <si>
    <t>ochranný nátěr vodiče mezi zemí a vzduchem</t>
  </si>
  <si>
    <t>Pol22</t>
  </si>
  <si>
    <t>Tvarování mont.dílu</t>
  </si>
  <si>
    <t>D10</t>
  </si>
  <si>
    <t>HODINOVÉ ZŮČTOVACÍ SAZBY</t>
  </si>
  <si>
    <t>Pol23</t>
  </si>
  <si>
    <t>Demontáže</t>
  </si>
  <si>
    <t>hod</t>
  </si>
  <si>
    <t>Pol24</t>
  </si>
  <si>
    <t>Napojení na stávající zařízení</t>
  </si>
  <si>
    <t>D11</t>
  </si>
  <si>
    <t>REVIZNÍ ZKOUŠKY DLE ČSN</t>
  </si>
  <si>
    <t>Pol25</t>
  </si>
  <si>
    <t>Revizní technik</t>
  </si>
  <si>
    <t>Pol26</t>
  </si>
  <si>
    <t>Plošina</t>
  </si>
  <si>
    <t>Pol27</t>
  </si>
  <si>
    <t>Koordinace postupu montáže s ostatními profesemi</t>
  </si>
  <si>
    <t>Pol28</t>
  </si>
  <si>
    <t>Zabezpečení pracoviště</t>
  </si>
  <si>
    <t>P</t>
  </si>
  <si>
    <t>Poznámka k položce:_x000d_
Podružný materiál</t>
  </si>
  <si>
    <t>Podružný materiál</t>
  </si>
  <si>
    <t>-978930483</t>
  </si>
  <si>
    <t>PPV 6% z montáže: materiál + práce</t>
  </si>
  <si>
    <t>-1962039611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</si>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</sst>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4" xfId="0" applyFont="1" applyBorder="1" applyAlignment="1">
      <alignment vertical="center"/>
    </xf>
    <xf numFmtId="0" fontId="39" fillId="2" borderId="15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41" fillId="0" borderId="0" xfId="0" applyFont="1" applyAlignment="1" applyProtection="1">
      <alignment vertical="center" wrapText="1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2" fillId="0" borderId="24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0" borderId="26" xfId="0" applyFont="1" applyBorder="1" applyAlignment="1">
      <alignment vertical="center" wrapText="1"/>
    </xf>
    <xf numFmtId="0" fontId="42" fillId="0" borderId="27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42" fillId="0" borderId="28" xfId="0" applyFont="1" applyBorder="1" applyAlignment="1">
      <alignment horizontal="center" vertical="center" wrapText="1"/>
    </xf>
    <xf numFmtId="0" fontId="42" fillId="0" borderId="27" xfId="0" applyFont="1" applyBorder="1" applyAlignment="1">
      <alignment vertical="center" wrapText="1"/>
    </xf>
    <xf numFmtId="0" fontId="44" fillId="0" borderId="29" xfId="0" applyFont="1" applyBorder="1" applyAlignment="1">
      <alignment horizontal="left" wrapText="1"/>
    </xf>
    <xf numFmtId="0" fontId="42" fillId="0" borderId="28" xfId="0" applyFont="1" applyBorder="1" applyAlignment="1">
      <alignment vertical="center" wrapText="1"/>
    </xf>
    <xf numFmtId="0" fontId="44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27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 wrapText="1"/>
    </xf>
    <xf numFmtId="49" fontId="45" fillId="0" borderId="1" xfId="0" applyNumberFormat="1" applyFont="1" applyBorder="1" applyAlignment="1">
      <alignment vertical="center" wrapText="1"/>
    </xf>
    <xf numFmtId="0" fontId="42" fillId="0" borderId="30" xfId="0" applyFont="1" applyBorder="1" applyAlignment="1">
      <alignment vertical="center" wrapText="1"/>
    </xf>
    <xf numFmtId="0" fontId="47" fillId="0" borderId="29" xfId="0" applyFont="1" applyBorder="1" applyAlignment="1">
      <alignment vertical="center" wrapText="1"/>
    </xf>
    <xf numFmtId="0" fontId="42" fillId="0" borderId="31" xfId="0" applyFont="1" applyBorder="1" applyAlignment="1">
      <alignment vertical="center" wrapText="1"/>
    </xf>
    <xf numFmtId="0" fontId="42" fillId="0" borderId="1" xfId="0" applyFont="1" applyBorder="1" applyAlignment="1">
      <alignment vertical="top"/>
    </xf>
    <xf numFmtId="0" fontId="42" fillId="0" borderId="0" xfId="0" applyFont="1" applyAlignment="1">
      <alignment vertical="top"/>
    </xf>
    <xf numFmtId="0" fontId="42" fillId="0" borderId="24" xfId="0" applyFont="1" applyBorder="1" applyAlignment="1">
      <alignment horizontal="left" vertical="center"/>
    </xf>
    <xf numFmtId="0" fontId="42" fillId="0" borderId="25" xfId="0" applyFont="1" applyBorder="1" applyAlignment="1">
      <alignment horizontal="left" vertical="center"/>
    </xf>
    <xf numFmtId="0" fontId="42" fillId="0" borderId="26" xfId="0" applyFont="1" applyBorder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2" fillId="0" borderId="28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4" fillId="0" borderId="29" xfId="0" applyFont="1" applyBorder="1" applyAlignment="1">
      <alignment horizontal="center" vertical="center"/>
    </xf>
    <xf numFmtId="0" fontId="48" fillId="0" borderId="29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5" fillId="0" borderId="0" xfId="0" applyFont="1" applyAlignment="1">
      <alignment horizontal="left" vertical="center"/>
    </xf>
    <xf numFmtId="0" fontId="46" fillId="0" borderId="27" xfId="0" applyFont="1" applyBorder="1" applyAlignment="1">
      <alignment horizontal="left" vertical="center"/>
    </xf>
    <xf numFmtId="0" fontId="45" fillId="0" borderId="1" xfId="0" applyFont="1" applyFill="1" applyBorder="1" applyAlignment="1">
      <alignment horizontal="left" vertical="center"/>
    </xf>
    <xf numFmtId="0" fontId="45" fillId="0" borderId="1" xfId="0" applyFont="1" applyFill="1" applyBorder="1" applyAlignment="1">
      <alignment horizontal="center" vertical="center"/>
    </xf>
    <xf numFmtId="0" fontId="42" fillId="0" borderId="30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center" vertical="center" wrapText="1"/>
    </xf>
    <xf numFmtId="0" fontId="42" fillId="0" borderId="24" xfId="0" applyFont="1" applyBorder="1" applyAlignment="1">
      <alignment horizontal="left" vertical="center" wrapText="1"/>
    </xf>
    <xf numFmtId="0" fontId="42" fillId="0" borderId="25" xfId="0" applyFont="1" applyBorder="1" applyAlignment="1">
      <alignment horizontal="left" vertical="center" wrapText="1"/>
    </xf>
    <xf numFmtId="0" fontId="42" fillId="0" borderId="26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/>
    </xf>
    <xf numFmtId="0" fontId="46" fillId="0" borderId="28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/>
    </xf>
    <xf numFmtId="0" fontId="46" fillId="0" borderId="30" xfId="0" applyFont="1" applyBorder="1" applyAlignment="1">
      <alignment horizontal="left" vertical="center" wrapText="1"/>
    </xf>
    <xf numFmtId="0" fontId="46" fillId="0" borderId="29" xfId="0" applyFont="1" applyBorder="1" applyAlignment="1">
      <alignment horizontal="left" vertical="center" wrapText="1"/>
    </xf>
    <xf numFmtId="0" fontId="46" fillId="0" borderId="3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vertical="top"/>
    </xf>
    <xf numFmtId="0" fontId="45" fillId="0" borderId="1" xfId="0" applyFont="1" applyBorder="1" applyAlignment="1">
      <alignment horizontal="center" vertical="top"/>
    </xf>
    <xf numFmtId="0" fontId="46" fillId="0" borderId="30" xfId="0" applyFont="1" applyBorder="1" applyAlignment="1">
      <alignment horizontal="left" vertical="center"/>
    </xf>
    <xf numFmtId="0" fontId="46" fillId="0" borderId="3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4" fillId="0" borderId="1" xfId="0" applyFont="1" applyBorder="1" applyAlignment="1">
      <alignment vertical="center"/>
    </xf>
    <xf numFmtId="0" fontId="48" fillId="0" borderId="29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5" fillId="0" borderId="1" xfId="0" applyFont="1" applyBorder="1" applyAlignment="1">
      <alignment vertical="top"/>
    </xf>
    <xf numFmtId="49" fontId="4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4" fillId="0" borderId="29" xfId="0" applyFont="1" applyBorder="1" applyAlignment="1">
      <alignment horizontal="left"/>
    </xf>
    <xf numFmtId="0" fontId="48" fillId="0" borderId="29" xfId="0" applyFont="1" applyBorder="1" applyAlignment="1"/>
    <xf numFmtId="0" fontId="42" fillId="0" borderId="27" xfId="0" applyFont="1" applyBorder="1" applyAlignment="1">
      <alignment vertical="top"/>
    </xf>
    <xf numFmtId="0" fontId="42" fillId="0" borderId="28" xfId="0" applyFont="1" applyBorder="1" applyAlignment="1">
      <alignment vertical="top"/>
    </xf>
    <xf numFmtId="0" fontId="42" fillId="0" borderId="30" xfId="0" applyFont="1" applyBorder="1" applyAlignment="1">
      <alignment vertical="top"/>
    </xf>
    <xf numFmtId="0" fontId="42" fillId="0" borderId="29" xfId="0" applyFont="1" applyBorder="1" applyAlignment="1">
      <alignment vertical="top"/>
    </xf>
    <xf numFmtId="0" fontId="4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styles" Target="styles.xml" /><Relationship Id="rId11" Type="http://schemas.openxmlformats.org/officeDocument/2006/relationships/theme" Target="theme/theme1.xml" /><Relationship Id="rId12" Type="http://schemas.openxmlformats.org/officeDocument/2006/relationships/calcChain" Target="calcChain.xml" /><Relationship Id="rId13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7311" TargetMode="External" /><Relationship Id="rId3" Type="http://schemas.openxmlformats.org/officeDocument/2006/relationships/hyperlink" Target="https://podminky.urs.cz/item/CS_URS_2021_01/122251101" TargetMode="External" /><Relationship Id="rId4" Type="http://schemas.openxmlformats.org/officeDocument/2006/relationships/hyperlink" Target="https://podminky.urs.cz/item/CS_URS_2021_01/162751117" TargetMode="External" /><Relationship Id="rId5" Type="http://schemas.openxmlformats.org/officeDocument/2006/relationships/hyperlink" Target="https://podminky.urs.cz/item/CS_URS_2021_01/10364101" TargetMode="External" /><Relationship Id="rId6" Type="http://schemas.openxmlformats.org/officeDocument/2006/relationships/hyperlink" Target="https://podminky.urs.cz/item/CS_URS_2021_01/174111101" TargetMode="External" /><Relationship Id="rId7" Type="http://schemas.openxmlformats.org/officeDocument/2006/relationships/hyperlink" Target="https://podminky.urs.cz/item/CS_URS_2021_01/181351003" TargetMode="External" /><Relationship Id="rId8" Type="http://schemas.openxmlformats.org/officeDocument/2006/relationships/hyperlink" Target="https://podminky.urs.cz/item/CS_URS_2021_01/181411131" TargetMode="External" /><Relationship Id="rId9" Type="http://schemas.openxmlformats.org/officeDocument/2006/relationships/hyperlink" Target="https://podminky.urs.cz/item/CS_URS_2021_01/00572410" TargetMode="External" /><Relationship Id="rId10" Type="http://schemas.openxmlformats.org/officeDocument/2006/relationships/hyperlink" Target="https://podminky.urs.cz/item/CS_URS_2021_01/451577777" TargetMode="External" /><Relationship Id="rId11" Type="http://schemas.openxmlformats.org/officeDocument/2006/relationships/hyperlink" Target="https://podminky.urs.cz/item/CS_URS_2021_01/621131121" TargetMode="External" /><Relationship Id="rId12" Type="http://schemas.openxmlformats.org/officeDocument/2006/relationships/hyperlink" Target="https://podminky.urs.cz/item/CS_URS_2021_01/621221001" TargetMode="External" /><Relationship Id="rId13" Type="http://schemas.openxmlformats.org/officeDocument/2006/relationships/hyperlink" Target="https://podminky.urs.cz/item/CS_URS_2021_01/621532011" TargetMode="External" /><Relationship Id="rId14" Type="http://schemas.openxmlformats.org/officeDocument/2006/relationships/hyperlink" Target="https://podminky.urs.cz/item/CS_URS_2021_01/622131121" TargetMode="External" /><Relationship Id="rId15" Type="http://schemas.openxmlformats.org/officeDocument/2006/relationships/hyperlink" Target="https://podminky.urs.cz/item/CS_URS_2021_01/622211001" TargetMode="External" /><Relationship Id="rId16" Type="http://schemas.openxmlformats.org/officeDocument/2006/relationships/hyperlink" Target="https://podminky.urs.cz/item/CS_URS_2021_01/622211011" TargetMode="External" /><Relationship Id="rId17" Type="http://schemas.openxmlformats.org/officeDocument/2006/relationships/hyperlink" Target="https://podminky.urs.cz/item/CS_URS_2021_01/28376356" TargetMode="External" /><Relationship Id="rId18" Type="http://schemas.openxmlformats.org/officeDocument/2006/relationships/hyperlink" Target="https://podminky.urs.cz/item/CS_URS_2021_01/622211021" TargetMode="External" /><Relationship Id="rId19" Type="http://schemas.openxmlformats.org/officeDocument/2006/relationships/hyperlink" Target="https://podminky.urs.cz/item/CS_URS_2021_01/28376355" TargetMode="External" /><Relationship Id="rId20" Type="http://schemas.openxmlformats.org/officeDocument/2006/relationships/hyperlink" Target="https://podminky.urs.cz/item/CS_URS_2021_01/622211031" TargetMode="External" /><Relationship Id="rId21" Type="http://schemas.openxmlformats.org/officeDocument/2006/relationships/hyperlink" Target="https://podminky.urs.cz/item/CS_URS_2021_01/28376357" TargetMode="External" /><Relationship Id="rId22" Type="http://schemas.openxmlformats.org/officeDocument/2006/relationships/hyperlink" Target="https://podminky.urs.cz/item/CS_URS_2021_01/622212001" TargetMode="External" /><Relationship Id="rId23" Type="http://schemas.openxmlformats.org/officeDocument/2006/relationships/hyperlink" Target="https://podminky.urs.cz/item/CS_URS_2021_01/28376350" TargetMode="External" /><Relationship Id="rId24" Type="http://schemas.openxmlformats.org/officeDocument/2006/relationships/hyperlink" Target="https://podminky.urs.cz/item/CS_URS_2021_01/622221001" TargetMode="External" /><Relationship Id="rId25" Type="http://schemas.openxmlformats.org/officeDocument/2006/relationships/hyperlink" Target="https://podminky.urs.cz/item/CS_URS_2021_01/622221031" TargetMode="External" /><Relationship Id="rId26" Type="http://schemas.openxmlformats.org/officeDocument/2006/relationships/hyperlink" Target="https://podminky.urs.cz/item/CS_URS_2021_01/63151538" TargetMode="External" /><Relationship Id="rId27" Type="http://schemas.openxmlformats.org/officeDocument/2006/relationships/hyperlink" Target="https://podminky.urs.cz/item/CS_URS_2021_01/622222001" TargetMode="External" /><Relationship Id="rId28" Type="http://schemas.openxmlformats.org/officeDocument/2006/relationships/hyperlink" Target="https://podminky.urs.cz/item/CS_URS_2021_01/622231121" TargetMode="External" /><Relationship Id="rId29" Type="http://schemas.openxmlformats.org/officeDocument/2006/relationships/hyperlink" Target="https://podminky.urs.cz/item/CS_URS_2021_01/28376808" TargetMode="External" /><Relationship Id="rId30" Type="http://schemas.openxmlformats.org/officeDocument/2006/relationships/hyperlink" Target="https://podminky.urs.cz/item/CS_URS_2021_01/622232001" TargetMode="External" /><Relationship Id="rId31" Type="http://schemas.openxmlformats.org/officeDocument/2006/relationships/hyperlink" Target="https://podminky.urs.cz/item/CS_URS_2021_01/28376801" TargetMode="External" /><Relationship Id="rId32" Type="http://schemas.openxmlformats.org/officeDocument/2006/relationships/hyperlink" Target="https://podminky.urs.cz/item/CS_URS_2021_01/622252001" TargetMode="External" /><Relationship Id="rId33" Type="http://schemas.openxmlformats.org/officeDocument/2006/relationships/hyperlink" Target="https://podminky.urs.cz/item/CS_URS_2021_01/59051653" TargetMode="External" /><Relationship Id="rId34" Type="http://schemas.openxmlformats.org/officeDocument/2006/relationships/hyperlink" Target="https://podminky.urs.cz/item/CS_URS_2021_01/622252002" TargetMode="External" /><Relationship Id="rId35" Type="http://schemas.openxmlformats.org/officeDocument/2006/relationships/hyperlink" Target="https://podminky.urs.cz/item/CS_URS_2021_01/63127466" TargetMode="External" /><Relationship Id="rId36" Type="http://schemas.openxmlformats.org/officeDocument/2006/relationships/hyperlink" Target="https://podminky.urs.cz/item/CS_URS_2021_01/59051502" TargetMode="External" /><Relationship Id="rId37" Type="http://schemas.openxmlformats.org/officeDocument/2006/relationships/hyperlink" Target="https://podminky.urs.cz/item/CS_URS_2021_01/59051476" TargetMode="External" /><Relationship Id="rId38" Type="http://schemas.openxmlformats.org/officeDocument/2006/relationships/hyperlink" Target="https://podminky.urs.cz/item/CS_URS_2021_01/59051510" TargetMode="External" /><Relationship Id="rId39" Type="http://schemas.openxmlformats.org/officeDocument/2006/relationships/hyperlink" Target="https://podminky.urs.cz/item/CS_URS_2021_01/59051512" TargetMode="External" /><Relationship Id="rId40" Type="http://schemas.openxmlformats.org/officeDocument/2006/relationships/hyperlink" Target="https://podminky.urs.cz/item/CS_URS_2021_01/622511101" TargetMode="External" /><Relationship Id="rId41" Type="http://schemas.openxmlformats.org/officeDocument/2006/relationships/hyperlink" Target="https://podminky.urs.cz/item/CS_URS_2021_01/622532011" TargetMode="External" /><Relationship Id="rId42" Type="http://schemas.openxmlformats.org/officeDocument/2006/relationships/hyperlink" Target="https://podminky.urs.cz/item/CS_URS_2021_01/629991012" TargetMode="External" /><Relationship Id="rId43" Type="http://schemas.openxmlformats.org/officeDocument/2006/relationships/hyperlink" Target="https://podminky.urs.cz/item/CS_URS_2021_01/629995101" TargetMode="External" /><Relationship Id="rId44" Type="http://schemas.openxmlformats.org/officeDocument/2006/relationships/hyperlink" Target="https://podminky.urs.cz/item/CS_URS_2021_01/631311115" TargetMode="External" /><Relationship Id="rId45" Type="http://schemas.openxmlformats.org/officeDocument/2006/relationships/hyperlink" Target="https://podminky.urs.cz/item/CS_URS_2021_01/637211122" TargetMode="External" /><Relationship Id="rId46" Type="http://schemas.openxmlformats.org/officeDocument/2006/relationships/hyperlink" Target="https://podminky.urs.cz/item/CS_URS_2021_01/644941111" TargetMode="External" /><Relationship Id="rId47" Type="http://schemas.openxmlformats.org/officeDocument/2006/relationships/hyperlink" Target="https://podminky.urs.cz/item/CS_URS_2021_01/56245646" TargetMode="External" /><Relationship Id="rId48" Type="http://schemas.openxmlformats.org/officeDocument/2006/relationships/hyperlink" Target="https://podminky.urs.cz/item/CS_URS_2021_01/644941121" TargetMode="External" /><Relationship Id="rId49" Type="http://schemas.openxmlformats.org/officeDocument/2006/relationships/hyperlink" Target="https://podminky.urs.cz/item/CS_URS_2021_01/28619320" TargetMode="External" /><Relationship Id="rId50" Type="http://schemas.openxmlformats.org/officeDocument/2006/relationships/hyperlink" Target="https://podminky.urs.cz/item/CS_URS_2021_01/941221112" TargetMode="External" /><Relationship Id="rId51" Type="http://schemas.openxmlformats.org/officeDocument/2006/relationships/hyperlink" Target="https://podminky.urs.cz/item/CS_URS_2021_01/941221211" TargetMode="External" /><Relationship Id="rId52" Type="http://schemas.openxmlformats.org/officeDocument/2006/relationships/hyperlink" Target="https://podminky.urs.cz/item/CS_URS_2021_01/941221812" TargetMode="External" /><Relationship Id="rId53" Type="http://schemas.openxmlformats.org/officeDocument/2006/relationships/hyperlink" Target="https://podminky.urs.cz/item/CS_URS_2021_01/944121122" TargetMode="External" /><Relationship Id="rId54" Type="http://schemas.openxmlformats.org/officeDocument/2006/relationships/hyperlink" Target="https://podminky.urs.cz/item/CS_URS_2021_01/944121222" TargetMode="External" /><Relationship Id="rId55" Type="http://schemas.openxmlformats.org/officeDocument/2006/relationships/hyperlink" Target="https://podminky.urs.cz/item/CS_URS_2021_01/944121822" TargetMode="External" /><Relationship Id="rId56" Type="http://schemas.openxmlformats.org/officeDocument/2006/relationships/hyperlink" Target="https://podminky.urs.cz/item/CS_URS_2021_01/944611111" TargetMode="External" /><Relationship Id="rId57" Type="http://schemas.openxmlformats.org/officeDocument/2006/relationships/hyperlink" Target="https://podminky.urs.cz/item/CS_URS_2021_01/944611211" TargetMode="External" /><Relationship Id="rId58" Type="http://schemas.openxmlformats.org/officeDocument/2006/relationships/hyperlink" Target="https://podminky.urs.cz/item/CS_URS_2021_01/944611811" TargetMode="External" /><Relationship Id="rId59" Type="http://schemas.openxmlformats.org/officeDocument/2006/relationships/hyperlink" Target="https://podminky.urs.cz/item/CS_URS_2021_01/944711113" TargetMode="External" /><Relationship Id="rId60" Type="http://schemas.openxmlformats.org/officeDocument/2006/relationships/hyperlink" Target="https://podminky.urs.cz/item/CS_URS_2021_01/944711213" TargetMode="External" /><Relationship Id="rId61" Type="http://schemas.openxmlformats.org/officeDocument/2006/relationships/hyperlink" Target="https://podminky.urs.cz/item/CS_URS_2021_01/944711813" TargetMode="External" /><Relationship Id="rId62" Type="http://schemas.openxmlformats.org/officeDocument/2006/relationships/hyperlink" Target="https://podminky.urs.cz/item/CS_URS_2021_01/953961113" TargetMode="External" /><Relationship Id="rId63" Type="http://schemas.openxmlformats.org/officeDocument/2006/relationships/hyperlink" Target="https://podminky.urs.cz/item/CS_URS_2021_01/953965121" TargetMode="External" /><Relationship Id="rId64" Type="http://schemas.openxmlformats.org/officeDocument/2006/relationships/hyperlink" Target="https://podminky.urs.cz/item/CS_URS_2021_01/965081312" TargetMode="External" /><Relationship Id="rId65" Type="http://schemas.openxmlformats.org/officeDocument/2006/relationships/hyperlink" Target="https://podminky.urs.cz/item/CS_URS_2021_01/966080103" TargetMode="External" /><Relationship Id="rId66" Type="http://schemas.openxmlformats.org/officeDocument/2006/relationships/hyperlink" Target="https://podminky.urs.cz/item/CS_URS_2021_01/997013156" TargetMode="External" /><Relationship Id="rId67" Type="http://schemas.openxmlformats.org/officeDocument/2006/relationships/hyperlink" Target="https://podminky.urs.cz/item/CS_URS_2021_01/997013501" TargetMode="External" /><Relationship Id="rId68" Type="http://schemas.openxmlformats.org/officeDocument/2006/relationships/hyperlink" Target="https://podminky.urs.cz/item/CS_URS_2021_01/997013509" TargetMode="External" /><Relationship Id="rId69" Type="http://schemas.openxmlformats.org/officeDocument/2006/relationships/hyperlink" Target="https://podminky.urs.cz/item/CS_URS_2021_01/997013631" TargetMode="External" /><Relationship Id="rId70" Type="http://schemas.openxmlformats.org/officeDocument/2006/relationships/hyperlink" Target="https://podminky.urs.cz/item/CS_URS_2021_01/998011003" TargetMode="External" /><Relationship Id="rId71" Type="http://schemas.openxmlformats.org/officeDocument/2006/relationships/hyperlink" Target="https://podminky.urs.cz/item/CS_URS_2021_01/711191101" TargetMode="External" /><Relationship Id="rId72" Type="http://schemas.openxmlformats.org/officeDocument/2006/relationships/hyperlink" Target="https://podminky.urs.cz/item/CS_URS_2021_01/711192102" TargetMode="External" /><Relationship Id="rId73" Type="http://schemas.openxmlformats.org/officeDocument/2006/relationships/hyperlink" Target="https://podminky.urs.cz/item/CS_URS_2021_01/711199101" TargetMode="External" /><Relationship Id="rId74" Type="http://schemas.openxmlformats.org/officeDocument/2006/relationships/hyperlink" Target="https://podminky.urs.cz/item/CS_URS_2021_01/28355020" TargetMode="External" /><Relationship Id="rId75" Type="http://schemas.openxmlformats.org/officeDocument/2006/relationships/hyperlink" Target="https://podminky.urs.cz/item/CS_URS_2021_01/998711203" TargetMode="External" /><Relationship Id="rId76" Type="http://schemas.openxmlformats.org/officeDocument/2006/relationships/hyperlink" Target="https://podminky.urs.cz/item/CS_URS_2021_01/764001811" TargetMode="External" /><Relationship Id="rId77" Type="http://schemas.openxmlformats.org/officeDocument/2006/relationships/hyperlink" Target="https://podminky.urs.cz/item/CS_URS_2021_01/764001821" TargetMode="External" /><Relationship Id="rId78" Type="http://schemas.openxmlformats.org/officeDocument/2006/relationships/hyperlink" Target="https://podminky.urs.cz/item/CS_URS_2021_01/764002851" TargetMode="External" /><Relationship Id="rId79" Type="http://schemas.openxmlformats.org/officeDocument/2006/relationships/hyperlink" Target="https://podminky.urs.cz/item/CS_URS_2021_01/764002871" TargetMode="External" /><Relationship Id="rId80" Type="http://schemas.openxmlformats.org/officeDocument/2006/relationships/hyperlink" Target="https://podminky.urs.cz/item/CS_URS_2021_01/764004801" TargetMode="External" /><Relationship Id="rId81" Type="http://schemas.openxmlformats.org/officeDocument/2006/relationships/hyperlink" Target="https://podminky.urs.cz/item/CS_URS_2021_01/764004861" TargetMode="External" /><Relationship Id="rId82" Type="http://schemas.openxmlformats.org/officeDocument/2006/relationships/hyperlink" Target="https://podminky.urs.cz/item/CS_URS_2021_01/764111671" TargetMode="External" /><Relationship Id="rId83" Type="http://schemas.openxmlformats.org/officeDocument/2006/relationships/hyperlink" Target="https://podminky.urs.cz/item/CS_URS_2021_01/764111691" TargetMode="External" /><Relationship Id="rId84" Type="http://schemas.openxmlformats.org/officeDocument/2006/relationships/hyperlink" Target="https://podminky.urs.cz/item/CS_URS_2021_01/764202134" TargetMode="External" /><Relationship Id="rId85" Type="http://schemas.openxmlformats.org/officeDocument/2006/relationships/hyperlink" Target="https://podminky.urs.cz/item/CS_URS_2021_01/59054266" TargetMode="External" /><Relationship Id="rId86" Type="http://schemas.openxmlformats.org/officeDocument/2006/relationships/hyperlink" Target="https://podminky.urs.cz/item/CS_URS_2021_01/764212632" TargetMode="External" /><Relationship Id="rId87" Type="http://schemas.openxmlformats.org/officeDocument/2006/relationships/hyperlink" Target="https://podminky.urs.cz/item/CS_URS_2021_01/764518621" TargetMode="External" /><Relationship Id="rId88" Type="http://schemas.openxmlformats.org/officeDocument/2006/relationships/hyperlink" Target="https://podminky.urs.cz/item/CS_URS_2021_01/998764203" TargetMode="External" /><Relationship Id="rId89" Type="http://schemas.openxmlformats.org/officeDocument/2006/relationships/hyperlink" Target="https://podminky.urs.cz/item/CS_URS_2021_01/767131111" TargetMode="External" /><Relationship Id="rId90" Type="http://schemas.openxmlformats.org/officeDocument/2006/relationships/hyperlink" Target="https://podminky.urs.cz/item/CS_URS_2021_01/15485113" TargetMode="External" /><Relationship Id="rId91" Type="http://schemas.openxmlformats.org/officeDocument/2006/relationships/hyperlink" Target="https://podminky.urs.cz/item/CS_URS_2021_01/767161114" TargetMode="External" /><Relationship Id="rId92" Type="http://schemas.openxmlformats.org/officeDocument/2006/relationships/hyperlink" Target="https://podminky.urs.cz/item/CS_URS_2021_01/14550246" TargetMode="External" /><Relationship Id="rId93" Type="http://schemas.openxmlformats.org/officeDocument/2006/relationships/hyperlink" Target="https://podminky.urs.cz/item/CS_URS_2021_01/14550190" TargetMode="External" /><Relationship Id="rId94" Type="http://schemas.openxmlformats.org/officeDocument/2006/relationships/hyperlink" Target="https://podminky.urs.cz/item/CS_URS_2021_01/13010220" TargetMode="External" /><Relationship Id="rId95" Type="http://schemas.openxmlformats.org/officeDocument/2006/relationships/hyperlink" Target="https://podminky.urs.cz/item/CS_URS_2021_01/767161813" TargetMode="External" /><Relationship Id="rId96" Type="http://schemas.openxmlformats.org/officeDocument/2006/relationships/hyperlink" Target="https://podminky.urs.cz/item/CS_URS_2021_01/767810811" TargetMode="External" /><Relationship Id="rId97" Type="http://schemas.openxmlformats.org/officeDocument/2006/relationships/hyperlink" Target="https://podminky.urs.cz/item/CS_URS_2021_01/998767203" TargetMode="External" /><Relationship Id="rId98" Type="http://schemas.openxmlformats.org/officeDocument/2006/relationships/hyperlink" Target="https://podminky.urs.cz/item/CS_URS_2021_01/771121011" TargetMode="External" /><Relationship Id="rId99" Type="http://schemas.openxmlformats.org/officeDocument/2006/relationships/hyperlink" Target="https://podminky.urs.cz/item/CS_URS_2021_01/771474113" TargetMode="External" /><Relationship Id="rId100" Type="http://schemas.openxmlformats.org/officeDocument/2006/relationships/hyperlink" Target="https://podminky.urs.cz/item/CS_URS_2021_01/59761275" TargetMode="External" /><Relationship Id="rId101" Type="http://schemas.openxmlformats.org/officeDocument/2006/relationships/hyperlink" Target="https://podminky.urs.cz/item/CS_URS_2021_01/771574263" TargetMode="External" /><Relationship Id="rId102" Type="http://schemas.openxmlformats.org/officeDocument/2006/relationships/hyperlink" Target="https://podminky.urs.cz/item/CS_URS_2021_01/59761409" TargetMode="External" /><Relationship Id="rId103" Type="http://schemas.openxmlformats.org/officeDocument/2006/relationships/hyperlink" Target="https://podminky.urs.cz/item/CS_URS_2021_01/771577111" TargetMode="External" /><Relationship Id="rId104" Type="http://schemas.openxmlformats.org/officeDocument/2006/relationships/hyperlink" Target="https://podminky.urs.cz/item/CS_URS_2021_01/771591123" TargetMode="External" /><Relationship Id="rId105" Type="http://schemas.openxmlformats.org/officeDocument/2006/relationships/hyperlink" Target="https://podminky.urs.cz/item/CS_URS_2021_01/771591264" TargetMode="External" /><Relationship Id="rId106" Type="http://schemas.openxmlformats.org/officeDocument/2006/relationships/hyperlink" Target="https://podminky.urs.cz/item/CS_URS_2021_01/998771203" TargetMode="External" /><Relationship Id="rId107" Type="http://schemas.openxmlformats.org/officeDocument/2006/relationships/hyperlink" Target="https://podminky.urs.cz/item/CS_URS_2021_01/781494511" TargetMode="External" /><Relationship Id="rId108" Type="http://schemas.openxmlformats.org/officeDocument/2006/relationships/hyperlink" Target="https://podminky.urs.cz/item/CS_URS_2021_01/781674113" TargetMode="External" /><Relationship Id="rId109" Type="http://schemas.openxmlformats.org/officeDocument/2006/relationships/hyperlink" Target="https://podminky.urs.cz/item/CS_URS_2021_01/998781202" TargetMode="External" /><Relationship Id="rId110" Type="http://schemas.openxmlformats.org/officeDocument/2006/relationships/hyperlink" Target="https://podminky.urs.cz/item/CS_URS_2021_01/783301311" TargetMode="External" /><Relationship Id="rId111" Type="http://schemas.openxmlformats.org/officeDocument/2006/relationships/hyperlink" Target="https://podminky.urs.cz/item/CS_URS_2021_01/783314201" TargetMode="External" /><Relationship Id="rId112" Type="http://schemas.openxmlformats.org/officeDocument/2006/relationships/hyperlink" Target="https://podminky.urs.cz/item/CS_URS_2021_01/783317101" TargetMode="External" /><Relationship Id="rId113" Type="http://schemas.openxmlformats.org/officeDocument/2006/relationships/hyperlink" Target="https://podminky.urs.cz/item/CS_URS_2021_01/783801203" TargetMode="External" /><Relationship Id="rId11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49101111" TargetMode="External" /><Relationship Id="rId2" Type="http://schemas.openxmlformats.org/officeDocument/2006/relationships/hyperlink" Target="https://podminky.urs.cz/item/CS_URS_2021_01/952902121" TargetMode="External" /><Relationship Id="rId3" Type="http://schemas.openxmlformats.org/officeDocument/2006/relationships/hyperlink" Target="https://podminky.urs.cz/item/CS_URS_2021_01/953921115" TargetMode="External" /><Relationship Id="rId4" Type="http://schemas.openxmlformats.org/officeDocument/2006/relationships/hyperlink" Target="https://podminky.urs.cz/item/CS_URS_2021_01/968062244" TargetMode="External" /><Relationship Id="rId5" Type="http://schemas.openxmlformats.org/officeDocument/2006/relationships/hyperlink" Target="https://podminky.urs.cz/item/CS_URS_2021_01/968072455" TargetMode="External" /><Relationship Id="rId6" Type="http://schemas.openxmlformats.org/officeDocument/2006/relationships/hyperlink" Target="https://podminky.urs.cz/item/CS_URS_2021_01/997013156" TargetMode="External" /><Relationship Id="rId7" Type="http://schemas.openxmlformats.org/officeDocument/2006/relationships/hyperlink" Target="https://podminky.urs.cz/item/CS_URS_2021_01/997013501" TargetMode="External" /><Relationship Id="rId8" Type="http://schemas.openxmlformats.org/officeDocument/2006/relationships/hyperlink" Target="https://podminky.urs.cz/item/CS_URS_2021_01/997013509" TargetMode="External" /><Relationship Id="rId9" Type="http://schemas.openxmlformats.org/officeDocument/2006/relationships/hyperlink" Target="https://podminky.urs.cz/item/CS_URS_2021_01/997013631" TargetMode="External" /><Relationship Id="rId10" Type="http://schemas.openxmlformats.org/officeDocument/2006/relationships/hyperlink" Target="https://podminky.urs.cz/item/CS_URS_2021_01/998011003" TargetMode="External" /><Relationship Id="rId11" Type="http://schemas.openxmlformats.org/officeDocument/2006/relationships/hyperlink" Target="https://podminky.urs.cz/item/CS_URS_2021_01/712340911" TargetMode="External" /><Relationship Id="rId12" Type="http://schemas.openxmlformats.org/officeDocument/2006/relationships/hyperlink" Target="https://podminky.urs.cz/item/CS_URS_2021_01/62853004" TargetMode="External" /><Relationship Id="rId13" Type="http://schemas.openxmlformats.org/officeDocument/2006/relationships/hyperlink" Target="https://podminky.urs.cz/item/CS_URS_2021_01/712363672" TargetMode="External" /><Relationship Id="rId14" Type="http://schemas.openxmlformats.org/officeDocument/2006/relationships/hyperlink" Target="https://podminky.urs.cz/item/CS_URS_2021_01/13880011" TargetMode="External" /><Relationship Id="rId15" Type="http://schemas.openxmlformats.org/officeDocument/2006/relationships/hyperlink" Target="https://podminky.urs.cz/item/CS_URS_2021_01/13880025" TargetMode="External" /><Relationship Id="rId16" Type="http://schemas.openxmlformats.org/officeDocument/2006/relationships/hyperlink" Target="https://podminky.urs.cz/item/CS_URS_2021_01/13880027" TargetMode="External" /><Relationship Id="rId17" Type="http://schemas.openxmlformats.org/officeDocument/2006/relationships/hyperlink" Target="https://podminky.urs.cz/item/CS_URS_2021_01/998712203" TargetMode="External" /><Relationship Id="rId18" Type="http://schemas.openxmlformats.org/officeDocument/2006/relationships/hyperlink" Target="https://podminky.urs.cz/item/CS_URS_2021_01/713131141" TargetMode="External" /><Relationship Id="rId19" Type="http://schemas.openxmlformats.org/officeDocument/2006/relationships/hyperlink" Target="https://podminky.urs.cz/item/CS_URS_2021_01/28376440" TargetMode="External" /><Relationship Id="rId20" Type="http://schemas.openxmlformats.org/officeDocument/2006/relationships/hyperlink" Target="https://podminky.urs.cz/item/CS_URS_2021_01/713141136" TargetMode="External" /><Relationship Id="rId21" Type="http://schemas.openxmlformats.org/officeDocument/2006/relationships/hyperlink" Target="https://podminky.urs.cz/item/CS_URS_2021_01/28375908" TargetMode="External" /><Relationship Id="rId22" Type="http://schemas.openxmlformats.org/officeDocument/2006/relationships/hyperlink" Target="https://podminky.urs.cz/item/CS_URS_2021_01/28375991" TargetMode="External" /><Relationship Id="rId23" Type="http://schemas.openxmlformats.org/officeDocument/2006/relationships/hyperlink" Target="https://podminky.urs.cz/item/CS_URS_2021_01/998713203" TargetMode="External" /><Relationship Id="rId24" Type="http://schemas.openxmlformats.org/officeDocument/2006/relationships/hyperlink" Target="https://podminky.urs.cz/item/CS_URS_2021_01/721233112" TargetMode="External" /><Relationship Id="rId25" Type="http://schemas.openxmlformats.org/officeDocument/2006/relationships/hyperlink" Target="https://podminky.urs.cz/item/CS_URS_2021_01/998721203" TargetMode="External" /><Relationship Id="rId26" Type="http://schemas.openxmlformats.org/officeDocument/2006/relationships/hyperlink" Target="https://podminky.urs.cz/item/CS_URS_2021_01/762083122" TargetMode="External" /><Relationship Id="rId27" Type="http://schemas.openxmlformats.org/officeDocument/2006/relationships/hyperlink" Target="https://podminky.urs.cz/item/CS_URS_2021_01/762361313" TargetMode="External" /><Relationship Id="rId28" Type="http://schemas.openxmlformats.org/officeDocument/2006/relationships/hyperlink" Target="https://podminky.urs.cz/item/CS_URS_2021_01/762431225" TargetMode="External" /><Relationship Id="rId29" Type="http://schemas.openxmlformats.org/officeDocument/2006/relationships/hyperlink" Target="https://podminky.urs.cz/item/CS_URS_2021_01/60726286" TargetMode="External" /><Relationship Id="rId30" Type="http://schemas.openxmlformats.org/officeDocument/2006/relationships/hyperlink" Target="https://podminky.urs.cz/item/CS_URS_2021_01/762439001" TargetMode="External" /><Relationship Id="rId31" Type="http://schemas.openxmlformats.org/officeDocument/2006/relationships/hyperlink" Target="https://podminky.urs.cz/item/CS_URS_2021_01/60514106" TargetMode="External" /><Relationship Id="rId32" Type="http://schemas.openxmlformats.org/officeDocument/2006/relationships/hyperlink" Target="https://podminky.urs.cz/item/CS_URS_2021_01/762495000" TargetMode="External" /><Relationship Id="rId33" Type="http://schemas.openxmlformats.org/officeDocument/2006/relationships/hyperlink" Target="https://podminky.urs.cz/item/CS_URS_2021_01/998762203" TargetMode="External" /><Relationship Id="rId34" Type="http://schemas.openxmlformats.org/officeDocument/2006/relationships/hyperlink" Target="https://podminky.urs.cz/item/CS_URS_2021_01/764002841" TargetMode="External" /><Relationship Id="rId35" Type="http://schemas.openxmlformats.org/officeDocument/2006/relationships/hyperlink" Target="https://podminky.urs.cz/item/CS_URS_2021_01/764212662" TargetMode="External" /><Relationship Id="rId36" Type="http://schemas.openxmlformats.org/officeDocument/2006/relationships/hyperlink" Target="https://podminky.urs.cz/item/CS_URS_2021_01/764215608" TargetMode="External" /><Relationship Id="rId37" Type="http://schemas.openxmlformats.org/officeDocument/2006/relationships/hyperlink" Target="https://podminky.urs.cz/item/CS_URS_2021_01/764306142" TargetMode="External" /><Relationship Id="rId38" Type="http://schemas.openxmlformats.org/officeDocument/2006/relationships/hyperlink" Target="https://podminky.urs.cz/item/CS_URS_2021_01/55381011" TargetMode="External" /><Relationship Id="rId39" Type="http://schemas.openxmlformats.org/officeDocument/2006/relationships/hyperlink" Target="https://podminky.urs.cz/item/CS_URS_2021_01/764511601" TargetMode="External" /><Relationship Id="rId40" Type="http://schemas.openxmlformats.org/officeDocument/2006/relationships/hyperlink" Target="https://podminky.urs.cz/item/CS_URS_2021_01/764511641" TargetMode="External" /><Relationship Id="rId41" Type="http://schemas.openxmlformats.org/officeDocument/2006/relationships/hyperlink" Target="https://podminky.urs.cz/item/CS_URS_2021_01/764518621" TargetMode="External" /><Relationship Id="rId42" Type="http://schemas.openxmlformats.org/officeDocument/2006/relationships/hyperlink" Target="https://podminky.urs.cz/item/CS_URS_2021_01/998764203" TargetMode="External" /><Relationship Id="rId43" Type="http://schemas.openxmlformats.org/officeDocument/2006/relationships/hyperlink" Target="https://podminky.urs.cz/item/CS_URS_2021_01/765192001" TargetMode="External" /><Relationship Id="rId44" Type="http://schemas.openxmlformats.org/officeDocument/2006/relationships/hyperlink" Target="https://podminky.urs.cz/item/CS_URS_2021_01/998765203" TargetMode="External" /><Relationship Id="rId45" Type="http://schemas.openxmlformats.org/officeDocument/2006/relationships/hyperlink" Target="https://podminky.urs.cz/item/CS_URS_2021_01/998766203" TargetMode="External" /><Relationship Id="rId46" Type="http://schemas.openxmlformats.org/officeDocument/2006/relationships/hyperlink" Target="https://podminky.urs.cz/item/CS_URS_2021_01/767415112" TargetMode="External" /><Relationship Id="rId47" Type="http://schemas.openxmlformats.org/officeDocument/2006/relationships/hyperlink" Target="https://podminky.urs.cz/item/CS_URS_2021_01/15485005" TargetMode="External" /><Relationship Id="rId48" Type="http://schemas.openxmlformats.org/officeDocument/2006/relationships/hyperlink" Target="https://podminky.urs.cz/item/CS_URS_2021_01/998767203" TargetMode="External" /><Relationship Id="rId49" Type="http://schemas.openxmlformats.org/officeDocument/2006/relationships/hyperlink" Target="https://podminky.urs.cz/item/CS_URS_2021_01/783213021" TargetMode="External" /><Relationship Id="rId5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7311" TargetMode="External" /><Relationship Id="rId3" Type="http://schemas.openxmlformats.org/officeDocument/2006/relationships/hyperlink" Target="https://podminky.urs.cz/item/CS_URS_2021_01/122251101" TargetMode="External" /><Relationship Id="rId4" Type="http://schemas.openxmlformats.org/officeDocument/2006/relationships/hyperlink" Target="https://podminky.urs.cz/item/CS_URS_2021_01/162751117" TargetMode="External" /><Relationship Id="rId5" Type="http://schemas.openxmlformats.org/officeDocument/2006/relationships/hyperlink" Target="https://podminky.urs.cz/item/CS_URS_2021_01/10364101" TargetMode="External" /><Relationship Id="rId6" Type="http://schemas.openxmlformats.org/officeDocument/2006/relationships/hyperlink" Target="https://podminky.urs.cz/item/CS_URS_2021_01/174111101" TargetMode="External" /><Relationship Id="rId7" Type="http://schemas.openxmlformats.org/officeDocument/2006/relationships/hyperlink" Target="https://podminky.urs.cz/item/CS_URS_2021_01/181351003" TargetMode="External" /><Relationship Id="rId8" Type="http://schemas.openxmlformats.org/officeDocument/2006/relationships/hyperlink" Target="https://podminky.urs.cz/item/CS_URS_2021_01/181411131" TargetMode="External" /><Relationship Id="rId9" Type="http://schemas.openxmlformats.org/officeDocument/2006/relationships/hyperlink" Target="https://podminky.urs.cz/item/CS_URS_2021_01/00572410" TargetMode="External" /><Relationship Id="rId10" Type="http://schemas.openxmlformats.org/officeDocument/2006/relationships/hyperlink" Target="https://podminky.urs.cz/item/CS_URS_2021_01/451577777" TargetMode="External" /><Relationship Id="rId11" Type="http://schemas.openxmlformats.org/officeDocument/2006/relationships/hyperlink" Target="https://podminky.urs.cz/item/CS_URS_2021_01/621131121" TargetMode="External" /><Relationship Id="rId12" Type="http://schemas.openxmlformats.org/officeDocument/2006/relationships/hyperlink" Target="https://podminky.urs.cz/item/CS_URS_2021_01/621221001" TargetMode="External" /><Relationship Id="rId13" Type="http://schemas.openxmlformats.org/officeDocument/2006/relationships/hyperlink" Target="https://podminky.urs.cz/item/CS_URS_2021_01/621532011" TargetMode="External" /><Relationship Id="rId14" Type="http://schemas.openxmlformats.org/officeDocument/2006/relationships/hyperlink" Target="https://podminky.urs.cz/item/CS_URS_2021_01/622131121" TargetMode="External" /><Relationship Id="rId15" Type="http://schemas.openxmlformats.org/officeDocument/2006/relationships/hyperlink" Target="https://podminky.urs.cz/item/CS_URS_2021_01/622211001" TargetMode="External" /><Relationship Id="rId16" Type="http://schemas.openxmlformats.org/officeDocument/2006/relationships/hyperlink" Target="https://podminky.urs.cz/item/CS_URS_2021_01/622211011" TargetMode="External" /><Relationship Id="rId17" Type="http://schemas.openxmlformats.org/officeDocument/2006/relationships/hyperlink" Target="https://podminky.urs.cz/item/CS_URS_2021_01/28376356" TargetMode="External" /><Relationship Id="rId18" Type="http://schemas.openxmlformats.org/officeDocument/2006/relationships/hyperlink" Target="https://podminky.urs.cz/item/CS_URS_2021_01/622211021" TargetMode="External" /><Relationship Id="rId19" Type="http://schemas.openxmlformats.org/officeDocument/2006/relationships/hyperlink" Target="https://podminky.urs.cz/item/CS_URS_2021_01/28376355" TargetMode="External" /><Relationship Id="rId20" Type="http://schemas.openxmlformats.org/officeDocument/2006/relationships/hyperlink" Target="https://podminky.urs.cz/item/CS_URS_2021_01/622211031" TargetMode="External" /><Relationship Id="rId21" Type="http://schemas.openxmlformats.org/officeDocument/2006/relationships/hyperlink" Target="https://podminky.urs.cz/item/CS_URS_2021_01/28376357" TargetMode="External" /><Relationship Id="rId22" Type="http://schemas.openxmlformats.org/officeDocument/2006/relationships/hyperlink" Target="https://podminky.urs.cz/item/CS_URS_2021_01/622212001" TargetMode="External" /><Relationship Id="rId23" Type="http://schemas.openxmlformats.org/officeDocument/2006/relationships/hyperlink" Target="https://podminky.urs.cz/item/CS_URS_2021_01/28376350" TargetMode="External" /><Relationship Id="rId24" Type="http://schemas.openxmlformats.org/officeDocument/2006/relationships/hyperlink" Target="https://podminky.urs.cz/item/CS_URS_2021_01/622221001" TargetMode="External" /><Relationship Id="rId25" Type="http://schemas.openxmlformats.org/officeDocument/2006/relationships/hyperlink" Target="https://podminky.urs.cz/item/CS_URS_2021_01/622221031" TargetMode="External" /><Relationship Id="rId26" Type="http://schemas.openxmlformats.org/officeDocument/2006/relationships/hyperlink" Target="https://podminky.urs.cz/item/CS_URS_2021_01/63151538" TargetMode="External" /><Relationship Id="rId27" Type="http://schemas.openxmlformats.org/officeDocument/2006/relationships/hyperlink" Target="https://podminky.urs.cz/item/CS_URS_2021_01/622222001" TargetMode="External" /><Relationship Id="rId28" Type="http://schemas.openxmlformats.org/officeDocument/2006/relationships/hyperlink" Target="https://podminky.urs.cz/item/CS_URS_2021_01/622231121" TargetMode="External" /><Relationship Id="rId29" Type="http://schemas.openxmlformats.org/officeDocument/2006/relationships/hyperlink" Target="https://podminky.urs.cz/item/CS_URS_2021_01/28376808" TargetMode="External" /><Relationship Id="rId30" Type="http://schemas.openxmlformats.org/officeDocument/2006/relationships/hyperlink" Target="https://podminky.urs.cz/item/CS_URS_2021_01/622232001" TargetMode="External" /><Relationship Id="rId31" Type="http://schemas.openxmlformats.org/officeDocument/2006/relationships/hyperlink" Target="https://podminky.urs.cz/item/CS_URS_2021_01/28376801" TargetMode="External" /><Relationship Id="rId32" Type="http://schemas.openxmlformats.org/officeDocument/2006/relationships/hyperlink" Target="https://podminky.urs.cz/item/CS_URS_2021_01/622252001" TargetMode="External" /><Relationship Id="rId33" Type="http://schemas.openxmlformats.org/officeDocument/2006/relationships/hyperlink" Target="https://podminky.urs.cz/item/CS_URS_2021_01/59051653" TargetMode="External" /><Relationship Id="rId34" Type="http://schemas.openxmlformats.org/officeDocument/2006/relationships/hyperlink" Target="https://podminky.urs.cz/item/CS_URS_2021_01/622252002" TargetMode="External" /><Relationship Id="rId35" Type="http://schemas.openxmlformats.org/officeDocument/2006/relationships/hyperlink" Target="https://podminky.urs.cz/item/CS_URS_2021_01/63127466" TargetMode="External" /><Relationship Id="rId36" Type="http://schemas.openxmlformats.org/officeDocument/2006/relationships/hyperlink" Target="https://podminky.urs.cz/item/CS_URS_2021_01/59051502" TargetMode="External" /><Relationship Id="rId37" Type="http://schemas.openxmlformats.org/officeDocument/2006/relationships/hyperlink" Target="https://podminky.urs.cz/item/CS_URS_2021_01/59051476" TargetMode="External" /><Relationship Id="rId38" Type="http://schemas.openxmlformats.org/officeDocument/2006/relationships/hyperlink" Target="https://podminky.urs.cz/item/CS_URS_2021_01/59051510" TargetMode="External" /><Relationship Id="rId39" Type="http://schemas.openxmlformats.org/officeDocument/2006/relationships/hyperlink" Target="https://podminky.urs.cz/item/CS_URS_2021_01/59051512" TargetMode="External" /><Relationship Id="rId40" Type="http://schemas.openxmlformats.org/officeDocument/2006/relationships/hyperlink" Target="https://podminky.urs.cz/item/CS_URS_2021_01/622511101" TargetMode="External" /><Relationship Id="rId41" Type="http://schemas.openxmlformats.org/officeDocument/2006/relationships/hyperlink" Target="https://podminky.urs.cz/item/CS_URS_2021_01/622532011" TargetMode="External" /><Relationship Id="rId42" Type="http://schemas.openxmlformats.org/officeDocument/2006/relationships/hyperlink" Target="https://podminky.urs.cz/item/CS_URS_2021_01/629991012" TargetMode="External" /><Relationship Id="rId43" Type="http://schemas.openxmlformats.org/officeDocument/2006/relationships/hyperlink" Target="https://podminky.urs.cz/item/CS_URS_2021_01/629995101" TargetMode="External" /><Relationship Id="rId44" Type="http://schemas.openxmlformats.org/officeDocument/2006/relationships/hyperlink" Target="https://podminky.urs.cz/item/CS_URS_2021_01/631311115" TargetMode="External" /><Relationship Id="rId45" Type="http://schemas.openxmlformats.org/officeDocument/2006/relationships/hyperlink" Target="https://podminky.urs.cz/item/CS_URS_2021_01/637211122" TargetMode="External" /><Relationship Id="rId46" Type="http://schemas.openxmlformats.org/officeDocument/2006/relationships/hyperlink" Target="https://podminky.urs.cz/item/CS_URS_2021_01/644941111" TargetMode="External" /><Relationship Id="rId47" Type="http://schemas.openxmlformats.org/officeDocument/2006/relationships/hyperlink" Target="https://podminky.urs.cz/item/CS_URS_2021_01/56245646" TargetMode="External" /><Relationship Id="rId48" Type="http://schemas.openxmlformats.org/officeDocument/2006/relationships/hyperlink" Target="https://podminky.urs.cz/item/CS_URS_2021_01/644941121" TargetMode="External" /><Relationship Id="rId49" Type="http://schemas.openxmlformats.org/officeDocument/2006/relationships/hyperlink" Target="https://podminky.urs.cz/item/CS_URS_2021_01/28619320" TargetMode="External" /><Relationship Id="rId50" Type="http://schemas.openxmlformats.org/officeDocument/2006/relationships/hyperlink" Target="https://podminky.urs.cz/item/CS_URS_2021_01/941221112" TargetMode="External" /><Relationship Id="rId51" Type="http://schemas.openxmlformats.org/officeDocument/2006/relationships/hyperlink" Target="https://podminky.urs.cz/item/CS_URS_2021_01/941221211" TargetMode="External" /><Relationship Id="rId52" Type="http://schemas.openxmlformats.org/officeDocument/2006/relationships/hyperlink" Target="https://podminky.urs.cz/item/CS_URS_2021_01/941221812" TargetMode="External" /><Relationship Id="rId53" Type="http://schemas.openxmlformats.org/officeDocument/2006/relationships/hyperlink" Target="https://podminky.urs.cz/item/CS_URS_2021_01/944121122" TargetMode="External" /><Relationship Id="rId54" Type="http://schemas.openxmlformats.org/officeDocument/2006/relationships/hyperlink" Target="https://podminky.urs.cz/item/CS_URS_2021_01/944121222" TargetMode="External" /><Relationship Id="rId55" Type="http://schemas.openxmlformats.org/officeDocument/2006/relationships/hyperlink" Target="https://podminky.urs.cz/item/CS_URS_2021_01/944121822" TargetMode="External" /><Relationship Id="rId56" Type="http://schemas.openxmlformats.org/officeDocument/2006/relationships/hyperlink" Target="https://podminky.urs.cz/item/CS_URS_2021_01/944611111" TargetMode="External" /><Relationship Id="rId57" Type="http://schemas.openxmlformats.org/officeDocument/2006/relationships/hyperlink" Target="https://podminky.urs.cz/item/CS_URS_2021_01/944611211" TargetMode="External" /><Relationship Id="rId58" Type="http://schemas.openxmlformats.org/officeDocument/2006/relationships/hyperlink" Target="https://podminky.urs.cz/item/CS_URS_2021_01/944611811" TargetMode="External" /><Relationship Id="rId59" Type="http://schemas.openxmlformats.org/officeDocument/2006/relationships/hyperlink" Target="https://podminky.urs.cz/item/CS_URS_2021_01/944711113" TargetMode="External" /><Relationship Id="rId60" Type="http://schemas.openxmlformats.org/officeDocument/2006/relationships/hyperlink" Target="https://podminky.urs.cz/item/CS_URS_2021_01/944711213" TargetMode="External" /><Relationship Id="rId61" Type="http://schemas.openxmlformats.org/officeDocument/2006/relationships/hyperlink" Target="https://podminky.urs.cz/item/CS_URS_2021_01/944711813" TargetMode="External" /><Relationship Id="rId62" Type="http://schemas.openxmlformats.org/officeDocument/2006/relationships/hyperlink" Target="https://podminky.urs.cz/item/CS_URS_2021_01/953961113" TargetMode="External" /><Relationship Id="rId63" Type="http://schemas.openxmlformats.org/officeDocument/2006/relationships/hyperlink" Target="https://podminky.urs.cz/item/CS_URS_2021_01/953965121" TargetMode="External" /><Relationship Id="rId64" Type="http://schemas.openxmlformats.org/officeDocument/2006/relationships/hyperlink" Target="https://podminky.urs.cz/item/CS_URS_2021_01/965081312" TargetMode="External" /><Relationship Id="rId65" Type="http://schemas.openxmlformats.org/officeDocument/2006/relationships/hyperlink" Target="https://podminky.urs.cz/item/CS_URS_2021_01/997013156" TargetMode="External" /><Relationship Id="rId66" Type="http://schemas.openxmlformats.org/officeDocument/2006/relationships/hyperlink" Target="https://podminky.urs.cz/item/CS_URS_2021_01/997013501" TargetMode="External" /><Relationship Id="rId67" Type="http://schemas.openxmlformats.org/officeDocument/2006/relationships/hyperlink" Target="https://podminky.urs.cz/item/CS_URS_2021_01/997013509" TargetMode="External" /><Relationship Id="rId68" Type="http://schemas.openxmlformats.org/officeDocument/2006/relationships/hyperlink" Target="https://podminky.urs.cz/item/CS_URS_2021_01/997013631" TargetMode="External" /><Relationship Id="rId69" Type="http://schemas.openxmlformats.org/officeDocument/2006/relationships/hyperlink" Target="https://podminky.urs.cz/item/CS_URS_2021_01/998011003" TargetMode="External" /><Relationship Id="rId70" Type="http://schemas.openxmlformats.org/officeDocument/2006/relationships/hyperlink" Target="https://podminky.urs.cz/item/CS_URS_2021_01/711191101" TargetMode="External" /><Relationship Id="rId71" Type="http://schemas.openxmlformats.org/officeDocument/2006/relationships/hyperlink" Target="https://podminky.urs.cz/item/CS_URS_2021_01/711192102" TargetMode="External" /><Relationship Id="rId72" Type="http://schemas.openxmlformats.org/officeDocument/2006/relationships/hyperlink" Target="https://podminky.urs.cz/item/CS_URS_2021_01/711199101" TargetMode="External" /><Relationship Id="rId73" Type="http://schemas.openxmlformats.org/officeDocument/2006/relationships/hyperlink" Target="https://podminky.urs.cz/item/CS_URS_2021_01/28355020" TargetMode="External" /><Relationship Id="rId74" Type="http://schemas.openxmlformats.org/officeDocument/2006/relationships/hyperlink" Target="https://podminky.urs.cz/item/CS_URS_2021_01/998711203" TargetMode="External" /><Relationship Id="rId75" Type="http://schemas.openxmlformats.org/officeDocument/2006/relationships/hyperlink" Target="https://podminky.urs.cz/item/CS_URS_2021_01/764001811" TargetMode="External" /><Relationship Id="rId76" Type="http://schemas.openxmlformats.org/officeDocument/2006/relationships/hyperlink" Target="https://podminky.urs.cz/item/CS_URS_2021_01/764001821" TargetMode="External" /><Relationship Id="rId77" Type="http://schemas.openxmlformats.org/officeDocument/2006/relationships/hyperlink" Target="https://podminky.urs.cz/item/CS_URS_2021_01/764002851" TargetMode="External" /><Relationship Id="rId78" Type="http://schemas.openxmlformats.org/officeDocument/2006/relationships/hyperlink" Target="https://podminky.urs.cz/item/CS_URS_2021_01/764002871" TargetMode="External" /><Relationship Id="rId79" Type="http://schemas.openxmlformats.org/officeDocument/2006/relationships/hyperlink" Target="https://podminky.urs.cz/item/CS_URS_2021_01/764004801" TargetMode="External" /><Relationship Id="rId80" Type="http://schemas.openxmlformats.org/officeDocument/2006/relationships/hyperlink" Target="https://podminky.urs.cz/item/CS_URS_2021_01/764004861" TargetMode="External" /><Relationship Id="rId81" Type="http://schemas.openxmlformats.org/officeDocument/2006/relationships/hyperlink" Target="https://podminky.urs.cz/item/CS_URS_2021_01/764111671" TargetMode="External" /><Relationship Id="rId82" Type="http://schemas.openxmlformats.org/officeDocument/2006/relationships/hyperlink" Target="https://podminky.urs.cz/item/CS_URS_2021_01/764111691" TargetMode="External" /><Relationship Id="rId83" Type="http://schemas.openxmlformats.org/officeDocument/2006/relationships/hyperlink" Target="https://podminky.urs.cz/item/CS_URS_2021_01/764202134" TargetMode="External" /><Relationship Id="rId84" Type="http://schemas.openxmlformats.org/officeDocument/2006/relationships/hyperlink" Target="https://podminky.urs.cz/item/CS_URS_2021_01/59054266" TargetMode="External" /><Relationship Id="rId85" Type="http://schemas.openxmlformats.org/officeDocument/2006/relationships/hyperlink" Target="https://podminky.urs.cz/item/CS_URS_2021_01/764212632" TargetMode="External" /><Relationship Id="rId86" Type="http://schemas.openxmlformats.org/officeDocument/2006/relationships/hyperlink" Target="https://podminky.urs.cz/item/CS_URS_2021_01/764518621" TargetMode="External" /><Relationship Id="rId87" Type="http://schemas.openxmlformats.org/officeDocument/2006/relationships/hyperlink" Target="https://podminky.urs.cz/item/CS_URS_2021_01/998764203" TargetMode="External" /><Relationship Id="rId88" Type="http://schemas.openxmlformats.org/officeDocument/2006/relationships/hyperlink" Target="https://podminky.urs.cz/item/CS_URS_2021_01/767131111" TargetMode="External" /><Relationship Id="rId89" Type="http://schemas.openxmlformats.org/officeDocument/2006/relationships/hyperlink" Target="https://podminky.urs.cz/item/CS_URS_2021_01/15485113" TargetMode="External" /><Relationship Id="rId90" Type="http://schemas.openxmlformats.org/officeDocument/2006/relationships/hyperlink" Target="https://podminky.urs.cz/item/CS_URS_2021_01/767161114" TargetMode="External" /><Relationship Id="rId91" Type="http://schemas.openxmlformats.org/officeDocument/2006/relationships/hyperlink" Target="https://podminky.urs.cz/item/CS_URS_2021_01/14550246" TargetMode="External" /><Relationship Id="rId92" Type="http://schemas.openxmlformats.org/officeDocument/2006/relationships/hyperlink" Target="https://podminky.urs.cz/item/CS_URS_2021_01/14550190" TargetMode="External" /><Relationship Id="rId93" Type="http://schemas.openxmlformats.org/officeDocument/2006/relationships/hyperlink" Target="https://podminky.urs.cz/item/CS_URS_2021_01/13010220" TargetMode="External" /><Relationship Id="rId94" Type="http://schemas.openxmlformats.org/officeDocument/2006/relationships/hyperlink" Target="https://podminky.urs.cz/item/CS_URS_2021_01/767161813" TargetMode="External" /><Relationship Id="rId95" Type="http://schemas.openxmlformats.org/officeDocument/2006/relationships/hyperlink" Target="https://podminky.urs.cz/item/CS_URS_2021_01/767810811" TargetMode="External" /><Relationship Id="rId96" Type="http://schemas.openxmlformats.org/officeDocument/2006/relationships/hyperlink" Target="https://podminky.urs.cz/item/CS_URS_2021_01/998767203" TargetMode="External" /><Relationship Id="rId97" Type="http://schemas.openxmlformats.org/officeDocument/2006/relationships/hyperlink" Target="https://podminky.urs.cz/item/CS_URS_2021_01/771121011" TargetMode="External" /><Relationship Id="rId98" Type="http://schemas.openxmlformats.org/officeDocument/2006/relationships/hyperlink" Target="https://podminky.urs.cz/item/CS_URS_2021_01/771474113" TargetMode="External" /><Relationship Id="rId99" Type="http://schemas.openxmlformats.org/officeDocument/2006/relationships/hyperlink" Target="https://podminky.urs.cz/item/CS_URS_2021_01/59761275" TargetMode="External" /><Relationship Id="rId100" Type="http://schemas.openxmlformats.org/officeDocument/2006/relationships/hyperlink" Target="https://podminky.urs.cz/item/CS_URS_2021_01/771574263" TargetMode="External" /><Relationship Id="rId101" Type="http://schemas.openxmlformats.org/officeDocument/2006/relationships/hyperlink" Target="https://podminky.urs.cz/item/CS_URS_2021_01/59761409" TargetMode="External" /><Relationship Id="rId102" Type="http://schemas.openxmlformats.org/officeDocument/2006/relationships/hyperlink" Target="https://podminky.urs.cz/item/CS_URS_2021_01/771577111" TargetMode="External" /><Relationship Id="rId103" Type="http://schemas.openxmlformats.org/officeDocument/2006/relationships/hyperlink" Target="https://podminky.urs.cz/item/CS_URS_2021_01/771591123" TargetMode="External" /><Relationship Id="rId104" Type="http://schemas.openxmlformats.org/officeDocument/2006/relationships/hyperlink" Target="https://podminky.urs.cz/item/CS_URS_2021_01/771591264" TargetMode="External" /><Relationship Id="rId105" Type="http://schemas.openxmlformats.org/officeDocument/2006/relationships/hyperlink" Target="https://podminky.urs.cz/item/CS_URS_2021_01/998771203" TargetMode="External" /><Relationship Id="rId106" Type="http://schemas.openxmlformats.org/officeDocument/2006/relationships/hyperlink" Target="https://podminky.urs.cz/item/CS_URS_2021_01/781494511" TargetMode="External" /><Relationship Id="rId107" Type="http://schemas.openxmlformats.org/officeDocument/2006/relationships/hyperlink" Target="https://podminky.urs.cz/item/CS_URS_2021_01/781674113" TargetMode="External" /><Relationship Id="rId108" Type="http://schemas.openxmlformats.org/officeDocument/2006/relationships/hyperlink" Target="https://podminky.urs.cz/item/CS_URS_2021_01/998781202" TargetMode="External" /><Relationship Id="rId109" Type="http://schemas.openxmlformats.org/officeDocument/2006/relationships/hyperlink" Target="https://podminky.urs.cz/item/CS_URS_2021_01/783301311" TargetMode="External" /><Relationship Id="rId110" Type="http://schemas.openxmlformats.org/officeDocument/2006/relationships/hyperlink" Target="https://podminky.urs.cz/item/CS_URS_2021_01/783314201" TargetMode="External" /><Relationship Id="rId111" Type="http://schemas.openxmlformats.org/officeDocument/2006/relationships/hyperlink" Target="https://podminky.urs.cz/item/CS_URS_2021_01/783317101" TargetMode="External" /><Relationship Id="rId112" Type="http://schemas.openxmlformats.org/officeDocument/2006/relationships/hyperlink" Target="https://podminky.urs.cz/item/CS_URS_2021_01/783801203" TargetMode="External" /><Relationship Id="rId11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49101111" TargetMode="External" /><Relationship Id="rId2" Type="http://schemas.openxmlformats.org/officeDocument/2006/relationships/hyperlink" Target="https://podminky.urs.cz/item/CS_URS_2021_01/952902121" TargetMode="External" /><Relationship Id="rId3" Type="http://schemas.openxmlformats.org/officeDocument/2006/relationships/hyperlink" Target="https://podminky.urs.cz/item/CS_URS_2021_01/953921115" TargetMode="External" /><Relationship Id="rId4" Type="http://schemas.openxmlformats.org/officeDocument/2006/relationships/hyperlink" Target="https://podminky.urs.cz/item/CS_URS_2021_01/968062244" TargetMode="External" /><Relationship Id="rId5" Type="http://schemas.openxmlformats.org/officeDocument/2006/relationships/hyperlink" Target="https://podminky.urs.cz/item/CS_URS_2021_01/968072455" TargetMode="External" /><Relationship Id="rId6" Type="http://schemas.openxmlformats.org/officeDocument/2006/relationships/hyperlink" Target="https://podminky.urs.cz/item/CS_URS_2021_01/997013156" TargetMode="External" /><Relationship Id="rId7" Type="http://schemas.openxmlformats.org/officeDocument/2006/relationships/hyperlink" Target="https://podminky.urs.cz/item/CS_URS_2021_01/997013501" TargetMode="External" /><Relationship Id="rId8" Type="http://schemas.openxmlformats.org/officeDocument/2006/relationships/hyperlink" Target="https://podminky.urs.cz/item/CS_URS_2021_01/997013509" TargetMode="External" /><Relationship Id="rId9" Type="http://schemas.openxmlformats.org/officeDocument/2006/relationships/hyperlink" Target="https://podminky.urs.cz/item/CS_URS_2021_01/997013631" TargetMode="External" /><Relationship Id="rId10" Type="http://schemas.openxmlformats.org/officeDocument/2006/relationships/hyperlink" Target="https://podminky.urs.cz/item/CS_URS_2021_01/998011003" TargetMode="External" /><Relationship Id="rId11" Type="http://schemas.openxmlformats.org/officeDocument/2006/relationships/hyperlink" Target="https://podminky.urs.cz/item/CS_URS_2021_01/712340911" TargetMode="External" /><Relationship Id="rId12" Type="http://schemas.openxmlformats.org/officeDocument/2006/relationships/hyperlink" Target="https://podminky.urs.cz/item/CS_URS_2021_01/62853004" TargetMode="External" /><Relationship Id="rId13" Type="http://schemas.openxmlformats.org/officeDocument/2006/relationships/hyperlink" Target="https://podminky.urs.cz/item/CS_URS_2021_01/712363672" TargetMode="External" /><Relationship Id="rId14" Type="http://schemas.openxmlformats.org/officeDocument/2006/relationships/hyperlink" Target="https://podminky.urs.cz/item/CS_URS_2021_01/13880011" TargetMode="External" /><Relationship Id="rId15" Type="http://schemas.openxmlformats.org/officeDocument/2006/relationships/hyperlink" Target="https://podminky.urs.cz/item/CS_URS_2021_01/13880025" TargetMode="External" /><Relationship Id="rId16" Type="http://schemas.openxmlformats.org/officeDocument/2006/relationships/hyperlink" Target="https://podminky.urs.cz/item/CS_URS_2021_01/13880027" TargetMode="External" /><Relationship Id="rId17" Type="http://schemas.openxmlformats.org/officeDocument/2006/relationships/hyperlink" Target="https://podminky.urs.cz/item/CS_URS_2021_01/998712203" TargetMode="External" /><Relationship Id="rId18" Type="http://schemas.openxmlformats.org/officeDocument/2006/relationships/hyperlink" Target="https://podminky.urs.cz/item/CS_URS_2021_01/713131141" TargetMode="External" /><Relationship Id="rId19" Type="http://schemas.openxmlformats.org/officeDocument/2006/relationships/hyperlink" Target="https://podminky.urs.cz/item/CS_URS_2021_01/28376440" TargetMode="External" /><Relationship Id="rId20" Type="http://schemas.openxmlformats.org/officeDocument/2006/relationships/hyperlink" Target="https://podminky.urs.cz/item/CS_URS_2021_01/713141136" TargetMode="External" /><Relationship Id="rId21" Type="http://schemas.openxmlformats.org/officeDocument/2006/relationships/hyperlink" Target="https://podminky.urs.cz/item/CS_URS_2021_01/28375908" TargetMode="External" /><Relationship Id="rId22" Type="http://schemas.openxmlformats.org/officeDocument/2006/relationships/hyperlink" Target="https://podminky.urs.cz/item/CS_URS_2021_01/28375991" TargetMode="External" /><Relationship Id="rId23" Type="http://schemas.openxmlformats.org/officeDocument/2006/relationships/hyperlink" Target="https://podminky.urs.cz/item/CS_URS_2021_01/998713203" TargetMode="External" /><Relationship Id="rId24" Type="http://schemas.openxmlformats.org/officeDocument/2006/relationships/hyperlink" Target="https://podminky.urs.cz/item/CS_URS_2021_01/721233112" TargetMode="External" /><Relationship Id="rId25" Type="http://schemas.openxmlformats.org/officeDocument/2006/relationships/hyperlink" Target="https://podminky.urs.cz/item/CS_URS_2021_01/998721203" TargetMode="External" /><Relationship Id="rId26" Type="http://schemas.openxmlformats.org/officeDocument/2006/relationships/hyperlink" Target="https://podminky.urs.cz/item/CS_URS_2021_01/762083122" TargetMode="External" /><Relationship Id="rId27" Type="http://schemas.openxmlformats.org/officeDocument/2006/relationships/hyperlink" Target="https://podminky.urs.cz/item/CS_URS_2021_01/762361313" TargetMode="External" /><Relationship Id="rId28" Type="http://schemas.openxmlformats.org/officeDocument/2006/relationships/hyperlink" Target="https://podminky.urs.cz/item/CS_URS_2021_01/762431225" TargetMode="External" /><Relationship Id="rId29" Type="http://schemas.openxmlformats.org/officeDocument/2006/relationships/hyperlink" Target="https://podminky.urs.cz/item/CS_URS_2021_01/60726286" TargetMode="External" /><Relationship Id="rId30" Type="http://schemas.openxmlformats.org/officeDocument/2006/relationships/hyperlink" Target="https://podminky.urs.cz/item/CS_URS_2021_01/762439001" TargetMode="External" /><Relationship Id="rId31" Type="http://schemas.openxmlformats.org/officeDocument/2006/relationships/hyperlink" Target="https://podminky.urs.cz/item/CS_URS_2021_01/60514106" TargetMode="External" /><Relationship Id="rId32" Type="http://schemas.openxmlformats.org/officeDocument/2006/relationships/hyperlink" Target="https://podminky.urs.cz/item/CS_URS_2021_01/762495000" TargetMode="External" /><Relationship Id="rId33" Type="http://schemas.openxmlformats.org/officeDocument/2006/relationships/hyperlink" Target="https://podminky.urs.cz/item/CS_URS_2021_01/998762203" TargetMode="External" /><Relationship Id="rId34" Type="http://schemas.openxmlformats.org/officeDocument/2006/relationships/hyperlink" Target="https://podminky.urs.cz/item/CS_URS_2021_01/764002841" TargetMode="External" /><Relationship Id="rId35" Type="http://schemas.openxmlformats.org/officeDocument/2006/relationships/hyperlink" Target="https://podminky.urs.cz/item/CS_URS_2021_01/764212662" TargetMode="External" /><Relationship Id="rId36" Type="http://schemas.openxmlformats.org/officeDocument/2006/relationships/hyperlink" Target="https://podminky.urs.cz/item/CS_URS_2021_01/764215608" TargetMode="External" /><Relationship Id="rId37" Type="http://schemas.openxmlformats.org/officeDocument/2006/relationships/hyperlink" Target="https://podminky.urs.cz/item/CS_URS_2021_01/764306142" TargetMode="External" /><Relationship Id="rId38" Type="http://schemas.openxmlformats.org/officeDocument/2006/relationships/hyperlink" Target="https://podminky.urs.cz/item/CS_URS_2021_01/55381011" TargetMode="External" /><Relationship Id="rId39" Type="http://schemas.openxmlformats.org/officeDocument/2006/relationships/hyperlink" Target="https://podminky.urs.cz/item/CS_URS_2021_01/764511601" TargetMode="External" /><Relationship Id="rId40" Type="http://schemas.openxmlformats.org/officeDocument/2006/relationships/hyperlink" Target="https://podminky.urs.cz/item/CS_URS_2021_01/764511641" TargetMode="External" /><Relationship Id="rId41" Type="http://schemas.openxmlformats.org/officeDocument/2006/relationships/hyperlink" Target="https://podminky.urs.cz/item/CS_URS_2021_01/764518621" TargetMode="External" /><Relationship Id="rId42" Type="http://schemas.openxmlformats.org/officeDocument/2006/relationships/hyperlink" Target="https://podminky.urs.cz/item/CS_URS_2021_01/998764203" TargetMode="External" /><Relationship Id="rId43" Type="http://schemas.openxmlformats.org/officeDocument/2006/relationships/hyperlink" Target="https://podminky.urs.cz/item/CS_URS_2021_01/765192001" TargetMode="External" /><Relationship Id="rId44" Type="http://schemas.openxmlformats.org/officeDocument/2006/relationships/hyperlink" Target="https://podminky.urs.cz/item/CS_URS_2021_01/998765203" TargetMode="External" /><Relationship Id="rId45" Type="http://schemas.openxmlformats.org/officeDocument/2006/relationships/hyperlink" Target="https://podminky.urs.cz/item/CS_URS_2021_01/998766203" TargetMode="External" /><Relationship Id="rId46" Type="http://schemas.openxmlformats.org/officeDocument/2006/relationships/hyperlink" Target="https://podminky.urs.cz/item/CS_URS_2021_01/767415112" TargetMode="External" /><Relationship Id="rId47" Type="http://schemas.openxmlformats.org/officeDocument/2006/relationships/hyperlink" Target="https://podminky.urs.cz/item/CS_URS_2021_01/15485005" TargetMode="External" /><Relationship Id="rId48" Type="http://schemas.openxmlformats.org/officeDocument/2006/relationships/hyperlink" Target="https://podminky.urs.cz/item/CS_URS_2021_01/998767203" TargetMode="External" /><Relationship Id="rId49" Type="http://schemas.openxmlformats.org/officeDocument/2006/relationships/hyperlink" Target="https://podminky.urs.cz/item/CS_URS_2021_01/783213021" TargetMode="External" /><Relationship Id="rId5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113106121" TargetMode="External" /><Relationship Id="rId2" Type="http://schemas.openxmlformats.org/officeDocument/2006/relationships/hyperlink" Target="https://podminky.urs.cz/item/CS_URS_2021_01/113107311" TargetMode="External" /><Relationship Id="rId3" Type="http://schemas.openxmlformats.org/officeDocument/2006/relationships/hyperlink" Target="https://podminky.urs.cz/item/CS_URS_2021_01/122251101" TargetMode="External" /><Relationship Id="rId4" Type="http://schemas.openxmlformats.org/officeDocument/2006/relationships/hyperlink" Target="https://podminky.urs.cz/item/CS_URS_2021_01/162751117" TargetMode="External" /><Relationship Id="rId5" Type="http://schemas.openxmlformats.org/officeDocument/2006/relationships/hyperlink" Target="https://podminky.urs.cz/item/CS_URS_2021_01/10364101" TargetMode="External" /><Relationship Id="rId6" Type="http://schemas.openxmlformats.org/officeDocument/2006/relationships/hyperlink" Target="https://podminky.urs.cz/item/CS_URS_2021_01/174111101" TargetMode="External" /><Relationship Id="rId7" Type="http://schemas.openxmlformats.org/officeDocument/2006/relationships/hyperlink" Target="https://podminky.urs.cz/item/CS_URS_2021_01/181351003" TargetMode="External" /><Relationship Id="rId8" Type="http://schemas.openxmlformats.org/officeDocument/2006/relationships/hyperlink" Target="https://podminky.urs.cz/item/CS_URS_2021_01/181411131" TargetMode="External" /><Relationship Id="rId9" Type="http://schemas.openxmlformats.org/officeDocument/2006/relationships/hyperlink" Target="https://podminky.urs.cz/item/CS_URS_2021_01/00572410" TargetMode="External" /><Relationship Id="rId10" Type="http://schemas.openxmlformats.org/officeDocument/2006/relationships/hyperlink" Target="https://podminky.urs.cz/item/CS_URS_2021_01/451577777" TargetMode="External" /><Relationship Id="rId11" Type="http://schemas.openxmlformats.org/officeDocument/2006/relationships/hyperlink" Target="https://podminky.urs.cz/item/CS_URS_2021_01/621131121" TargetMode="External" /><Relationship Id="rId12" Type="http://schemas.openxmlformats.org/officeDocument/2006/relationships/hyperlink" Target="https://podminky.urs.cz/item/CS_URS_2021_01/621221001" TargetMode="External" /><Relationship Id="rId13" Type="http://schemas.openxmlformats.org/officeDocument/2006/relationships/hyperlink" Target="https://podminky.urs.cz/item/CS_URS_2021_01/621532011" TargetMode="External" /><Relationship Id="rId14" Type="http://schemas.openxmlformats.org/officeDocument/2006/relationships/hyperlink" Target="https://podminky.urs.cz/item/CS_URS_2021_01/622131121" TargetMode="External" /><Relationship Id="rId15" Type="http://schemas.openxmlformats.org/officeDocument/2006/relationships/hyperlink" Target="https://podminky.urs.cz/item/CS_URS_2021_01/622211001" TargetMode="External" /><Relationship Id="rId16" Type="http://schemas.openxmlformats.org/officeDocument/2006/relationships/hyperlink" Target="https://podminky.urs.cz/item/CS_URS_2021_01/622211011" TargetMode="External" /><Relationship Id="rId17" Type="http://schemas.openxmlformats.org/officeDocument/2006/relationships/hyperlink" Target="https://podminky.urs.cz/item/CS_URS_2021_01/28376356" TargetMode="External" /><Relationship Id="rId18" Type="http://schemas.openxmlformats.org/officeDocument/2006/relationships/hyperlink" Target="https://podminky.urs.cz/item/CS_URS_2021_01/622211021" TargetMode="External" /><Relationship Id="rId19" Type="http://schemas.openxmlformats.org/officeDocument/2006/relationships/hyperlink" Target="https://podminky.urs.cz/item/CS_URS_2021_01/28376355" TargetMode="External" /><Relationship Id="rId20" Type="http://schemas.openxmlformats.org/officeDocument/2006/relationships/hyperlink" Target="https://podminky.urs.cz/item/CS_URS_2021_01/622211031" TargetMode="External" /><Relationship Id="rId21" Type="http://schemas.openxmlformats.org/officeDocument/2006/relationships/hyperlink" Target="https://podminky.urs.cz/item/CS_URS_2021_01/28376357" TargetMode="External" /><Relationship Id="rId22" Type="http://schemas.openxmlformats.org/officeDocument/2006/relationships/hyperlink" Target="https://podminky.urs.cz/item/CS_URS_2021_01/622212001" TargetMode="External" /><Relationship Id="rId23" Type="http://schemas.openxmlformats.org/officeDocument/2006/relationships/hyperlink" Target="https://podminky.urs.cz/item/CS_URS_2021_01/28376350" TargetMode="External" /><Relationship Id="rId24" Type="http://schemas.openxmlformats.org/officeDocument/2006/relationships/hyperlink" Target="https://podminky.urs.cz/item/CS_URS_2021_01/622221001" TargetMode="External" /><Relationship Id="rId25" Type="http://schemas.openxmlformats.org/officeDocument/2006/relationships/hyperlink" Target="https://podminky.urs.cz/item/CS_URS_2021_01/622221031" TargetMode="External" /><Relationship Id="rId26" Type="http://schemas.openxmlformats.org/officeDocument/2006/relationships/hyperlink" Target="https://podminky.urs.cz/item/CS_URS_2021_01/63151538" TargetMode="External" /><Relationship Id="rId27" Type="http://schemas.openxmlformats.org/officeDocument/2006/relationships/hyperlink" Target="https://podminky.urs.cz/item/CS_URS_2021_01/622222001" TargetMode="External" /><Relationship Id="rId28" Type="http://schemas.openxmlformats.org/officeDocument/2006/relationships/hyperlink" Target="https://podminky.urs.cz/item/CS_URS_2021_01/622231121" TargetMode="External" /><Relationship Id="rId29" Type="http://schemas.openxmlformats.org/officeDocument/2006/relationships/hyperlink" Target="https://podminky.urs.cz/item/CS_URS_2021_01/28376808" TargetMode="External" /><Relationship Id="rId30" Type="http://schemas.openxmlformats.org/officeDocument/2006/relationships/hyperlink" Target="https://podminky.urs.cz/item/CS_URS_2021_01/622232001" TargetMode="External" /><Relationship Id="rId31" Type="http://schemas.openxmlformats.org/officeDocument/2006/relationships/hyperlink" Target="https://podminky.urs.cz/item/CS_URS_2021_01/28376801" TargetMode="External" /><Relationship Id="rId32" Type="http://schemas.openxmlformats.org/officeDocument/2006/relationships/hyperlink" Target="https://podminky.urs.cz/item/CS_URS_2021_01/622252001" TargetMode="External" /><Relationship Id="rId33" Type="http://schemas.openxmlformats.org/officeDocument/2006/relationships/hyperlink" Target="https://podminky.urs.cz/item/CS_URS_2021_01/59051653" TargetMode="External" /><Relationship Id="rId34" Type="http://schemas.openxmlformats.org/officeDocument/2006/relationships/hyperlink" Target="https://podminky.urs.cz/item/CS_URS_2021_01/622252002" TargetMode="External" /><Relationship Id="rId35" Type="http://schemas.openxmlformats.org/officeDocument/2006/relationships/hyperlink" Target="https://podminky.urs.cz/item/CS_URS_2021_01/63127466" TargetMode="External" /><Relationship Id="rId36" Type="http://schemas.openxmlformats.org/officeDocument/2006/relationships/hyperlink" Target="https://podminky.urs.cz/item/CS_URS_2021_01/59051502" TargetMode="External" /><Relationship Id="rId37" Type="http://schemas.openxmlformats.org/officeDocument/2006/relationships/hyperlink" Target="https://podminky.urs.cz/item/CS_URS_2021_01/59051476" TargetMode="External" /><Relationship Id="rId38" Type="http://schemas.openxmlformats.org/officeDocument/2006/relationships/hyperlink" Target="https://podminky.urs.cz/item/CS_URS_2021_01/59051510" TargetMode="External" /><Relationship Id="rId39" Type="http://schemas.openxmlformats.org/officeDocument/2006/relationships/hyperlink" Target="https://podminky.urs.cz/item/CS_URS_2021_01/59051512" TargetMode="External" /><Relationship Id="rId40" Type="http://schemas.openxmlformats.org/officeDocument/2006/relationships/hyperlink" Target="https://podminky.urs.cz/item/CS_URS_2021_01/622511101" TargetMode="External" /><Relationship Id="rId41" Type="http://schemas.openxmlformats.org/officeDocument/2006/relationships/hyperlink" Target="https://podminky.urs.cz/item/CS_URS_2021_01/622532011" TargetMode="External" /><Relationship Id="rId42" Type="http://schemas.openxmlformats.org/officeDocument/2006/relationships/hyperlink" Target="https://podminky.urs.cz/item/CS_URS_2021_01/629991012" TargetMode="External" /><Relationship Id="rId43" Type="http://schemas.openxmlformats.org/officeDocument/2006/relationships/hyperlink" Target="https://podminky.urs.cz/item/CS_URS_2021_01/629995101" TargetMode="External" /><Relationship Id="rId44" Type="http://schemas.openxmlformats.org/officeDocument/2006/relationships/hyperlink" Target="https://podminky.urs.cz/item/CS_URS_2021_01/631311115" TargetMode="External" /><Relationship Id="rId45" Type="http://schemas.openxmlformats.org/officeDocument/2006/relationships/hyperlink" Target="https://podminky.urs.cz/item/CS_URS_2021_01/637211122" TargetMode="External" /><Relationship Id="rId46" Type="http://schemas.openxmlformats.org/officeDocument/2006/relationships/hyperlink" Target="https://podminky.urs.cz/item/CS_URS_2021_01/644941111" TargetMode="External" /><Relationship Id="rId47" Type="http://schemas.openxmlformats.org/officeDocument/2006/relationships/hyperlink" Target="https://podminky.urs.cz/item/CS_URS_2021_01/56245646" TargetMode="External" /><Relationship Id="rId48" Type="http://schemas.openxmlformats.org/officeDocument/2006/relationships/hyperlink" Target="https://podminky.urs.cz/item/CS_URS_2021_01/644941121" TargetMode="External" /><Relationship Id="rId49" Type="http://schemas.openxmlformats.org/officeDocument/2006/relationships/hyperlink" Target="https://podminky.urs.cz/item/CS_URS_2021_01/28619320" TargetMode="External" /><Relationship Id="rId50" Type="http://schemas.openxmlformats.org/officeDocument/2006/relationships/hyperlink" Target="https://podminky.urs.cz/item/CS_URS_2021_01/941221112" TargetMode="External" /><Relationship Id="rId51" Type="http://schemas.openxmlformats.org/officeDocument/2006/relationships/hyperlink" Target="https://podminky.urs.cz/item/CS_URS_2021_01/941221211" TargetMode="External" /><Relationship Id="rId52" Type="http://schemas.openxmlformats.org/officeDocument/2006/relationships/hyperlink" Target="https://podminky.urs.cz/item/CS_URS_2021_01/941221812" TargetMode="External" /><Relationship Id="rId53" Type="http://schemas.openxmlformats.org/officeDocument/2006/relationships/hyperlink" Target="https://podminky.urs.cz/item/CS_URS_2021_01/944121122" TargetMode="External" /><Relationship Id="rId54" Type="http://schemas.openxmlformats.org/officeDocument/2006/relationships/hyperlink" Target="https://podminky.urs.cz/item/CS_URS_2021_01/944121222" TargetMode="External" /><Relationship Id="rId55" Type="http://schemas.openxmlformats.org/officeDocument/2006/relationships/hyperlink" Target="https://podminky.urs.cz/item/CS_URS_2021_01/944121822" TargetMode="External" /><Relationship Id="rId56" Type="http://schemas.openxmlformats.org/officeDocument/2006/relationships/hyperlink" Target="https://podminky.urs.cz/item/CS_URS_2021_01/944611111" TargetMode="External" /><Relationship Id="rId57" Type="http://schemas.openxmlformats.org/officeDocument/2006/relationships/hyperlink" Target="https://podminky.urs.cz/item/CS_URS_2021_01/944611211" TargetMode="External" /><Relationship Id="rId58" Type="http://schemas.openxmlformats.org/officeDocument/2006/relationships/hyperlink" Target="https://podminky.urs.cz/item/CS_URS_2021_01/944611811" TargetMode="External" /><Relationship Id="rId59" Type="http://schemas.openxmlformats.org/officeDocument/2006/relationships/hyperlink" Target="https://podminky.urs.cz/item/CS_URS_2021_01/944711113" TargetMode="External" /><Relationship Id="rId60" Type="http://schemas.openxmlformats.org/officeDocument/2006/relationships/hyperlink" Target="https://podminky.urs.cz/item/CS_URS_2021_01/944711213" TargetMode="External" /><Relationship Id="rId61" Type="http://schemas.openxmlformats.org/officeDocument/2006/relationships/hyperlink" Target="https://podminky.urs.cz/item/CS_URS_2021_01/944711813" TargetMode="External" /><Relationship Id="rId62" Type="http://schemas.openxmlformats.org/officeDocument/2006/relationships/hyperlink" Target="https://podminky.urs.cz/item/CS_URS_2021_01/953961113" TargetMode="External" /><Relationship Id="rId63" Type="http://schemas.openxmlformats.org/officeDocument/2006/relationships/hyperlink" Target="https://podminky.urs.cz/item/CS_URS_2021_01/953965121" TargetMode="External" /><Relationship Id="rId64" Type="http://schemas.openxmlformats.org/officeDocument/2006/relationships/hyperlink" Target="https://podminky.urs.cz/item/CS_URS_2021_01/965081312" TargetMode="External" /><Relationship Id="rId65" Type="http://schemas.openxmlformats.org/officeDocument/2006/relationships/hyperlink" Target="https://podminky.urs.cz/item/CS_URS_2021_01/966080103" TargetMode="External" /><Relationship Id="rId66" Type="http://schemas.openxmlformats.org/officeDocument/2006/relationships/hyperlink" Target="https://podminky.urs.cz/item/CS_URS_2021_01/997013156" TargetMode="External" /><Relationship Id="rId67" Type="http://schemas.openxmlformats.org/officeDocument/2006/relationships/hyperlink" Target="https://podminky.urs.cz/item/CS_URS_2021_01/997013501" TargetMode="External" /><Relationship Id="rId68" Type="http://schemas.openxmlformats.org/officeDocument/2006/relationships/hyperlink" Target="https://podminky.urs.cz/item/CS_URS_2021_01/997013509" TargetMode="External" /><Relationship Id="rId69" Type="http://schemas.openxmlformats.org/officeDocument/2006/relationships/hyperlink" Target="https://podminky.urs.cz/item/CS_URS_2021_01/997013631" TargetMode="External" /><Relationship Id="rId70" Type="http://schemas.openxmlformats.org/officeDocument/2006/relationships/hyperlink" Target="https://podminky.urs.cz/item/CS_URS_2021_01/998011003" TargetMode="External" /><Relationship Id="rId71" Type="http://schemas.openxmlformats.org/officeDocument/2006/relationships/hyperlink" Target="https://podminky.urs.cz/item/CS_URS_2021_01/711191101" TargetMode="External" /><Relationship Id="rId72" Type="http://schemas.openxmlformats.org/officeDocument/2006/relationships/hyperlink" Target="https://podminky.urs.cz/item/CS_URS_2021_01/711192102" TargetMode="External" /><Relationship Id="rId73" Type="http://schemas.openxmlformats.org/officeDocument/2006/relationships/hyperlink" Target="https://podminky.urs.cz/item/CS_URS_2021_01/711199101" TargetMode="External" /><Relationship Id="rId74" Type="http://schemas.openxmlformats.org/officeDocument/2006/relationships/hyperlink" Target="https://podminky.urs.cz/item/CS_URS_2021_01/28355020" TargetMode="External" /><Relationship Id="rId75" Type="http://schemas.openxmlformats.org/officeDocument/2006/relationships/hyperlink" Target="https://podminky.urs.cz/item/CS_URS_2021_01/998711203" TargetMode="External" /><Relationship Id="rId76" Type="http://schemas.openxmlformats.org/officeDocument/2006/relationships/hyperlink" Target="https://podminky.urs.cz/item/CS_URS_2021_01/764001811" TargetMode="External" /><Relationship Id="rId77" Type="http://schemas.openxmlformats.org/officeDocument/2006/relationships/hyperlink" Target="https://podminky.urs.cz/item/CS_URS_2021_01/764001821" TargetMode="External" /><Relationship Id="rId78" Type="http://schemas.openxmlformats.org/officeDocument/2006/relationships/hyperlink" Target="https://podminky.urs.cz/item/CS_URS_2021_01/764002851" TargetMode="External" /><Relationship Id="rId79" Type="http://schemas.openxmlformats.org/officeDocument/2006/relationships/hyperlink" Target="https://podminky.urs.cz/item/CS_URS_2021_01/764002871" TargetMode="External" /><Relationship Id="rId80" Type="http://schemas.openxmlformats.org/officeDocument/2006/relationships/hyperlink" Target="https://podminky.urs.cz/item/CS_URS_2021_01/764004801" TargetMode="External" /><Relationship Id="rId81" Type="http://schemas.openxmlformats.org/officeDocument/2006/relationships/hyperlink" Target="https://podminky.urs.cz/item/CS_URS_2021_01/764004861" TargetMode="External" /><Relationship Id="rId82" Type="http://schemas.openxmlformats.org/officeDocument/2006/relationships/hyperlink" Target="https://podminky.urs.cz/item/CS_URS_2021_01/764111671" TargetMode="External" /><Relationship Id="rId83" Type="http://schemas.openxmlformats.org/officeDocument/2006/relationships/hyperlink" Target="https://podminky.urs.cz/item/CS_URS_2021_01/764111691" TargetMode="External" /><Relationship Id="rId84" Type="http://schemas.openxmlformats.org/officeDocument/2006/relationships/hyperlink" Target="https://podminky.urs.cz/item/CS_URS_2021_01/764202134" TargetMode="External" /><Relationship Id="rId85" Type="http://schemas.openxmlformats.org/officeDocument/2006/relationships/hyperlink" Target="https://podminky.urs.cz/item/CS_URS_2021_01/59054266" TargetMode="External" /><Relationship Id="rId86" Type="http://schemas.openxmlformats.org/officeDocument/2006/relationships/hyperlink" Target="https://podminky.urs.cz/item/CS_URS_2021_01/764212632" TargetMode="External" /><Relationship Id="rId87" Type="http://schemas.openxmlformats.org/officeDocument/2006/relationships/hyperlink" Target="https://podminky.urs.cz/item/CS_URS_2021_01/764518621" TargetMode="External" /><Relationship Id="rId88" Type="http://schemas.openxmlformats.org/officeDocument/2006/relationships/hyperlink" Target="https://podminky.urs.cz/item/CS_URS_2021_01/998764203" TargetMode="External" /><Relationship Id="rId89" Type="http://schemas.openxmlformats.org/officeDocument/2006/relationships/hyperlink" Target="https://podminky.urs.cz/item/CS_URS_2021_01/767131111" TargetMode="External" /><Relationship Id="rId90" Type="http://schemas.openxmlformats.org/officeDocument/2006/relationships/hyperlink" Target="https://podminky.urs.cz/item/CS_URS_2021_01/15485113" TargetMode="External" /><Relationship Id="rId91" Type="http://schemas.openxmlformats.org/officeDocument/2006/relationships/hyperlink" Target="https://podminky.urs.cz/item/CS_URS_2021_01/767161114" TargetMode="External" /><Relationship Id="rId92" Type="http://schemas.openxmlformats.org/officeDocument/2006/relationships/hyperlink" Target="https://podminky.urs.cz/item/CS_URS_2021_01/14550246" TargetMode="External" /><Relationship Id="rId93" Type="http://schemas.openxmlformats.org/officeDocument/2006/relationships/hyperlink" Target="https://podminky.urs.cz/item/CS_URS_2021_01/14550190" TargetMode="External" /><Relationship Id="rId94" Type="http://schemas.openxmlformats.org/officeDocument/2006/relationships/hyperlink" Target="https://podminky.urs.cz/item/CS_URS_2021_01/13010220" TargetMode="External" /><Relationship Id="rId95" Type="http://schemas.openxmlformats.org/officeDocument/2006/relationships/hyperlink" Target="https://podminky.urs.cz/item/CS_URS_2021_01/767161813" TargetMode="External" /><Relationship Id="rId96" Type="http://schemas.openxmlformats.org/officeDocument/2006/relationships/hyperlink" Target="https://podminky.urs.cz/item/CS_URS_2021_01/767810811" TargetMode="External" /><Relationship Id="rId97" Type="http://schemas.openxmlformats.org/officeDocument/2006/relationships/hyperlink" Target="https://podminky.urs.cz/item/CS_URS_2021_01/998767203" TargetMode="External" /><Relationship Id="rId98" Type="http://schemas.openxmlformats.org/officeDocument/2006/relationships/hyperlink" Target="https://podminky.urs.cz/item/CS_URS_2021_01/771121011" TargetMode="External" /><Relationship Id="rId99" Type="http://schemas.openxmlformats.org/officeDocument/2006/relationships/hyperlink" Target="https://podminky.urs.cz/item/CS_URS_2021_01/771474113" TargetMode="External" /><Relationship Id="rId100" Type="http://schemas.openxmlformats.org/officeDocument/2006/relationships/hyperlink" Target="https://podminky.urs.cz/item/CS_URS_2021_01/59761275" TargetMode="External" /><Relationship Id="rId101" Type="http://schemas.openxmlformats.org/officeDocument/2006/relationships/hyperlink" Target="https://podminky.urs.cz/item/CS_URS_2021_01/771574263" TargetMode="External" /><Relationship Id="rId102" Type="http://schemas.openxmlformats.org/officeDocument/2006/relationships/hyperlink" Target="https://podminky.urs.cz/item/CS_URS_2021_01/59761409" TargetMode="External" /><Relationship Id="rId103" Type="http://schemas.openxmlformats.org/officeDocument/2006/relationships/hyperlink" Target="https://podminky.urs.cz/item/CS_URS_2021_01/771577111" TargetMode="External" /><Relationship Id="rId104" Type="http://schemas.openxmlformats.org/officeDocument/2006/relationships/hyperlink" Target="https://podminky.urs.cz/item/CS_URS_2021_01/771591123" TargetMode="External" /><Relationship Id="rId105" Type="http://schemas.openxmlformats.org/officeDocument/2006/relationships/hyperlink" Target="https://podminky.urs.cz/item/CS_URS_2021_01/771591264" TargetMode="External" /><Relationship Id="rId106" Type="http://schemas.openxmlformats.org/officeDocument/2006/relationships/hyperlink" Target="https://podminky.urs.cz/item/CS_URS_2021_01/998771203" TargetMode="External" /><Relationship Id="rId107" Type="http://schemas.openxmlformats.org/officeDocument/2006/relationships/hyperlink" Target="https://podminky.urs.cz/item/CS_URS_2021_01/781494511" TargetMode="External" /><Relationship Id="rId108" Type="http://schemas.openxmlformats.org/officeDocument/2006/relationships/hyperlink" Target="https://podminky.urs.cz/item/CS_URS_2021_01/781674113" TargetMode="External" /><Relationship Id="rId109" Type="http://schemas.openxmlformats.org/officeDocument/2006/relationships/hyperlink" Target="https://podminky.urs.cz/item/CS_URS_2021_01/998781202" TargetMode="External" /><Relationship Id="rId110" Type="http://schemas.openxmlformats.org/officeDocument/2006/relationships/hyperlink" Target="https://podminky.urs.cz/item/CS_URS_2021_01/783301311" TargetMode="External" /><Relationship Id="rId111" Type="http://schemas.openxmlformats.org/officeDocument/2006/relationships/hyperlink" Target="https://podminky.urs.cz/item/CS_URS_2021_01/783314201" TargetMode="External" /><Relationship Id="rId112" Type="http://schemas.openxmlformats.org/officeDocument/2006/relationships/hyperlink" Target="https://podminky.urs.cz/item/CS_URS_2021_01/783317101" TargetMode="External" /><Relationship Id="rId113" Type="http://schemas.openxmlformats.org/officeDocument/2006/relationships/hyperlink" Target="https://podminky.urs.cz/item/CS_URS_2021_01/783801203" TargetMode="External" /><Relationship Id="rId114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949101111" TargetMode="External" /><Relationship Id="rId2" Type="http://schemas.openxmlformats.org/officeDocument/2006/relationships/hyperlink" Target="https://podminky.urs.cz/item/CS_URS_2021_01/952902121" TargetMode="External" /><Relationship Id="rId3" Type="http://schemas.openxmlformats.org/officeDocument/2006/relationships/hyperlink" Target="https://podminky.urs.cz/item/CS_URS_2021_01/953921115" TargetMode="External" /><Relationship Id="rId4" Type="http://schemas.openxmlformats.org/officeDocument/2006/relationships/hyperlink" Target="https://podminky.urs.cz/item/CS_URS_2021_01/968062244" TargetMode="External" /><Relationship Id="rId5" Type="http://schemas.openxmlformats.org/officeDocument/2006/relationships/hyperlink" Target="https://podminky.urs.cz/item/CS_URS_2021_01/968072455" TargetMode="External" /><Relationship Id="rId6" Type="http://schemas.openxmlformats.org/officeDocument/2006/relationships/hyperlink" Target="https://podminky.urs.cz/item/CS_URS_2021_01/997013156" TargetMode="External" /><Relationship Id="rId7" Type="http://schemas.openxmlformats.org/officeDocument/2006/relationships/hyperlink" Target="https://podminky.urs.cz/item/CS_URS_2021_01/997013501" TargetMode="External" /><Relationship Id="rId8" Type="http://schemas.openxmlformats.org/officeDocument/2006/relationships/hyperlink" Target="https://podminky.urs.cz/item/CS_URS_2021_01/997013509" TargetMode="External" /><Relationship Id="rId9" Type="http://schemas.openxmlformats.org/officeDocument/2006/relationships/hyperlink" Target="https://podminky.urs.cz/item/CS_URS_2021_01/997013631" TargetMode="External" /><Relationship Id="rId10" Type="http://schemas.openxmlformats.org/officeDocument/2006/relationships/hyperlink" Target="https://podminky.urs.cz/item/CS_URS_2021_01/998011003" TargetMode="External" /><Relationship Id="rId11" Type="http://schemas.openxmlformats.org/officeDocument/2006/relationships/hyperlink" Target="https://podminky.urs.cz/item/CS_URS_2021_01/712340911" TargetMode="External" /><Relationship Id="rId12" Type="http://schemas.openxmlformats.org/officeDocument/2006/relationships/hyperlink" Target="https://podminky.urs.cz/item/CS_URS_2021_01/62853004" TargetMode="External" /><Relationship Id="rId13" Type="http://schemas.openxmlformats.org/officeDocument/2006/relationships/hyperlink" Target="https://podminky.urs.cz/item/CS_URS_2021_01/712363672" TargetMode="External" /><Relationship Id="rId14" Type="http://schemas.openxmlformats.org/officeDocument/2006/relationships/hyperlink" Target="https://podminky.urs.cz/item/CS_URS_2021_01/13880011" TargetMode="External" /><Relationship Id="rId15" Type="http://schemas.openxmlformats.org/officeDocument/2006/relationships/hyperlink" Target="https://podminky.urs.cz/item/CS_URS_2021_01/13880025" TargetMode="External" /><Relationship Id="rId16" Type="http://schemas.openxmlformats.org/officeDocument/2006/relationships/hyperlink" Target="https://podminky.urs.cz/item/CS_URS_2021_01/13880027" TargetMode="External" /><Relationship Id="rId17" Type="http://schemas.openxmlformats.org/officeDocument/2006/relationships/hyperlink" Target="https://podminky.urs.cz/item/CS_URS_2021_01/998712203" TargetMode="External" /><Relationship Id="rId18" Type="http://schemas.openxmlformats.org/officeDocument/2006/relationships/hyperlink" Target="https://podminky.urs.cz/item/CS_URS_2021_01/713131141" TargetMode="External" /><Relationship Id="rId19" Type="http://schemas.openxmlformats.org/officeDocument/2006/relationships/hyperlink" Target="https://podminky.urs.cz/item/CS_URS_2021_01/28376440" TargetMode="External" /><Relationship Id="rId20" Type="http://schemas.openxmlformats.org/officeDocument/2006/relationships/hyperlink" Target="https://podminky.urs.cz/item/CS_URS_2021_01/713141136" TargetMode="External" /><Relationship Id="rId21" Type="http://schemas.openxmlformats.org/officeDocument/2006/relationships/hyperlink" Target="https://podminky.urs.cz/item/CS_URS_2021_01/28375908" TargetMode="External" /><Relationship Id="rId22" Type="http://schemas.openxmlformats.org/officeDocument/2006/relationships/hyperlink" Target="https://podminky.urs.cz/item/CS_URS_2021_01/28375991" TargetMode="External" /><Relationship Id="rId23" Type="http://schemas.openxmlformats.org/officeDocument/2006/relationships/hyperlink" Target="https://podminky.urs.cz/item/CS_URS_2021_01/998713203" TargetMode="External" /><Relationship Id="rId24" Type="http://schemas.openxmlformats.org/officeDocument/2006/relationships/hyperlink" Target="https://podminky.urs.cz/item/CS_URS_2021_01/721233112" TargetMode="External" /><Relationship Id="rId25" Type="http://schemas.openxmlformats.org/officeDocument/2006/relationships/hyperlink" Target="https://podminky.urs.cz/item/CS_URS_2021_01/998721203" TargetMode="External" /><Relationship Id="rId26" Type="http://schemas.openxmlformats.org/officeDocument/2006/relationships/hyperlink" Target="https://podminky.urs.cz/item/CS_URS_2021_01/762083122" TargetMode="External" /><Relationship Id="rId27" Type="http://schemas.openxmlformats.org/officeDocument/2006/relationships/hyperlink" Target="https://podminky.urs.cz/item/CS_URS_2021_01/762361313" TargetMode="External" /><Relationship Id="rId28" Type="http://schemas.openxmlformats.org/officeDocument/2006/relationships/hyperlink" Target="https://podminky.urs.cz/item/CS_URS_2021_01/762431225" TargetMode="External" /><Relationship Id="rId29" Type="http://schemas.openxmlformats.org/officeDocument/2006/relationships/hyperlink" Target="https://podminky.urs.cz/item/CS_URS_2021_01/60726286" TargetMode="External" /><Relationship Id="rId30" Type="http://schemas.openxmlformats.org/officeDocument/2006/relationships/hyperlink" Target="https://podminky.urs.cz/item/CS_URS_2021_01/762439001" TargetMode="External" /><Relationship Id="rId31" Type="http://schemas.openxmlformats.org/officeDocument/2006/relationships/hyperlink" Target="https://podminky.urs.cz/item/CS_URS_2021_01/60514106" TargetMode="External" /><Relationship Id="rId32" Type="http://schemas.openxmlformats.org/officeDocument/2006/relationships/hyperlink" Target="https://podminky.urs.cz/item/CS_URS_2021_01/762495000" TargetMode="External" /><Relationship Id="rId33" Type="http://schemas.openxmlformats.org/officeDocument/2006/relationships/hyperlink" Target="https://podminky.urs.cz/item/CS_URS_2021_01/998762203" TargetMode="External" /><Relationship Id="rId34" Type="http://schemas.openxmlformats.org/officeDocument/2006/relationships/hyperlink" Target="https://podminky.urs.cz/item/CS_URS_2021_01/764002841" TargetMode="External" /><Relationship Id="rId35" Type="http://schemas.openxmlformats.org/officeDocument/2006/relationships/hyperlink" Target="https://podminky.urs.cz/item/CS_URS_2021_01/764212662" TargetMode="External" /><Relationship Id="rId36" Type="http://schemas.openxmlformats.org/officeDocument/2006/relationships/hyperlink" Target="https://podminky.urs.cz/item/CS_URS_2021_01/764215608" TargetMode="External" /><Relationship Id="rId37" Type="http://schemas.openxmlformats.org/officeDocument/2006/relationships/hyperlink" Target="https://podminky.urs.cz/item/CS_URS_2021_01/764306142" TargetMode="External" /><Relationship Id="rId38" Type="http://schemas.openxmlformats.org/officeDocument/2006/relationships/hyperlink" Target="https://podminky.urs.cz/item/CS_URS_2021_01/55381011" TargetMode="External" /><Relationship Id="rId39" Type="http://schemas.openxmlformats.org/officeDocument/2006/relationships/hyperlink" Target="https://podminky.urs.cz/item/CS_URS_2021_01/764511601" TargetMode="External" /><Relationship Id="rId40" Type="http://schemas.openxmlformats.org/officeDocument/2006/relationships/hyperlink" Target="https://podminky.urs.cz/item/CS_URS_2021_01/764511641" TargetMode="External" /><Relationship Id="rId41" Type="http://schemas.openxmlformats.org/officeDocument/2006/relationships/hyperlink" Target="https://podminky.urs.cz/item/CS_URS_2021_01/764518621" TargetMode="External" /><Relationship Id="rId42" Type="http://schemas.openxmlformats.org/officeDocument/2006/relationships/hyperlink" Target="https://podminky.urs.cz/item/CS_URS_2021_01/998764203" TargetMode="External" /><Relationship Id="rId43" Type="http://schemas.openxmlformats.org/officeDocument/2006/relationships/hyperlink" Target="https://podminky.urs.cz/item/CS_URS_2021_01/765192001" TargetMode="External" /><Relationship Id="rId44" Type="http://schemas.openxmlformats.org/officeDocument/2006/relationships/hyperlink" Target="https://podminky.urs.cz/item/CS_URS_2021_01/998765203" TargetMode="External" /><Relationship Id="rId45" Type="http://schemas.openxmlformats.org/officeDocument/2006/relationships/hyperlink" Target="https://podminky.urs.cz/item/CS_URS_2021_01/998766203" TargetMode="External" /><Relationship Id="rId46" Type="http://schemas.openxmlformats.org/officeDocument/2006/relationships/hyperlink" Target="https://podminky.urs.cz/item/CS_URS_2021_01/767415112" TargetMode="External" /><Relationship Id="rId47" Type="http://schemas.openxmlformats.org/officeDocument/2006/relationships/hyperlink" Target="https://podminky.urs.cz/item/CS_URS_2021_01/15485005" TargetMode="External" /><Relationship Id="rId48" Type="http://schemas.openxmlformats.org/officeDocument/2006/relationships/hyperlink" Target="https://podminky.urs.cz/item/CS_URS_2021_01/998767203" TargetMode="External" /><Relationship Id="rId49" Type="http://schemas.openxmlformats.org/officeDocument/2006/relationships/hyperlink" Target="https://podminky.urs.cz/item/CS_URS_2021_01/783213021" TargetMode="External" /><Relationship Id="rId5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22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35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36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37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38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39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40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41</v>
      </c>
      <c r="E29" s="49"/>
      <c r="F29" s="34" t="s">
        <v>42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43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44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45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46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47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48</v>
      </c>
      <c r="U35" s="56"/>
      <c r="V35" s="56"/>
      <c r="W35" s="56"/>
      <c r="X35" s="58" t="s">
        <v>49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50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N5372021d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Panelový dům č.p. 307 -309 - stavební úpravy, zateplení obvodového pláště a střechy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24. 4. 2021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Město Frenštát p.R.,náměstí Míru 1, 744 01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Architektura &amp; interier, Šimůnek &amp; partners</v>
      </c>
      <c r="AN49" s="66"/>
      <c r="AO49" s="66"/>
      <c r="AP49" s="66"/>
      <c r="AQ49" s="42"/>
      <c r="AR49" s="46"/>
      <c r="AS49" s="76" t="s">
        <v>51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52</v>
      </c>
      <c r="D52" s="89"/>
      <c r="E52" s="89"/>
      <c r="F52" s="89"/>
      <c r="G52" s="89"/>
      <c r="H52" s="90"/>
      <c r="I52" s="91" t="s">
        <v>53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54</v>
      </c>
      <c r="AH52" s="89"/>
      <c r="AI52" s="89"/>
      <c r="AJ52" s="89"/>
      <c r="AK52" s="89"/>
      <c r="AL52" s="89"/>
      <c r="AM52" s="89"/>
      <c r="AN52" s="91" t="s">
        <v>55</v>
      </c>
      <c r="AO52" s="89"/>
      <c r="AP52" s="89"/>
      <c r="AQ52" s="93" t="s">
        <v>56</v>
      </c>
      <c r="AR52" s="46"/>
      <c r="AS52" s="94" t="s">
        <v>57</v>
      </c>
      <c r="AT52" s="95" t="s">
        <v>58</v>
      </c>
      <c r="AU52" s="95" t="s">
        <v>59</v>
      </c>
      <c r="AV52" s="95" t="s">
        <v>60</v>
      </c>
      <c r="AW52" s="95" t="s">
        <v>61</v>
      </c>
      <c r="AX52" s="95" t="s">
        <v>62</v>
      </c>
      <c r="AY52" s="95" t="s">
        <v>63</v>
      </c>
      <c r="AZ52" s="95" t="s">
        <v>64</v>
      </c>
      <c r="BA52" s="95" t="s">
        <v>65</v>
      </c>
      <c r="BB52" s="95" t="s">
        <v>66</v>
      </c>
      <c r="BC52" s="95" t="s">
        <v>67</v>
      </c>
      <c r="BD52" s="96" t="s">
        <v>68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69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ROUND(AG55+AG58+AG61+AG64,2)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ROUND(AS55+AS58+AS61+AS64,2)</f>
        <v>0</v>
      </c>
      <c r="AT54" s="108">
        <f>ROUND(SUM(AV54:AW54),2)</f>
        <v>0</v>
      </c>
      <c r="AU54" s="109">
        <f>ROUND(AU55+AU58+AU61+AU64,5)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ROUND(AZ55+AZ58+AZ61+AZ64,2)</f>
        <v>0</v>
      </c>
      <c r="BA54" s="108">
        <f>ROUND(BA55+BA58+BA61+BA64,2)</f>
        <v>0</v>
      </c>
      <c r="BB54" s="108">
        <f>ROUND(BB55+BB58+BB61+BB64,2)</f>
        <v>0</v>
      </c>
      <c r="BC54" s="108">
        <f>ROUND(BC55+BC58+BC61+BC64,2)</f>
        <v>0</v>
      </c>
      <c r="BD54" s="110">
        <f>ROUND(BD55+BD58+BD61+BD64,2)</f>
        <v>0</v>
      </c>
      <c r="BE54" s="6"/>
      <c r="BS54" s="111" t="s">
        <v>70</v>
      </c>
      <c r="BT54" s="111" t="s">
        <v>71</v>
      </c>
      <c r="BU54" s="112" t="s">
        <v>72</v>
      </c>
      <c r="BV54" s="111" t="s">
        <v>73</v>
      </c>
      <c r="BW54" s="111" t="s">
        <v>5</v>
      </c>
      <c r="BX54" s="111" t="s">
        <v>74</v>
      </c>
      <c r="CL54" s="111" t="s">
        <v>19</v>
      </c>
    </row>
    <row r="55" s="7" customFormat="1" ht="16.5" customHeight="1">
      <c r="A55" s="7"/>
      <c r="B55" s="113"/>
      <c r="C55" s="114"/>
      <c r="D55" s="115" t="s">
        <v>75</v>
      </c>
      <c r="E55" s="115"/>
      <c r="F55" s="115"/>
      <c r="G55" s="115"/>
      <c r="H55" s="115"/>
      <c r="I55" s="116"/>
      <c r="J55" s="115" t="s">
        <v>76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ROUND(SUM(AG56:AG57),2)</f>
        <v>0</v>
      </c>
      <c r="AH55" s="116"/>
      <c r="AI55" s="116"/>
      <c r="AJ55" s="116"/>
      <c r="AK55" s="116"/>
      <c r="AL55" s="116"/>
      <c r="AM55" s="116"/>
      <c r="AN55" s="118">
        <f>SUM(AG55,AT55)</f>
        <v>0</v>
      </c>
      <c r="AO55" s="116"/>
      <c r="AP55" s="116"/>
      <c r="AQ55" s="119" t="s">
        <v>77</v>
      </c>
      <c r="AR55" s="120"/>
      <c r="AS55" s="121">
        <f>ROUND(SUM(AS56:AS57),2)</f>
        <v>0</v>
      </c>
      <c r="AT55" s="122">
        <f>ROUND(SUM(AV55:AW55),2)</f>
        <v>0</v>
      </c>
      <c r="AU55" s="123">
        <f>ROUND(SUM(AU56:AU57),5)</f>
        <v>0</v>
      </c>
      <c r="AV55" s="122">
        <f>ROUND(AZ55*L29,2)</f>
        <v>0</v>
      </c>
      <c r="AW55" s="122">
        <f>ROUND(BA55*L30,2)</f>
        <v>0</v>
      </c>
      <c r="AX55" s="122">
        <f>ROUND(BB55*L29,2)</f>
        <v>0</v>
      </c>
      <c r="AY55" s="122">
        <f>ROUND(BC55*L30,2)</f>
        <v>0</v>
      </c>
      <c r="AZ55" s="122">
        <f>ROUND(SUM(AZ56:AZ57),2)</f>
        <v>0</v>
      </c>
      <c r="BA55" s="122">
        <f>ROUND(SUM(BA56:BA57),2)</f>
        <v>0</v>
      </c>
      <c r="BB55" s="122">
        <f>ROUND(SUM(BB56:BB57),2)</f>
        <v>0</v>
      </c>
      <c r="BC55" s="122">
        <f>ROUND(SUM(BC56:BC57),2)</f>
        <v>0</v>
      </c>
      <c r="BD55" s="124">
        <f>ROUND(SUM(BD56:BD57),2)</f>
        <v>0</v>
      </c>
      <c r="BE55" s="7"/>
      <c r="BS55" s="125" t="s">
        <v>70</v>
      </c>
      <c r="BT55" s="125" t="s">
        <v>78</v>
      </c>
      <c r="BU55" s="125" t="s">
        <v>72</v>
      </c>
      <c r="BV55" s="125" t="s">
        <v>73</v>
      </c>
      <c r="BW55" s="125" t="s">
        <v>79</v>
      </c>
      <c r="BX55" s="125" t="s">
        <v>5</v>
      </c>
      <c r="CL55" s="125" t="s">
        <v>19</v>
      </c>
      <c r="CM55" s="125" t="s">
        <v>78</v>
      </c>
    </row>
    <row r="56" s="4" customFormat="1" ht="23.25" customHeight="1">
      <c r="A56" s="126" t="s">
        <v>80</v>
      </c>
      <c r="B56" s="65"/>
      <c r="C56" s="127"/>
      <c r="D56" s="127"/>
      <c r="E56" s="128" t="s">
        <v>81</v>
      </c>
      <c r="F56" s="128"/>
      <c r="G56" s="128"/>
      <c r="H56" s="128"/>
      <c r="I56" s="128"/>
      <c r="J56" s="127"/>
      <c r="K56" s="128" t="s">
        <v>82</v>
      </c>
      <c r="L56" s="128"/>
      <c r="M56" s="128"/>
      <c r="N56" s="128"/>
      <c r="O56" s="128"/>
      <c r="P56" s="128"/>
      <c r="Q56" s="128"/>
      <c r="R56" s="128"/>
      <c r="S56" s="128"/>
      <c r="T56" s="128"/>
      <c r="U56" s="128"/>
      <c r="V56" s="128"/>
      <c r="W56" s="128"/>
      <c r="X56" s="128"/>
      <c r="Y56" s="128"/>
      <c r="Z56" s="128"/>
      <c r="AA56" s="128"/>
      <c r="AB56" s="128"/>
      <c r="AC56" s="128"/>
      <c r="AD56" s="128"/>
      <c r="AE56" s="128"/>
      <c r="AF56" s="128"/>
      <c r="AG56" s="129">
        <f>'01 - Architektonicko stav...'!J32</f>
        <v>0</v>
      </c>
      <c r="AH56" s="127"/>
      <c r="AI56" s="127"/>
      <c r="AJ56" s="127"/>
      <c r="AK56" s="127"/>
      <c r="AL56" s="127"/>
      <c r="AM56" s="127"/>
      <c r="AN56" s="129">
        <f>SUM(AG56,AT56)</f>
        <v>0</v>
      </c>
      <c r="AO56" s="127"/>
      <c r="AP56" s="127"/>
      <c r="AQ56" s="130" t="s">
        <v>83</v>
      </c>
      <c r="AR56" s="67"/>
      <c r="AS56" s="131">
        <v>0</v>
      </c>
      <c r="AT56" s="132">
        <f>ROUND(SUM(AV56:AW56),2)</f>
        <v>0</v>
      </c>
      <c r="AU56" s="133">
        <f>'01 - Architektonicko stav...'!P100</f>
        <v>0</v>
      </c>
      <c r="AV56" s="132">
        <f>'01 - Architektonicko stav...'!J35</f>
        <v>0</v>
      </c>
      <c r="AW56" s="132">
        <f>'01 - Architektonicko stav...'!J36</f>
        <v>0</v>
      </c>
      <c r="AX56" s="132">
        <f>'01 - Architektonicko stav...'!J37</f>
        <v>0</v>
      </c>
      <c r="AY56" s="132">
        <f>'01 - Architektonicko stav...'!J38</f>
        <v>0</v>
      </c>
      <c r="AZ56" s="132">
        <f>'01 - Architektonicko stav...'!F35</f>
        <v>0</v>
      </c>
      <c r="BA56" s="132">
        <f>'01 - Architektonicko stav...'!F36</f>
        <v>0</v>
      </c>
      <c r="BB56" s="132">
        <f>'01 - Architektonicko stav...'!F37</f>
        <v>0</v>
      </c>
      <c r="BC56" s="132">
        <f>'01 - Architektonicko stav...'!F38</f>
        <v>0</v>
      </c>
      <c r="BD56" s="134">
        <f>'01 - Architektonicko stav...'!F39</f>
        <v>0</v>
      </c>
      <c r="BE56" s="4"/>
      <c r="BT56" s="135" t="s">
        <v>84</v>
      </c>
      <c r="BV56" s="135" t="s">
        <v>73</v>
      </c>
      <c r="BW56" s="135" t="s">
        <v>85</v>
      </c>
      <c r="BX56" s="135" t="s">
        <v>79</v>
      </c>
      <c r="CL56" s="135" t="s">
        <v>19</v>
      </c>
    </row>
    <row r="57" s="4" customFormat="1" ht="16.5" customHeight="1">
      <c r="A57" s="126" t="s">
        <v>80</v>
      </c>
      <c r="B57" s="65"/>
      <c r="C57" s="127"/>
      <c r="D57" s="127"/>
      <c r="E57" s="128" t="s">
        <v>86</v>
      </c>
      <c r="F57" s="128"/>
      <c r="G57" s="128"/>
      <c r="H57" s="128"/>
      <c r="I57" s="128"/>
      <c r="J57" s="127"/>
      <c r="K57" s="128" t="s">
        <v>87</v>
      </c>
      <c r="L57" s="128"/>
      <c r="M57" s="128"/>
      <c r="N57" s="128"/>
      <c r="O57" s="128"/>
      <c r="P57" s="128"/>
      <c r="Q57" s="128"/>
      <c r="R57" s="128"/>
      <c r="S57" s="128"/>
      <c r="T57" s="128"/>
      <c r="U57" s="128"/>
      <c r="V57" s="128"/>
      <c r="W57" s="128"/>
      <c r="X57" s="128"/>
      <c r="Y57" s="128"/>
      <c r="Z57" s="128"/>
      <c r="AA57" s="128"/>
      <c r="AB57" s="128"/>
      <c r="AC57" s="128"/>
      <c r="AD57" s="128"/>
      <c r="AE57" s="128"/>
      <c r="AF57" s="128"/>
      <c r="AG57" s="129">
        <f>'02 - Architektonicko stav...'!J32</f>
        <v>0</v>
      </c>
      <c r="AH57" s="127"/>
      <c r="AI57" s="127"/>
      <c r="AJ57" s="127"/>
      <c r="AK57" s="127"/>
      <c r="AL57" s="127"/>
      <c r="AM57" s="127"/>
      <c r="AN57" s="129">
        <f>SUM(AG57,AT57)</f>
        <v>0</v>
      </c>
      <c r="AO57" s="127"/>
      <c r="AP57" s="127"/>
      <c r="AQ57" s="130" t="s">
        <v>83</v>
      </c>
      <c r="AR57" s="67"/>
      <c r="AS57" s="131">
        <v>0</v>
      </c>
      <c r="AT57" s="132">
        <f>ROUND(SUM(AV57:AW57),2)</f>
        <v>0</v>
      </c>
      <c r="AU57" s="133">
        <f>'02 - Architektonicko stav...'!P104</f>
        <v>0</v>
      </c>
      <c r="AV57" s="132">
        <f>'02 - Architektonicko stav...'!J35</f>
        <v>0</v>
      </c>
      <c r="AW57" s="132">
        <f>'02 - Architektonicko stav...'!J36</f>
        <v>0</v>
      </c>
      <c r="AX57" s="132">
        <f>'02 - Architektonicko stav...'!J37</f>
        <v>0</v>
      </c>
      <c r="AY57" s="132">
        <f>'02 - Architektonicko stav...'!J38</f>
        <v>0</v>
      </c>
      <c r="AZ57" s="132">
        <f>'02 - Architektonicko stav...'!F35</f>
        <v>0</v>
      </c>
      <c r="BA57" s="132">
        <f>'02 - Architektonicko stav...'!F36</f>
        <v>0</v>
      </c>
      <c r="BB57" s="132">
        <f>'02 - Architektonicko stav...'!F37</f>
        <v>0</v>
      </c>
      <c r="BC57" s="132">
        <f>'02 - Architektonicko stav...'!F38</f>
        <v>0</v>
      </c>
      <c r="BD57" s="134">
        <f>'02 - Architektonicko stav...'!F39</f>
        <v>0</v>
      </c>
      <c r="BE57" s="4"/>
      <c r="BT57" s="135" t="s">
        <v>84</v>
      </c>
      <c r="BV57" s="135" t="s">
        <v>73</v>
      </c>
      <c r="BW57" s="135" t="s">
        <v>88</v>
      </c>
      <c r="BX57" s="135" t="s">
        <v>79</v>
      </c>
      <c r="CL57" s="135" t="s">
        <v>19</v>
      </c>
    </row>
    <row r="58" s="7" customFormat="1" ht="16.5" customHeight="1">
      <c r="A58" s="7"/>
      <c r="B58" s="113"/>
      <c r="C58" s="114"/>
      <c r="D58" s="115" t="s">
        <v>89</v>
      </c>
      <c r="E58" s="115"/>
      <c r="F58" s="115"/>
      <c r="G58" s="115"/>
      <c r="H58" s="115"/>
      <c r="I58" s="116"/>
      <c r="J58" s="115" t="s">
        <v>90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ROUND(SUM(AG59:AG60),2)</f>
        <v>0</v>
      </c>
      <c r="AH58" s="116"/>
      <c r="AI58" s="116"/>
      <c r="AJ58" s="116"/>
      <c r="AK58" s="116"/>
      <c r="AL58" s="116"/>
      <c r="AM58" s="116"/>
      <c r="AN58" s="118">
        <f>SUM(AG58,AT58)</f>
        <v>0</v>
      </c>
      <c r="AO58" s="116"/>
      <c r="AP58" s="116"/>
      <c r="AQ58" s="119" t="s">
        <v>77</v>
      </c>
      <c r="AR58" s="120"/>
      <c r="AS58" s="121">
        <f>ROUND(SUM(AS59:AS60),2)</f>
        <v>0</v>
      </c>
      <c r="AT58" s="122">
        <f>ROUND(SUM(AV58:AW58),2)</f>
        <v>0</v>
      </c>
      <c r="AU58" s="123">
        <f>ROUND(SUM(AU59:AU60),5)</f>
        <v>0</v>
      </c>
      <c r="AV58" s="122">
        <f>ROUND(AZ58*L29,2)</f>
        <v>0</v>
      </c>
      <c r="AW58" s="122">
        <f>ROUND(BA58*L30,2)</f>
        <v>0</v>
      </c>
      <c r="AX58" s="122">
        <f>ROUND(BB58*L29,2)</f>
        <v>0</v>
      </c>
      <c r="AY58" s="122">
        <f>ROUND(BC58*L30,2)</f>
        <v>0</v>
      </c>
      <c r="AZ58" s="122">
        <f>ROUND(SUM(AZ59:AZ60),2)</f>
        <v>0</v>
      </c>
      <c r="BA58" s="122">
        <f>ROUND(SUM(BA59:BA60),2)</f>
        <v>0</v>
      </c>
      <c r="BB58" s="122">
        <f>ROUND(SUM(BB59:BB60),2)</f>
        <v>0</v>
      </c>
      <c r="BC58" s="122">
        <f>ROUND(SUM(BC59:BC60),2)</f>
        <v>0</v>
      </c>
      <c r="BD58" s="124">
        <f>ROUND(SUM(BD59:BD60),2)</f>
        <v>0</v>
      </c>
      <c r="BE58" s="7"/>
      <c r="BS58" s="125" t="s">
        <v>70</v>
      </c>
      <c r="BT58" s="125" t="s">
        <v>78</v>
      </c>
      <c r="BU58" s="125" t="s">
        <v>72</v>
      </c>
      <c r="BV58" s="125" t="s">
        <v>73</v>
      </c>
      <c r="BW58" s="125" t="s">
        <v>91</v>
      </c>
      <c r="BX58" s="125" t="s">
        <v>5</v>
      </c>
      <c r="CL58" s="125" t="s">
        <v>19</v>
      </c>
      <c r="CM58" s="125" t="s">
        <v>78</v>
      </c>
    </row>
    <row r="59" s="4" customFormat="1" ht="23.25" customHeight="1">
      <c r="A59" s="126" t="s">
        <v>80</v>
      </c>
      <c r="B59" s="65"/>
      <c r="C59" s="127"/>
      <c r="D59" s="127"/>
      <c r="E59" s="128" t="s">
        <v>81</v>
      </c>
      <c r="F59" s="128"/>
      <c r="G59" s="128"/>
      <c r="H59" s="128"/>
      <c r="I59" s="128"/>
      <c r="J59" s="127"/>
      <c r="K59" s="128" t="s">
        <v>82</v>
      </c>
      <c r="L59" s="128"/>
      <c r="M59" s="128"/>
      <c r="N59" s="128"/>
      <c r="O59" s="128"/>
      <c r="P59" s="128"/>
      <c r="Q59" s="128"/>
      <c r="R59" s="128"/>
      <c r="S59" s="128"/>
      <c r="T59" s="128"/>
      <c r="U59" s="128"/>
      <c r="V59" s="128"/>
      <c r="W59" s="128"/>
      <c r="X59" s="128"/>
      <c r="Y59" s="128"/>
      <c r="Z59" s="128"/>
      <c r="AA59" s="128"/>
      <c r="AB59" s="128"/>
      <c r="AC59" s="128"/>
      <c r="AD59" s="128"/>
      <c r="AE59" s="128"/>
      <c r="AF59" s="128"/>
      <c r="AG59" s="129">
        <f>'01 - Architektonicko stav..._01'!J32</f>
        <v>0</v>
      </c>
      <c r="AH59" s="127"/>
      <c r="AI59" s="127"/>
      <c r="AJ59" s="127"/>
      <c r="AK59" s="127"/>
      <c r="AL59" s="127"/>
      <c r="AM59" s="127"/>
      <c r="AN59" s="129">
        <f>SUM(AG59,AT59)</f>
        <v>0</v>
      </c>
      <c r="AO59" s="127"/>
      <c r="AP59" s="127"/>
      <c r="AQ59" s="130" t="s">
        <v>83</v>
      </c>
      <c r="AR59" s="67"/>
      <c r="AS59" s="131">
        <v>0</v>
      </c>
      <c r="AT59" s="132">
        <f>ROUND(SUM(AV59:AW59),2)</f>
        <v>0</v>
      </c>
      <c r="AU59" s="133">
        <f>'01 - Architektonicko stav..._01'!P100</f>
        <v>0</v>
      </c>
      <c r="AV59" s="132">
        <f>'01 - Architektonicko stav..._01'!J35</f>
        <v>0</v>
      </c>
      <c r="AW59" s="132">
        <f>'01 - Architektonicko stav..._01'!J36</f>
        <v>0</v>
      </c>
      <c r="AX59" s="132">
        <f>'01 - Architektonicko stav..._01'!J37</f>
        <v>0</v>
      </c>
      <c r="AY59" s="132">
        <f>'01 - Architektonicko stav..._01'!J38</f>
        <v>0</v>
      </c>
      <c r="AZ59" s="132">
        <f>'01 - Architektonicko stav..._01'!F35</f>
        <v>0</v>
      </c>
      <c r="BA59" s="132">
        <f>'01 - Architektonicko stav..._01'!F36</f>
        <v>0</v>
      </c>
      <c r="BB59" s="132">
        <f>'01 - Architektonicko stav..._01'!F37</f>
        <v>0</v>
      </c>
      <c r="BC59" s="132">
        <f>'01 - Architektonicko stav..._01'!F38</f>
        <v>0</v>
      </c>
      <c r="BD59" s="134">
        <f>'01 - Architektonicko stav..._01'!F39</f>
        <v>0</v>
      </c>
      <c r="BE59" s="4"/>
      <c r="BT59" s="135" t="s">
        <v>84</v>
      </c>
      <c r="BV59" s="135" t="s">
        <v>73</v>
      </c>
      <c r="BW59" s="135" t="s">
        <v>92</v>
      </c>
      <c r="BX59" s="135" t="s">
        <v>91</v>
      </c>
      <c r="CL59" s="135" t="s">
        <v>19</v>
      </c>
    </row>
    <row r="60" s="4" customFormat="1" ht="16.5" customHeight="1">
      <c r="A60" s="126" t="s">
        <v>80</v>
      </c>
      <c r="B60" s="65"/>
      <c r="C60" s="127"/>
      <c r="D60" s="127"/>
      <c r="E60" s="128" t="s">
        <v>86</v>
      </c>
      <c r="F60" s="128"/>
      <c r="G60" s="128"/>
      <c r="H60" s="128"/>
      <c r="I60" s="128"/>
      <c r="J60" s="127"/>
      <c r="K60" s="128" t="s">
        <v>87</v>
      </c>
      <c r="L60" s="128"/>
      <c r="M60" s="128"/>
      <c r="N60" s="128"/>
      <c r="O60" s="128"/>
      <c r="P60" s="128"/>
      <c r="Q60" s="128"/>
      <c r="R60" s="128"/>
      <c r="S60" s="128"/>
      <c r="T60" s="128"/>
      <c r="U60" s="128"/>
      <c r="V60" s="128"/>
      <c r="W60" s="128"/>
      <c r="X60" s="128"/>
      <c r="Y60" s="128"/>
      <c r="Z60" s="128"/>
      <c r="AA60" s="128"/>
      <c r="AB60" s="128"/>
      <c r="AC60" s="128"/>
      <c r="AD60" s="128"/>
      <c r="AE60" s="128"/>
      <c r="AF60" s="128"/>
      <c r="AG60" s="129">
        <f>'02 - Architektonicko stav..._01'!J32</f>
        <v>0</v>
      </c>
      <c r="AH60" s="127"/>
      <c r="AI60" s="127"/>
      <c r="AJ60" s="127"/>
      <c r="AK60" s="127"/>
      <c r="AL60" s="127"/>
      <c r="AM60" s="127"/>
      <c r="AN60" s="129">
        <f>SUM(AG60,AT60)</f>
        <v>0</v>
      </c>
      <c r="AO60" s="127"/>
      <c r="AP60" s="127"/>
      <c r="AQ60" s="130" t="s">
        <v>83</v>
      </c>
      <c r="AR60" s="67"/>
      <c r="AS60" s="131">
        <v>0</v>
      </c>
      <c r="AT60" s="132">
        <f>ROUND(SUM(AV60:AW60),2)</f>
        <v>0</v>
      </c>
      <c r="AU60" s="133">
        <f>'02 - Architektonicko stav..._01'!P104</f>
        <v>0</v>
      </c>
      <c r="AV60" s="132">
        <f>'02 - Architektonicko stav..._01'!J35</f>
        <v>0</v>
      </c>
      <c r="AW60" s="132">
        <f>'02 - Architektonicko stav..._01'!J36</f>
        <v>0</v>
      </c>
      <c r="AX60" s="132">
        <f>'02 - Architektonicko stav..._01'!J37</f>
        <v>0</v>
      </c>
      <c r="AY60" s="132">
        <f>'02 - Architektonicko stav..._01'!J38</f>
        <v>0</v>
      </c>
      <c r="AZ60" s="132">
        <f>'02 - Architektonicko stav..._01'!F35</f>
        <v>0</v>
      </c>
      <c r="BA60" s="132">
        <f>'02 - Architektonicko stav..._01'!F36</f>
        <v>0</v>
      </c>
      <c r="BB60" s="132">
        <f>'02 - Architektonicko stav..._01'!F37</f>
        <v>0</v>
      </c>
      <c r="BC60" s="132">
        <f>'02 - Architektonicko stav..._01'!F38</f>
        <v>0</v>
      </c>
      <c r="BD60" s="134">
        <f>'02 - Architektonicko stav..._01'!F39</f>
        <v>0</v>
      </c>
      <c r="BE60" s="4"/>
      <c r="BT60" s="135" t="s">
        <v>84</v>
      </c>
      <c r="BV60" s="135" t="s">
        <v>73</v>
      </c>
      <c r="BW60" s="135" t="s">
        <v>93</v>
      </c>
      <c r="BX60" s="135" t="s">
        <v>91</v>
      </c>
      <c r="CL60" s="135" t="s">
        <v>19</v>
      </c>
    </row>
    <row r="61" s="7" customFormat="1" ht="16.5" customHeight="1">
      <c r="A61" s="7"/>
      <c r="B61" s="113"/>
      <c r="C61" s="114"/>
      <c r="D61" s="115" t="s">
        <v>94</v>
      </c>
      <c r="E61" s="115"/>
      <c r="F61" s="115"/>
      <c r="G61" s="115"/>
      <c r="H61" s="115"/>
      <c r="I61" s="116"/>
      <c r="J61" s="115" t="s">
        <v>95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ROUND(SUM(AG62:AG63),2)</f>
        <v>0</v>
      </c>
      <c r="AH61" s="116"/>
      <c r="AI61" s="116"/>
      <c r="AJ61" s="116"/>
      <c r="AK61" s="116"/>
      <c r="AL61" s="116"/>
      <c r="AM61" s="116"/>
      <c r="AN61" s="118">
        <f>SUM(AG61,AT61)</f>
        <v>0</v>
      </c>
      <c r="AO61" s="116"/>
      <c r="AP61" s="116"/>
      <c r="AQ61" s="119" t="s">
        <v>77</v>
      </c>
      <c r="AR61" s="120"/>
      <c r="AS61" s="121">
        <f>ROUND(SUM(AS62:AS63),2)</f>
        <v>0</v>
      </c>
      <c r="AT61" s="122">
        <f>ROUND(SUM(AV61:AW61),2)</f>
        <v>0</v>
      </c>
      <c r="AU61" s="123">
        <f>ROUND(SUM(AU62:AU63),5)</f>
        <v>0</v>
      </c>
      <c r="AV61" s="122">
        <f>ROUND(AZ61*L29,2)</f>
        <v>0</v>
      </c>
      <c r="AW61" s="122">
        <f>ROUND(BA61*L30,2)</f>
        <v>0</v>
      </c>
      <c r="AX61" s="122">
        <f>ROUND(BB61*L29,2)</f>
        <v>0</v>
      </c>
      <c r="AY61" s="122">
        <f>ROUND(BC61*L30,2)</f>
        <v>0</v>
      </c>
      <c r="AZ61" s="122">
        <f>ROUND(SUM(AZ62:AZ63),2)</f>
        <v>0</v>
      </c>
      <c r="BA61" s="122">
        <f>ROUND(SUM(BA62:BA63),2)</f>
        <v>0</v>
      </c>
      <c r="BB61" s="122">
        <f>ROUND(SUM(BB62:BB63),2)</f>
        <v>0</v>
      </c>
      <c r="BC61" s="122">
        <f>ROUND(SUM(BC62:BC63),2)</f>
        <v>0</v>
      </c>
      <c r="BD61" s="124">
        <f>ROUND(SUM(BD62:BD63),2)</f>
        <v>0</v>
      </c>
      <c r="BE61" s="7"/>
      <c r="BS61" s="125" t="s">
        <v>70</v>
      </c>
      <c r="BT61" s="125" t="s">
        <v>78</v>
      </c>
      <c r="BU61" s="125" t="s">
        <v>72</v>
      </c>
      <c r="BV61" s="125" t="s">
        <v>73</v>
      </c>
      <c r="BW61" s="125" t="s">
        <v>96</v>
      </c>
      <c r="BX61" s="125" t="s">
        <v>5</v>
      </c>
      <c r="CL61" s="125" t="s">
        <v>19</v>
      </c>
      <c r="CM61" s="125" t="s">
        <v>78</v>
      </c>
    </row>
    <row r="62" s="4" customFormat="1" ht="23.25" customHeight="1">
      <c r="A62" s="126" t="s">
        <v>80</v>
      </c>
      <c r="B62" s="65"/>
      <c r="C62" s="127"/>
      <c r="D62" s="127"/>
      <c r="E62" s="128" t="s">
        <v>81</v>
      </c>
      <c r="F62" s="128"/>
      <c r="G62" s="128"/>
      <c r="H62" s="128"/>
      <c r="I62" s="128"/>
      <c r="J62" s="127"/>
      <c r="K62" s="128" t="s">
        <v>82</v>
      </c>
      <c r="L62" s="128"/>
      <c r="M62" s="128"/>
      <c r="N62" s="128"/>
      <c r="O62" s="128"/>
      <c r="P62" s="128"/>
      <c r="Q62" s="128"/>
      <c r="R62" s="128"/>
      <c r="S62" s="128"/>
      <c r="T62" s="128"/>
      <c r="U62" s="128"/>
      <c r="V62" s="128"/>
      <c r="W62" s="128"/>
      <c r="X62" s="128"/>
      <c r="Y62" s="128"/>
      <c r="Z62" s="128"/>
      <c r="AA62" s="128"/>
      <c r="AB62" s="128"/>
      <c r="AC62" s="128"/>
      <c r="AD62" s="128"/>
      <c r="AE62" s="128"/>
      <c r="AF62" s="128"/>
      <c r="AG62" s="129">
        <f>'01 - Architektonicko stav..._02'!J32</f>
        <v>0</v>
      </c>
      <c r="AH62" s="127"/>
      <c r="AI62" s="127"/>
      <c r="AJ62" s="127"/>
      <c r="AK62" s="127"/>
      <c r="AL62" s="127"/>
      <c r="AM62" s="127"/>
      <c r="AN62" s="129">
        <f>SUM(AG62,AT62)</f>
        <v>0</v>
      </c>
      <c r="AO62" s="127"/>
      <c r="AP62" s="127"/>
      <c r="AQ62" s="130" t="s">
        <v>83</v>
      </c>
      <c r="AR62" s="67"/>
      <c r="AS62" s="131">
        <v>0</v>
      </c>
      <c r="AT62" s="132">
        <f>ROUND(SUM(AV62:AW62),2)</f>
        <v>0</v>
      </c>
      <c r="AU62" s="133">
        <f>'01 - Architektonicko stav..._02'!P100</f>
        <v>0</v>
      </c>
      <c r="AV62" s="132">
        <f>'01 - Architektonicko stav..._02'!J35</f>
        <v>0</v>
      </c>
      <c r="AW62" s="132">
        <f>'01 - Architektonicko stav..._02'!J36</f>
        <v>0</v>
      </c>
      <c r="AX62" s="132">
        <f>'01 - Architektonicko stav..._02'!J37</f>
        <v>0</v>
      </c>
      <c r="AY62" s="132">
        <f>'01 - Architektonicko stav..._02'!J38</f>
        <v>0</v>
      </c>
      <c r="AZ62" s="132">
        <f>'01 - Architektonicko stav..._02'!F35</f>
        <v>0</v>
      </c>
      <c r="BA62" s="132">
        <f>'01 - Architektonicko stav..._02'!F36</f>
        <v>0</v>
      </c>
      <c r="BB62" s="132">
        <f>'01 - Architektonicko stav..._02'!F37</f>
        <v>0</v>
      </c>
      <c r="BC62" s="132">
        <f>'01 - Architektonicko stav..._02'!F38</f>
        <v>0</v>
      </c>
      <c r="BD62" s="134">
        <f>'01 - Architektonicko stav..._02'!F39</f>
        <v>0</v>
      </c>
      <c r="BE62" s="4"/>
      <c r="BT62" s="135" t="s">
        <v>84</v>
      </c>
      <c r="BV62" s="135" t="s">
        <v>73</v>
      </c>
      <c r="BW62" s="135" t="s">
        <v>97</v>
      </c>
      <c r="BX62" s="135" t="s">
        <v>96</v>
      </c>
      <c r="CL62" s="135" t="s">
        <v>19</v>
      </c>
    </row>
    <row r="63" s="4" customFormat="1" ht="16.5" customHeight="1">
      <c r="A63" s="126" t="s">
        <v>80</v>
      </c>
      <c r="B63" s="65"/>
      <c r="C63" s="127"/>
      <c r="D63" s="127"/>
      <c r="E63" s="128" t="s">
        <v>86</v>
      </c>
      <c r="F63" s="128"/>
      <c r="G63" s="128"/>
      <c r="H63" s="128"/>
      <c r="I63" s="128"/>
      <c r="J63" s="127"/>
      <c r="K63" s="128" t="s">
        <v>87</v>
      </c>
      <c r="L63" s="128"/>
      <c r="M63" s="128"/>
      <c r="N63" s="128"/>
      <c r="O63" s="128"/>
      <c r="P63" s="128"/>
      <c r="Q63" s="128"/>
      <c r="R63" s="128"/>
      <c r="S63" s="128"/>
      <c r="T63" s="128"/>
      <c r="U63" s="128"/>
      <c r="V63" s="128"/>
      <c r="W63" s="128"/>
      <c r="X63" s="128"/>
      <c r="Y63" s="128"/>
      <c r="Z63" s="128"/>
      <c r="AA63" s="128"/>
      <c r="AB63" s="128"/>
      <c r="AC63" s="128"/>
      <c r="AD63" s="128"/>
      <c r="AE63" s="128"/>
      <c r="AF63" s="128"/>
      <c r="AG63" s="129">
        <f>'02 - Architektonicko stav..._02'!J32</f>
        <v>0</v>
      </c>
      <c r="AH63" s="127"/>
      <c r="AI63" s="127"/>
      <c r="AJ63" s="127"/>
      <c r="AK63" s="127"/>
      <c r="AL63" s="127"/>
      <c r="AM63" s="127"/>
      <c r="AN63" s="129">
        <f>SUM(AG63,AT63)</f>
        <v>0</v>
      </c>
      <c r="AO63" s="127"/>
      <c r="AP63" s="127"/>
      <c r="AQ63" s="130" t="s">
        <v>83</v>
      </c>
      <c r="AR63" s="67"/>
      <c r="AS63" s="131">
        <v>0</v>
      </c>
      <c r="AT63" s="132">
        <f>ROUND(SUM(AV63:AW63),2)</f>
        <v>0</v>
      </c>
      <c r="AU63" s="133">
        <f>'02 - Architektonicko stav..._02'!P104</f>
        <v>0</v>
      </c>
      <c r="AV63" s="132">
        <f>'02 - Architektonicko stav..._02'!J35</f>
        <v>0</v>
      </c>
      <c r="AW63" s="132">
        <f>'02 - Architektonicko stav..._02'!J36</f>
        <v>0</v>
      </c>
      <c r="AX63" s="132">
        <f>'02 - Architektonicko stav..._02'!J37</f>
        <v>0</v>
      </c>
      <c r="AY63" s="132">
        <f>'02 - Architektonicko stav..._02'!J38</f>
        <v>0</v>
      </c>
      <c r="AZ63" s="132">
        <f>'02 - Architektonicko stav..._02'!F35</f>
        <v>0</v>
      </c>
      <c r="BA63" s="132">
        <f>'02 - Architektonicko stav..._02'!F36</f>
        <v>0</v>
      </c>
      <c r="BB63" s="132">
        <f>'02 - Architektonicko stav..._02'!F37</f>
        <v>0</v>
      </c>
      <c r="BC63" s="132">
        <f>'02 - Architektonicko stav..._02'!F38</f>
        <v>0</v>
      </c>
      <c r="BD63" s="134">
        <f>'02 - Architektonicko stav..._02'!F39</f>
        <v>0</v>
      </c>
      <c r="BE63" s="4"/>
      <c r="BT63" s="135" t="s">
        <v>84</v>
      </c>
      <c r="BV63" s="135" t="s">
        <v>73</v>
      </c>
      <c r="BW63" s="135" t="s">
        <v>98</v>
      </c>
      <c r="BX63" s="135" t="s">
        <v>96</v>
      </c>
      <c r="CL63" s="135" t="s">
        <v>19</v>
      </c>
    </row>
    <row r="64" s="7" customFormat="1" ht="16.5" customHeight="1">
      <c r="A64" s="126" t="s">
        <v>80</v>
      </c>
      <c r="B64" s="113"/>
      <c r="C64" s="114"/>
      <c r="D64" s="115" t="s">
        <v>99</v>
      </c>
      <c r="E64" s="115"/>
      <c r="F64" s="115"/>
      <c r="G64" s="115"/>
      <c r="H64" s="115"/>
      <c r="I64" s="116"/>
      <c r="J64" s="115" t="s">
        <v>100</v>
      </c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5"/>
      <c r="AC64" s="115"/>
      <c r="AD64" s="115"/>
      <c r="AE64" s="115"/>
      <c r="AF64" s="115"/>
      <c r="AG64" s="118">
        <f>'SO 04 - Hromosvod'!J30</f>
        <v>0</v>
      </c>
      <c r="AH64" s="116"/>
      <c r="AI64" s="116"/>
      <c r="AJ64" s="116"/>
      <c r="AK64" s="116"/>
      <c r="AL64" s="116"/>
      <c r="AM64" s="116"/>
      <c r="AN64" s="118">
        <f>SUM(AG64,AT64)</f>
        <v>0</v>
      </c>
      <c r="AO64" s="116"/>
      <c r="AP64" s="116"/>
      <c r="AQ64" s="119" t="s">
        <v>77</v>
      </c>
      <c r="AR64" s="120"/>
      <c r="AS64" s="136">
        <v>0</v>
      </c>
      <c r="AT64" s="137">
        <f>ROUND(SUM(AV64:AW64),2)</f>
        <v>0</v>
      </c>
      <c r="AU64" s="138">
        <f>'SO 04 - Hromosvod'!P93</f>
        <v>0</v>
      </c>
      <c r="AV64" s="137">
        <f>'SO 04 - Hromosvod'!J33</f>
        <v>0</v>
      </c>
      <c r="AW64" s="137">
        <f>'SO 04 - Hromosvod'!J34</f>
        <v>0</v>
      </c>
      <c r="AX64" s="137">
        <f>'SO 04 - Hromosvod'!J35</f>
        <v>0</v>
      </c>
      <c r="AY64" s="137">
        <f>'SO 04 - Hromosvod'!J36</f>
        <v>0</v>
      </c>
      <c r="AZ64" s="137">
        <f>'SO 04 - Hromosvod'!F33</f>
        <v>0</v>
      </c>
      <c r="BA64" s="137">
        <f>'SO 04 - Hromosvod'!F34</f>
        <v>0</v>
      </c>
      <c r="BB64" s="137">
        <f>'SO 04 - Hromosvod'!F35</f>
        <v>0</v>
      </c>
      <c r="BC64" s="137">
        <f>'SO 04 - Hromosvod'!F36</f>
        <v>0</v>
      </c>
      <c r="BD64" s="139">
        <f>'SO 04 - Hromosvod'!F37</f>
        <v>0</v>
      </c>
      <c r="BE64" s="7"/>
      <c r="BT64" s="125" t="s">
        <v>78</v>
      </c>
      <c r="BV64" s="125" t="s">
        <v>73</v>
      </c>
      <c r="BW64" s="125" t="s">
        <v>101</v>
      </c>
      <c r="BX64" s="125" t="s">
        <v>5</v>
      </c>
      <c r="CL64" s="125" t="s">
        <v>19</v>
      </c>
      <c r="CM64" s="125" t="s">
        <v>78</v>
      </c>
    </row>
    <row r="65" s="2" customFormat="1" ht="30" customHeight="1">
      <c r="A65" s="40"/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6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46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</row>
  </sheetData>
  <sheetProtection sheet="1" formatColumns="0" formatRows="0" objects="1" scenarios="1" spinCount="100000" saltValue="I8BSd0iiDDgF7iJ1+1AlRtdc6MfUYnfSXZLhIM6D1GvCv5F0ieuZY8glbDYlA/qYxZpbl2LdeYaocmZ8/baZJQ==" hashValue="KxYzzHGF9+gdC3mOCP5PMHtPnPxz4IofDHJQGBr7e0lYhN58uVuNSb7HOfrysIYJT39kB17+kq0DIGb85IPa0A==" algorithmName="SHA-512" password="CC35"/>
  <mergeCells count="78">
    <mergeCell ref="C52:G52"/>
    <mergeCell ref="D64:H64"/>
    <mergeCell ref="D58:H58"/>
    <mergeCell ref="D55:H55"/>
    <mergeCell ref="D61:H61"/>
    <mergeCell ref="E59:I59"/>
    <mergeCell ref="E56:I56"/>
    <mergeCell ref="E60:I60"/>
    <mergeCell ref="E62:I62"/>
    <mergeCell ref="E63:I63"/>
    <mergeCell ref="E57:I57"/>
    <mergeCell ref="I52:AF52"/>
    <mergeCell ref="J61:AF61"/>
    <mergeCell ref="J55:AF55"/>
    <mergeCell ref="J58:AF58"/>
    <mergeCell ref="J64:AF64"/>
    <mergeCell ref="K57:AF57"/>
    <mergeCell ref="K60:AF60"/>
    <mergeCell ref="K62:AF62"/>
    <mergeCell ref="K59:AF59"/>
    <mergeCell ref="K63:AF63"/>
    <mergeCell ref="K56:AF56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8:AM58"/>
    <mergeCell ref="AG64:AM64"/>
    <mergeCell ref="AG63:AM63"/>
    <mergeCell ref="AG62:AM62"/>
    <mergeCell ref="AG61:AM61"/>
    <mergeCell ref="AG57:AM57"/>
    <mergeCell ref="AG60:AM60"/>
    <mergeCell ref="AG52:AM52"/>
    <mergeCell ref="AG55:AM55"/>
    <mergeCell ref="AG59:AM59"/>
    <mergeCell ref="AG56:AM56"/>
    <mergeCell ref="AM47:AN47"/>
    <mergeCell ref="AM49:AP49"/>
    <mergeCell ref="AM50:AP50"/>
    <mergeCell ref="AN55:AP55"/>
    <mergeCell ref="AN57:AP57"/>
    <mergeCell ref="AN64:AP64"/>
    <mergeCell ref="AN63:AP63"/>
    <mergeCell ref="AN56:AP56"/>
    <mergeCell ref="AN52:AP52"/>
    <mergeCell ref="AN62:AP62"/>
    <mergeCell ref="AN59:AP59"/>
    <mergeCell ref="AN61:AP61"/>
    <mergeCell ref="AN60:AP60"/>
    <mergeCell ref="AN58:AP58"/>
    <mergeCell ref="AS49:AT51"/>
    <mergeCell ref="AN54:AP54"/>
  </mergeCells>
  <hyperlinks>
    <hyperlink ref="A56" location="'01 - Architektonicko stav...'!C2" display="/"/>
    <hyperlink ref="A57" location="'02 - Architektonicko stav...'!C2" display="/"/>
    <hyperlink ref="A59" location="'01 - Architektonicko stav..._01'!C2" display="/"/>
    <hyperlink ref="A60" location="'02 - Architektonicko stav..._01'!C2" display="/"/>
    <hyperlink ref="A62" location="'01 - Architektonicko stav..._02'!C2" display="/"/>
    <hyperlink ref="A63" location="'02 - Architektonicko stav..._02'!C2" display="/"/>
    <hyperlink ref="A64" location="'SO 04 - Hromosvod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85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Panelový dům č.p. 307 -309 - stavební úpravy, zateplení obvodového pláště a střechy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104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24. 4. 2021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37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39</v>
      </c>
      <c r="G34" s="40"/>
      <c r="H34" s="40"/>
      <c r="I34" s="156" t="s">
        <v>38</v>
      </c>
      <c r="J34" s="156" t="s">
        <v>40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41</v>
      </c>
      <c r="E35" s="144" t="s">
        <v>42</v>
      </c>
      <c r="F35" s="158">
        <f>ROUND((SUM(BE100:BE1291)),  2)</f>
        <v>0</v>
      </c>
      <c r="G35" s="40"/>
      <c r="H35" s="40"/>
      <c r="I35" s="159">
        <v>0.20999999999999999</v>
      </c>
      <c r="J35" s="158">
        <f>ROUND(((SUM(BE100:BE1291))*I35),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43</v>
      </c>
      <c r="F36" s="158">
        <f>ROUND((SUM(BF100:BF1291)),  2)</f>
        <v>0</v>
      </c>
      <c r="G36" s="40"/>
      <c r="H36" s="40"/>
      <c r="I36" s="159">
        <v>0.14999999999999999</v>
      </c>
      <c r="J36" s="158">
        <f>ROUND(((SUM(BF100:BF1291))*I36),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ROUND((SUM(BG100:BG1291)),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45</v>
      </c>
      <c r="F38" s="158">
        <f>ROUND((SUM(BH100:BH1291)),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46</v>
      </c>
      <c r="F39" s="158">
        <f>ROUND((SUM(BI100:BI1291)),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47</v>
      </c>
      <c r="E41" s="162"/>
      <c r="F41" s="162"/>
      <c r="G41" s="163" t="s">
        <v>48</v>
      </c>
      <c r="H41" s="164" t="s">
        <v>49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Panelový dům č.p. 307 -309 - stavební úpravy, zateplení obvodového pláště a střechy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Architektonicko stavební řešení obvodového pláště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24. 4. 2021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Frenštát p.R.,náměstí Míru 1, 744 01</v>
      </c>
      <c r="G58" s="42"/>
      <c r="H58" s="42"/>
      <c r="I58" s="34" t="s">
        <v>31</v>
      </c>
      <c r="J58" s="38" t="str">
        <f>E23</f>
        <v>Architektura &amp; interier, Šimůnek &amp; partners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69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111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112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113</v>
      </c>
      <c r="E66" s="184"/>
      <c r="F66" s="184"/>
      <c r="G66" s="184"/>
      <c r="H66" s="184"/>
      <c r="I66" s="184"/>
      <c r="J66" s="185">
        <f>J182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114</v>
      </c>
      <c r="E67" s="184"/>
      <c r="F67" s="184"/>
      <c r="G67" s="184"/>
      <c r="H67" s="184"/>
      <c r="I67" s="184"/>
      <c r="J67" s="185">
        <f>J193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115</v>
      </c>
      <c r="E68" s="184"/>
      <c r="F68" s="184"/>
      <c r="G68" s="184"/>
      <c r="H68" s="184"/>
      <c r="I68" s="184"/>
      <c r="J68" s="185">
        <f>J853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116</v>
      </c>
      <c r="E69" s="184"/>
      <c r="F69" s="184"/>
      <c r="G69" s="184"/>
      <c r="H69" s="184"/>
      <c r="I69" s="184"/>
      <c r="J69" s="185">
        <f>J929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117</v>
      </c>
      <c r="E70" s="184"/>
      <c r="F70" s="184"/>
      <c r="G70" s="184"/>
      <c r="H70" s="184"/>
      <c r="I70" s="184"/>
      <c r="J70" s="185">
        <f>J940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118</v>
      </c>
      <c r="E71" s="179"/>
      <c r="F71" s="179"/>
      <c r="G71" s="179"/>
      <c r="H71" s="179"/>
      <c r="I71" s="179"/>
      <c r="J71" s="180">
        <f>J943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119</v>
      </c>
      <c r="E72" s="184"/>
      <c r="F72" s="184"/>
      <c r="G72" s="184"/>
      <c r="H72" s="184"/>
      <c r="I72" s="184"/>
      <c r="J72" s="185">
        <f>J944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120</v>
      </c>
      <c r="E73" s="184"/>
      <c r="F73" s="184"/>
      <c r="G73" s="184"/>
      <c r="H73" s="184"/>
      <c r="I73" s="184"/>
      <c r="J73" s="185">
        <f>J998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121</v>
      </c>
      <c r="E74" s="184"/>
      <c r="F74" s="184"/>
      <c r="G74" s="184"/>
      <c r="H74" s="184"/>
      <c r="I74" s="184"/>
      <c r="J74" s="185">
        <f>J1110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122</v>
      </c>
      <c r="E75" s="184"/>
      <c r="F75" s="184"/>
      <c r="G75" s="184"/>
      <c r="H75" s="184"/>
      <c r="I75" s="184"/>
      <c r="J75" s="185">
        <f>J1157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123</v>
      </c>
      <c r="E76" s="184"/>
      <c r="F76" s="184"/>
      <c r="G76" s="184"/>
      <c r="H76" s="184"/>
      <c r="I76" s="184"/>
      <c r="J76" s="185">
        <f>J1202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124</v>
      </c>
      <c r="E77" s="184"/>
      <c r="F77" s="184"/>
      <c r="G77" s="184"/>
      <c r="H77" s="184"/>
      <c r="I77" s="184"/>
      <c r="J77" s="185">
        <f>J1222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6"/>
      <c r="C78" s="177"/>
      <c r="D78" s="178" t="s">
        <v>125</v>
      </c>
      <c r="E78" s="179"/>
      <c r="F78" s="179"/>
      <c r="G78" s="179"/>
      <c r="H78" s="179"/>
      <c r="I78" s="179"/>
      <c r="J78" s="180">
        <f>J1289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126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Panelový dům č.p. 307 -309 - stavební úpravy, zateplení obvodového pláště a střechy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103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104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105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01 - Architektonicko stavební řešení obvodového pláště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24. 4. 2021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Město Frenštát p.R.,náměstí Míru 1, 744 01</v>
      </c>
      <c r="G96" s="42"/>
      <c r="H96" s="42"/>
      <c r="I96" s="34" t="s">
        <v>31</v>
      </c>
      <c r="J96" s="38" t="str">
        <f>E23</f>
        <v>Architektura &amp; interier, Šimůnek &amp; partners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 xml:space="preserve"> 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127</v>
      </c>
      <c r="D99" s="190" t="s">
        <v>56</v>
      </c>
      <c r="E99" s="190" t="s">
        <v>52</v>
      </c>
      <c r="F99" s="190" t="s">
        <v>53</v>
      </c>
      <c r="G99" s="190" t="s">
        <v>128</v>
      </c>
      <c r="H99" s="190" t="s">
        <v>129</v>
      </c>
      <c r="I99" s="190" t="s">
        <v>130</v>
      </c>
      <c r="J99" s="190" t="s">
        <v>109</v>
      </c>
      <c r="K99" s="191" t="s">
        <v>131</v>
      </c>
      <c r="L99" s="192"/>
      <c r="M99" s="94" t="s">
        <v>19</v>
      </c>
      <c r="N99" s="95" t="s">
        <v>41</v>
      </c>
      <c r="O99" s="95" t="s">
        <v>132</v>
      </c>
      <c r="P99" s="95" t="s">
        <v>133</v>
      </c>
      <c r="Q99" s="95" t="s">
        <v>134</v>
      </c>
      <c r="R99" s="95" t="s">
        <v>135</v>
      </c>
      <c r="S99" s="95" t="s">
        <v>136</v>
      </c>
      <c r="T99" s="96" t="s">
        <v>137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138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P101+P943+P1289</f>
        <v>0</v>
      </c>
      <c r="Q100" s="98"/>
      <c r="R100" s="195">
        <f>R101+R943+R1289</f>
        <v>68.195340819999984</v>
      </c>
      <c r="S100" s="98"/>
      <c r="T100" s="196">
        <f>T101+T943+T1289</f>
        <v>14.5867504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70</v>
      </c>
      <c r="AU100" s="19" t="s">
        <v>110</v>
      </c>
      <c r="BK100" s="197">
        <f>BK101+BK943+BK1289</f>
        <v>0</v>
      </c>
    </row>
    <row r="101" s="12" customFormat="1" ht="25.92" customHeight="1">
      <c r="A101" s="12"/>
      <c r="B101" s="198"/>
      <c r="C101" s="199"/>
      <c r="D101" s="200" t="s">
        <v>70</v>
      </c>
      <c r="E101" s="201" t="s">
        <v>139</v>
      </c>
      <c r="F101" s="201" t="s">
        <v>140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P102+P182+P193+P853+P929+P940</f>
        <v>0</v>
      </c>
      <c r="Q101" s="206"/>
      <c r="R101" s="207">
        <f>R102+R182+R193+R853+R929+R940</f>
        <v>65.004120199999988</v>
      </c>
      <c r="S101" s="206"/>
      <c r="T101" s="208">
        <f>T102+T182+T193+T853+T929+T940</f>
        <v>13.72523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78</v>
      </c>
      <c r="AT101" s="210" t="s">
        <v>70</v>
      </c>
      <c r="AU101" s="210" t="s">
        <v>71</v>
      </c>
      <c r="AY101" s="209" t="s">
        <v>141</v>
      </c>
      <c r="BK101" s="211">
        <f>BK102+BK182+BK193+BK853+BK929+BK940</f>
        <v>0</v>
      </c>
    </row>
    <row r="102" s="12" customFormat="1" ht="22.8" customHeight="1">
      <c r="A102" s="12"/>
      <c r="B102" s="198"/>
      <c r="C102" s="199"/>
      <c r="D102" s="200" t="s">
        <v>70</v>
      </c>
      <c r="E102" s="212" t="s">
        <v>78</v>
      </c>
      <c r="F102" s="212" t="s">
        <v>142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SUM(P103:P181)</f>
        <v>0</v>
      </c>
      <c r="Q102" s="206"/>
      <c r="R102" s="207">
        <f>SUM(R103:R181)</f>
        <v>23.572746000000002</v>
      </c>
      <c r="S102" s="206"/>
      <c r="T102" s="208">
        <f>SUM(T103:T181)</f>
        <v>9.5917499999999993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78</v>
      </c>
      <c r="AT102" s="210" t="s">
        <v>70</v>
      </c>
      <c r="AU102" s="210" t="s">
        <v>78</v>
      </c>
      <c r="AY102" s="209" t="s">
        <v>141</v>
      </c>
      <c r="BK102" s="211">
        <f>SUM(BK103:BK181)</f>
        <v>0</v>
      </c>
    </row>
    <row r="103" s="2" customFormat="1" ht="37.8" customHeight="1">
      <c r="A103" s="40"/>
      <c r="B103" s="41"/>
      <c r="C103" s="214" t="s">
        <v>78</v>
      </c>
      <c r="D103" s="214" t="s">
        <v>143</v>
      </c>
      <c r="E103" s="215" t="s">
        <v>144</v>
      </c>
      <c r="F103" s="216" t="s">
        <v>145</v>
      </c>
      <c r="G103" s="217" t="s">
        <v>146</v>
      </c>
      <c r="H103" s="218">
        <v>22.050000000000001</v>
      </c>
      <c r="I103" s="219"/>
      <c r="J103" s="220">
        <f>ROUND(I103*H103,2)</f>
        <v>0</v>
      </c>
      <c r="K103" s="216" t="s">
        <v>147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0.255</v>
      </c>
      <c r="T103" s="224">
        <f>S103*H103</f>
        <v>5.6227499999999999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148</v>
      </c>
      <c r="AT103" s="225" t="s">
        <v>143</v>
      </c>
      <c r="AU103" s="225" t="s">
        <v>84</v>
      </c>
      <c r="AY103" s="19" t="s">
        <v>141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148</v>
      </c>
      <c r="BM103" s="225" t="s">
        <v>149</v>
      </c>
    </row>
    <row r="104" s="2" customFormat="1">
      <c r="A104" s="40"/>
      <c r="B104" s="41"/>
      <c r="C104" s="42"/>
      <c r="D104" s="227" t="s">
        <v>150</v>
      </c>
      <c r="E104" s="42"/>
      <c r="F104" s="228" t="s">
        <v>151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32"/>
      <c r="C105" s="233"/>
      <c r="D105" s="234" t="s">
        <v>152</v>
      </c>
      <c r="E105" s="235" t="s">
        <v>19</v>
      </c>
      <c r="F105" s="236" t="s">
        <v>153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152</v>
      </c>
      <c r="AU105" s="242" t="s">
        <v>84</v>
      </c>
      <c r="AV105" s="13" t="s">
        <v>78</v>
      </c>
      <c r="AW105" s="13" t="s">
        <v>33</v>
      </c>
      <c r="AX105" s="13" t="s">
        <v>71</v>
      </c>
      <c r="AY105" s="242" t="s">
        <v>141</v>
      </c>
    </row>
    <row r="106" s="14" customFormat="1">
      <c r="A106" s="14"/>
      <c r="B106" s="243"/>
      <c r="C106" s="244"/>
      <c r="D106" s="234" t="s">
        <v>152</v>
      </c>
      <c r="E106" s="245" t="s">
        <v>19</v>
      </c>
      <c r="F106" s="246" t="s">
        <v>154</v>
      </c>
      <c r="G106" s="244"/>
      <c r="H106" s="247">
        <v>3.6000000000000001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152</v>
      </c>
      <c r="AU106" s="253" t="s">
        <v>84</v>
      </c>
      <c r="AV106" s="14" t="s">
        <v>84</v>
      </c>
      <c r="AW106" s="14" t="s">
        <v>33</v>
      </c>
      <c r="AX106" s="14" t="s">
        <v>71</v>
      </c>
      <c r="AY106" s="253" t="s">
        <v>141</v>
      </c>
    </row>
    <row r="107" s="14" customFormat="1">
      <c r="A107" s="14"/>
      <c r="B107" s="243"/>
      <c r="C107" s="244"/>
      <c r="D107" s="234" t="s">
        <v>152</v>
      </c>
      <c r="E107" s="245" t="s">
        <v>19</v>
      </c>
      <c r="F107" s="246" t="s">
        <v>155</v>
      </c>
      <c r="G107" s="244"/>
      <c r="H107" s="247">
        <v>4.5499999999999998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152</v>
      </c>
      <c r="AU107" s="253" t="s">
        <v>84</v>
      </c>
      <c r="AV107" s="14" t="s">
        <v>84</v>
      </c>
      <c r="AW107" s="14" t="s">
        <v>33</v>
      </c>
      <c r="AX107" s="14" t="s">
        <v>71</v>
      </c>
      <c r="AY107" s="253" t="s">
        <v>141</v>
      </c>
    </row>
    <row r="108" s="14" customFormat="1">
      <c r="A108" s="14"/>
      <c r="B108" s="243"/>
      <c r="C108" s="244"/>
      <c r="D108" s="234" t="s">
        <v>152</v>
      </c>
      <c r="E108" s="245" t="s">
        <v>19</v>
      </c>
      <c r="F108" s="246" t="s">
        <v>156</v>
      </c>
      <c r="G108" s="244"/>
      <c r="H108" s="247">
        <v>4.3499999999999996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152</v>
      </c>
      <c r="AU108" s="253" t="s">
        <v>84</v>
      </c>
      <c r="AV108" s="14" t="s">
        <v>84</v>
      </c>
      <c r="AW108" s="14" t="s">
        <v>33</v>
      </c>
      <c r="AX108" s="14" t="s">
        <v>71</v>
      </c>
      <c r="AY108" s="253" t="s">
        <v>141</v>
      </c>
    </row>
    <row r="109" s="14" customFormat="1">
      <c r="A109" s="14"/>
      <c r="B109" s="243"/>
      <c r="C109" s="244"/>
      <c r="D109" s="234" t="s">
        <v>152</v>
      </c>
      <c r="E109" s="245" t="s">
        <v>19</v>
      </c>
      <c r="F109" s="246" t="s">
        <v>157</v>
      </c>
      <c r="G109" s="244"/>
      <c r="H109" s="247">
        <v>4.25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84</v>
      </c>
      <c r="AV109" s="14" t="s">
        <v>84</v>
      </c>
      <c r="AW109" s="14" t="s">
        <v>33</v>
      </c>
      <c r="AX109" s="14" t="s">
        <v>71</v>
      </c>
      <c r="AY109" s="253" t="s">
        <v>141</v>
      </c>
    </row>
    <row r="110" s="14" customFormat="1">
      <c r="A110" s="14"/>
      <c r="B110" s="243"/>
      <c r="C110" s="244"/>
      <c r="D110" s="234" t="s">
        <v>152</v>
      </c>
      <c r="E110" s="245" t="s">
        <v>19</v>
      </c>
      <c r="F110" s="246" t="s">
        <v>155</v>
      </c>
      <c r="G110" s="244"/>
      <c r="H110" s="247">
        <v>4.5499999999999998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152</v>
      </c>
      <c r="AU110" s="253" t="s">
        <v>84</v>
      </c>
      <c r="AV110" s="14" t="s">
        <v>84</v>
      </c>
      <c r="AW110" s="14" t="s">
        <v>33</v>
      </c>
      <c r="AX110" s="14" t="s">
        <v>71</v>
      </c>
      <c r="AY110" s="253" t="s">
        <v>141</v>
      </c>
    </row>
    <row r="111" s="14" customFormat="1">
      <c r="A111" s="14"/>
      <c r="B111" s="243"/>
      <c r="C111" s="244"/>
      <c r="D111" s="234" t="s">
        <v>152</v>
      </c>
      <c r="E111" s="245" t="s">
        <v>19</v>
      </c>
      <c r="F111" s="246" t="s">
        <v>158</v>
      </c>
      <c r="G111" s="244"/>
      <c r="H111" s="247">
        <v>0.75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152</v>
      </c>
      <c r="AU111" s="253" t="s">
        <v>84</v>
      </c>
      <c r="AV111" s="14" t="s">
        <v>84</v>
      </c>
      <c r="AW111" s="14" t="s">
        <v>33</v>
      </c>
      <c r="AX111" s="14" t="s">
        <v>71</v>
      </c>
      <c r="AY111" s="253" t="s">
        <v>141</v>
      </c>
    </row>
    <row r="112" s="15" customFormat="1">
      <c r="A112" s="15"/>
      <c r="B112" s="254"/>
      <c r="C112" s="255"/>
      <c r="D112" s="234" t="s">
        <v>152</v>
      </c>
      <c r="E112" s="256" t="s">
        <v>19</v>
      </c>
      <c r="F112" s="257" t="s">
        <v>159</v>
      </c>
      <c r="G112" s="255"/>
      <c r="H112" s="258">
        <v>22.050000000000001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152</v>
      </c>
      <c r="AU112" s="264" t="s">
        <v>84</v>
      </c>
      <c r="AV112" s="15" t="s">
        <v>148</v>
      </c>
      <c r="AW112" s="15" t="s">
        <v>33</v>
      </c>
      <c r="AX112" s="15" t="s">
        <v>78</v>
      </c>
      <c r="AY112" s="264" t="s">
        <v>141</v>
      </c>
    </row>
    <row r="113" s="2" customFormat="1" ht="33" customHeight="1">
      <c r="A113" s="40"/>
      <c r="B113" s="41"/>
      <c r="C113" s="214" t="s">
        <v>84</v>
      </c>
      <c r="D113" s="214" t="s">
        <v>143</v>
      </c>
      <c r="E113" s="215" t="s">
        <v>160</v>
      </c>
      <c r="F113" s="216" t="s">
        <v>161</v>
      </c>
      <c r="G113" s="217" t="s">
        <v>146</v>
      </c>
      <c r="H113" s="218">
        <v>22.050000000000001</v>
      </c>
      <c r="I113" s="219"/>
      <c r="J113" s="220">
        <f>ROUND(I113*H113,2)</f>
        <v>0</v>
      </c>
      <c r="K113" s="216" t="s">
        <v>147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0.17999999999999999</v>
      </c>
      <c r="T113" s="224">
        <f>S113*H113</f>
        <v>3.9689999999999999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148</v>
      </c>
      <c r="AT113" s="225" t="s">
        <v>143</v>
      </c>
      <c r="AU113" s="225" t="s">
        <v>84</v>
      </c>
      <c r="AY113" s="19" t="s">
        <v>141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148</v>
      </c>
      <c r="BM113" s="225" t="s">
        <v>162</v>
      </c>
    </row>
    <row r="114" s="2" customFormat="1">
      <c r="A114" s="40"/>
      <c r="B114" s="41"/>
      <c r="C114" s="42"/>
      <c r="D114" s="227" t="s">
        <v>150</v>
      </c>
      <c r="E114" s="42"/>
      <c r="F114" s="228" t="s">
        <v>163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150</v>
      </c>
      <c r="AU114" s="19" t="s">
        <v>84</v>
      </c>
    </row>
    <row r="115" s="13" customFormat="1">
      <c r="A115" s="13"/>
      <c r="B115" s="232"/>
      <c r="C115" s="233"/>
      <c r="D115" s="234" t="s">
        <v>152</v>
      </c>
      <c r="E115" s="235" t="s">
        <v>19</v>
      </c>
      <c r="F115" s="236" t="s">
        <v>153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152</v>
      </c>
      <c r="AU115" s="242" t="s">
        <v>84</v>
      </c>
      <c r="AV115" s="13" t="s">
        <v>78</v>
      </c>
      <c r="AW115" s="13" t="s">
        <v>33</v>
      </c>
      <c r="AX115" s="13" t="s">
        <v>71</v>
      </c>
      <c r="AY115" s="242" t="s">
        <v>141</v>
      </c>
    </row>
    <row r="116" s="14" customFormat="1">
      <c r="A116" s="14"/>
      <c r="B116" s="243"/>
      <c r="C116" s="244"/>
      <c r="D116" s="234" t="s">
        <v>152</v>
      </c>
      <c r="E116" s="245" t="s">
        <v>19</v>
      </c>
      <c r="F116" s="246" t="s">
        <v>154</v>
      </c>
      <c r="G116" s="244"/>
      <c r="H116" s="247">
        <v>3.6000000000000001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84</v>
      </c>
      <c r="AV116" s="14" t="s">
        <v>84</v>
      </c>
      <c r="AW116" s="14" t="s">
        <v>33</v>
      </c>
      <c r="AX116" s="14" t="s">
        <v>71</v>
      </c>
      <c r="AY116" s="253" t="s">
        <v>141</v>
      </c>
    </row>
    <row r="117" s="14" customFormat="1">
      <c r="A117" s="14"/>
      <c r="B117" s="243"/>
      <c r="C117" s="244"/>
      <c r="D117" s="234" t="s">
        <v>152</v>
      </c>
      <c r="E117" s="245" t="s">
        <v>19</v>
      </c>
      <c r="F117" s="246" t="s">
        <v>155</v>
      </c>
      <c r="G117" s="244"/>
      <c r="H117" s="247">
        <v>4.5499999999999998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84</v>
      </c>
      <c r="AV117" s="14" t="s">
        <v>84</v>
      </c>
      <c r="AW117" s="14" t="s">
        <v>33</v>
      </c>
      <c r="AX117" s="14" t="s">
        <v>71</v>
      </c>
      <c r="AY117" s="253" t="s">
        <v>141</v>
      </c>
    </row>
    <row r="118" s="14" customFormat="1">
      <c r="A118" s="14"/>
      <c r="B118" s="243"/>
      <c r="C118" s="244"/>
      <c r="D118" s="234" t="s">
        <v>152</v>
      </c>
      <c r="E118" s="245" t="s">
        <v>19</v>
      </c>
      <c r="F118" s="246" t="s">
        <v>156</v>
      </c>
      <c r="G118" s="244"/>
      <c r="H118" s="247">
        <v>4.3499999999999996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152</v>
      </c>
      <c r="AU118" s="253" t="s">
        <v>84</v>
      </c>
      <c r="AV118" s="14" t="s">
        <v>84</v>
      </c>
      <c r="AW118" s="14" t="s">
        <v>33</v>
      </c>
      <c r="AX118" s="14" t="s">
        <v>71</v>
      </c>
      <c r="AY118" s="253" t="s">
        <v>141</v>
      </c>
    </row>
    <row r="119" s="14" customFormat="1">
      <c r="A119" s="14"/>
      <c r="B119" s="243"/>
      <c r="C119" s="244"/>
      <c r="D119" s="234" t="s">
        <v>152</v>
      </c>
      <c r="E119" s="245" t="s">
        <v>19</v>
      </c>
      <c r="F119" s="246" t="s">
        <v>157</v>
      </c>
      <c r="G119" s="244"/>
      <c r="H119" s="247">
        <v>4.25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152</v>
      </c>
      <c r="AU119" s="253" t="s">
        <v>84</v>
      </c>
      <c r="AV119" s="14" t="s">
        <v>84</v>
      </c>
      <c r="AW119" s="14" t="s">
        <v>33</v>
      </c>
      <c r="AX119" s="14" t="s">
        <v>71</v>
      </c>
      <c r="AY119" s="253" t="s">
        <v>141</v>
      </c>
    </row>
    <row r="120" s="14" customFormat="1">
      <c r="A120" s="14"/>
      <c r="B120" s="243"/>
      <c r="C120" s="244"/>
      <c r="D120" s="234" t="s">
        <v>152</v>
      </c>
      <c r="E120" s="245" t="s">
        <v>19</v>
      </c>
      <c r="F120" s="246" t="s">
        <v>155</v>
      </c>
      <c r="G120" s="244"/>
      <c r="H120" s="247">
        <v>4.5499999999999998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84</v>
      </c>
      <c r="AV120" s="14" t="s">
        <v>84</v>
      </c>
      <c r="AW120" s="14" t="s">
        <v>33</v>
      </c>
      <c r="AX120" s="14" t="s">
        <v>71</v>
      </c>
      <c r="AY120" s="253" t="s">
        <v>141</v>
      </c>
    </row>
    <row r="121" s="14" customFormat="1">
      <c r="A121" s="14"/>
      <c r="B121" s="243"/>
      <c r="C121" s="244"/>
      <c r="D121" s="234" t="s">
        <v>152</v>
      </c>
      <c r="E121" s="245" t="s">
        <v>19</v>
      </c>
      <c r="F121" s="246" t="s">
        <v>158</v>
      </c>
      <c r="G121" s="244"/>
      <c r="H121" s="247">
        <v>0.75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152</v>
      </c>
      <c r="AU121" s="253" t="s">
        <v>84</v>
      </c>
      <c r="AV121" s="14" t="s">
        <v>84</v>
      </c>
      <c r="AW121" s="14" t="s">
        <v>33</v>
      </c>
      <c r="AX121" s="14" t="s">
        <v>71</v>
      </c>
      <c r="AY121" s="253" t="s">
        <v>141</v>
      </c>
    </row>
    <row r="122" s="15" customFormat="1">
      <c r="A122" s="15"/>
      <c r="B122" s="254"/>
      <c r="C122" s="255"/>
      <c r="D122" s="234" t="s">
        <v>152</v>
      </c>
      <c r="E122" s="256" t="s">
        <v>19</v>
      </c>
      <c r="F122" s="257" t="s">
        <v>159</v>
      </c>
      <c r="G122" s="255"/>
      <c r="H122" s="258">
        <v>22.050000000000001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152</v>
      </c>
      <c r="AU122" s="264" t="s">
        <v>84</v>
      </c>
      <c r="AV122" s="15" t="s">
        <v>148</v>
      </c>
      <c r="AW122" s="15" t="s">
        <v>33</v>
      </c>
      <c r="AX122" s="15" t="s">
        <v>78</v>
      </c>
      <c r="AY122" s="264" t="s">
        <v>141</v>
      </c>
    </row>
    <row r="123" s="2" customFormat="1" ht="16.5" customHeight="1">
      <c r="A123" s="40"/>
      <c r="B123" s="41"/>
      <c r="C123" s="214" t="s">
        <v>164</v>
      </c>
      <c r="D123" s="214" t="s">
        <v>143</v>
      </c>
      <c r="E123" s="215" t="s">
        <v>165</v>
      </c>
      <c r="F123" s="216" t="s">
        <v>166</v>
      </c>
      <c r="G123" s="217" t="s">
        <v>167</v>
      </c>
      <c r="H123" s="218">
        <v>6.6150000000000002</v>
      </c>
      <c r="I123" s="219"/>
      <c r="J123" s="220">
        <f>ROUND(I123*H123,2)</f>
        <v>0</v>
      </c>
      <c r="K123" s="216" t="s">
        <v>147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148</v>
      </c>
      <c r="AT123" s="225" t="s">
        <v>143</v>
      </c>
      <c r="AU123" s="225" t="s">
        <v>84</v>
      </c>
      <c r="AY123" s="19" t="s">
        <v>141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148</v>
      </c>
      <c r="BM123" s="225" t="s">
        <v>168</v>
      </c>
    </row>
    <row r="124" s="2" customFormat="1">
      <c r="A124" s="40"/>
      <c r="B124" s="41"/>
      <c r="C124" s="42"/>
      <c r="D124" s="227" t="s">
        <v>150</v>
      </c>
      <c r="E124" s="42"/>
      <c r="F124" s="228" t="s">
        <v>169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13" customFormat="1">
      <c r="A125" s="13"/>
      <c r="B125" s="232"/>
      <c r="C125" s="233"/>
      <c r="D125" s="234" t="s">
        <v>152</v>
      </c>
      <c r="E125" s="235" t="s">
        <v>19</v>
      </c>
      <c r="F125" s="236" t="s">
        <v>170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84</v>
      </c>
      <c r="AV125" s="13" t="s">
        <v>78</v>
      </c>
      <c r="AW125" s="13" t="s">
        <v>33</v>
      </c>
      <c r="AX125" s="13" t="s">
        <v>71</v>
      </c>
      <c r="AY125" s="242" t="s">
        <v>141</v>
      </c>
    </row>
    <row r="126" s="14" customFormat="1">
      <c r="A126" s="14"/>
      <c r="B126" s="243"/>
      <c r="C126" s="244"/>
      <c r="D126" s="234" t="s">
        <v>152</v>
      </c>
      <c r="E126" s="245" t="s">
        <v>19</v>
      </c>
      <c r="F126" s="246" t="s">
        <v>171</v>
      </c>
      <c r="G126" s="244"/>
      <c r="H126" s="247">
        <v>1.0800000000000001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84</v>
      </c>
      <c r="AV126" s="14" t="s">
        <v>84</v>
      </c>
      <c r="AW126" s="14" t="s">
        <v>33</v>
      </c>
      <c r="AX126" s="14" t="s">
        <v>71</v>
      </c>
      <c r="AY126" s="253" t="s">
        <v>141</v>
      </c>
    </row>
    <row r="127" s="14" customFormat="1">
      <c r="A127" s="14"/>
      <c r="B127" s="243"/>
      <c r="C127" s="244"/>
      <c r="D127" s="234" t="s">
        <v>152</v>
      </c>
      <c r="E127" s="245" t="s">
        <v>19</v>
      </c>
      <c r="F127" s="246" t="s">
        <v>172</v>
      </c>
      <c r="G127" s="244"/>
      <c r="H127" s="247">
        <v>1.365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152</v>
      </c>
      <c r="AU127" s="253" t="s">
        <v>84</v>
      </c>
      <c r="AV127" s="14" t="s">
        <v>84</v>
      </c>
      <c r="AW127" s="14" t="s">
        <v>33</v>
      </c>
      <c r="AX127" s="14" t="s">
        <v>71</v>
      </c>
      <c r="AY127" s="253" t="s">
        <v>141</v>
      </c>
    </row>
    <row r="128" s="14" customFormat="1">
      <c r="A128" s="14"/>
      <c r="B128" s="243"/>
      <c r="C128" s="244"/>
      <c r="D128" s="234" t="s">
        <v>152</v>
      </c>
      <c r="E128" s="245" t="s">
        <v>19</v>
      </c>
      <c r="F128" s="246" t="s">
        <v>173</v>
      </c>
      <c r="G128" s="244"/>
      <c r="H128" s="247">
        <v>1.3049999999999999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152</v>
      </c>
      <c r="AU128" s="253" t="s">
        <v>84</v>
      </c>
      <c r="AV128" s="14" t="s">
        <v>84</v>
      </c>
      <c r="AW128" s="14" t="s">
        <v>33</v>
      </c>
      <c r="AX128" s="14" t="s">
        <v>71</v>
      </c>
      <c r="AY128" s="253" t="s">
        <v>141</v>
      </c>
    </row>
    <row r="129" s="14" customFormat="1">
      <c r="A129" s="14"/>
      <c r="B129" s="243"/>
      <c r="C129" s="244"/>
      <c r="D129" s="234" t="s">
        <v>152</v>
      </c>
      <c r="E129" s="245" t="s">
        <v>19</v>
      </c>
      <c r="F129" s="246" t="s">
        <v>174</v>
      </c>
      <c r="G129" s="244"/>
      <c r="H129" s="247">
        <v>1.2749999999999999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152</v>
      </c>
      <c r="AU129" s="253" t="s">
        <v>84</v>
      </c>
      <c r="AV129" s="14" t="s">
        <v>84</v>
      </c>
      <c r="AW129" s="14" t="s">
        <v>33</v>
      </c>
      <c r="AX129" s="14" t="s">
        <v>71</v>
      </c>
      <c r="AY129" s="253" t="s">
        <v>141</v>
      </c>
    </row>
    <row r="130" s="14" customFormat="1">
      <c r="A130" s="14"/>
      <c r="B130" s="243"/>
      <c r="C130" s="244"/>
      <c r="D130" s="234" t="s">
        <v>152</v>
      </c>
      <c r="E130" s="245" t="s">
        <v>19</v>
      </c>
      <c r="F130" s="246" t="s">
        <v>172</v>
      </c>
      <c r="G130" s="244"/>
      <c r="H130" s="247">
        <v>1.365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152</v>
      </c>
      <c r="AU130" s="253" t="s">
        <v>84</v>
      </c>
      <c r="AV130" s="14" t="s">
        <v>84</v>
      </c>
      <c r="AW130" s="14" t="s">
        <v>33</v>
      </c>
      <c r="AX130" s="14" t="s">
        <v>71</v>
      </c>
      <c r="AY130" s="253" t="s">
        <v>141</v>
      </c>
    </row>
    <row r="131" s="14" customFormat="1">
      <c r="A131" s="14"/>
      <c r="B131" s="243"/>
      <c r="C131" s="244"/>
      <c r="D131" s="234" t="s">
        <v>152</v>
      </c>
      <c r="E131" s="245" t="s">
        <v>19</v>
      </c>
      <c r="F131" s="246" t="s">
        <v>175</v>
      </c>
      <c r="G131" s="244"/>
      <c r="H131" s="247">
        <v>0.22500000000000001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152</v>
      </c>
      <c r="AU131" s="253" t="s">
        <v>84</v>
      </c>
      <c r="AV131" s="14" t="s">
        <v>84</v>
      </c>
      <c r="AW131" s="14" t="s">
        <v>33</v>
      </c>
      <c r="AX131" s="14" t="s">
        <v>71</v>
      </c>
      <c r="AY131" s="253" t="s">
        <v>141</v>
      </c>
    </row>
    <row r="132" s="15" customFormat="1">
      <c r="A132" s="15"/>
      <c r="B132" s="254"/>
      <c r="C132" s="255"/>
      <c r="D132" s="234" t="s">
        <v>152</v>
      </c>
      <c r="E132" s="256" t="s">
        <v>19</v>
      </c>
      <c r="F132" s="257" t="s">
        <v>159</v>
      </c>
      <c r="G132" s="255"/>
      <c r="H132" s="258">
        <v>6.6150000000000002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152</v>
      </c>
      <c r="AU132" s="264" t="s">
        <v>84</v>
      </c>
      <c r="AV132" s="15" t="s">
        <v>148</v>
      </c>
      <c r="AW132" s="15" t="s">
        <v>33</v>
      </c>
      <c r="AX132" s="15" t="s">
        <v>78</v>
      </c>
      <c r="AY132" s="264" t="s">
        <v>141</v>
      </c>
    </row>
    <row r="133" s="2" customFormat="1" ht="37.8" customHeight="1">
      <c r="A133" s="40"/>
      <c r="B133" s="41"/>
      <c r="C133" s="214" t="s">
        <v>148</v>
      </c>
      <c r="D133" s="214" t="s">
        <v>143</v>
      </c>
      <c r="E133" s="215" t="s">
        <v>176</v>
      </c>
      <c r="F133" s="216" t="s">
        <v>177</v>
      </c>
      <c r="G133" s="217" t="s">
        <v>167</v>
      </c>
      <c r="H133" s="218">
        <v>13.095000000000001</v>
      </c>
      <c r="I133" s="219"/>
      <c r="J133" s="220">
        <f>ROUND(I133*H133,2)</f>
        <v>0</v>
      </c>
      <c r="K133" s="216" t="s">
        <v>147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148</v>
      </c>
      <c r="AT133" s="225" t="s">
        <v>143</v>
      </c>
      <c r="AU133" s="225" t="s">
        <v>84</v>
      </c>
      <c r="AY133" s="19" t="s">
        <v>141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148</v>
      </c>
      <c r="BM133" s="225" t="s">
        <v>178</v>
      </c>
    </row>
    <row r="134" s="2" customFormat="1">
      <c r="A134" s="40"/>
      <c r="B134" s="41"/>
      <c r="C134" s="42"/>
      <c r="D134" s="227" t="s">
        <v>150</v>
      </c>
      <c r="E134" s="42"/>
      <c r="F134" s="228" t="s">
        <v>179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150</v>
      </c>
      <c r="AU134" s="19" t="s">
        <v>84</v>
      </c>
    </row>
    <row r="135" s="13" customFormat="1">
      <c r="A135" s="13"/>
      <c r="B135" s="232"/>
      <c r="C135" s="233"/>
      <c r="D135" s="234" t="s">
        <v>152</v>
      </c>
      <c r="E135" s="235" t="s">
        <v>19</v>
      </c>
      <c r="F135" s="236" t="s">
        <v>180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152</v>
      </c>
      <c r="AU135" s="242" t="s">
        <v>84</v>
      </c>
      <c r="AV135" s="13" t="s">
        <v>78</v>
      </c>
      <c r="AW135" s="13" t="s">
        <v>33</v>
      </c>
      <c r="AX135" s="13" t="s">
        <v>71</v>
      </c>
      <c r="AY135" s="242" t="s">
        <v>141</v>
      </c>
    </row>
    <row r="136" s="14" customFormat="1">
      <c r="A136" s="14"/>
      <c r="B136" s="243"/>
      <c r="C136" s="244"/>
      <c r="D136" s="234" t="s">
        <v>152</v>
      </c>
      <c r="E136" s="245" t="s">
        <v>19</v>
      </c>
      <c r="F136" s="246" t="s">
        <v>181</v>
      </c>
      <c r="G136" s="244"/>
      <c r="H136" s="247">
        <v>13.095000000000001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152</v>
      </c>
      <c r="AU136" s="253" t="s">
        <v>84</v>
      </c>
      <c r="AV136" s="14" t="s">
        <v>84</v>
      </c>
      <c r="AW136" s="14" t="s">
        <v>33</v>
      </c>
      <c r="AX136" s="14" t="s">
        <v>71</v>
      </c>
      <c r="AY136" s="253" t="s">
        <v>141</v>
      </c>
    </row>
    <row r="137" s="15" customFormat="1">
      <c r="A137" s="15"/>
      <c r="B137" s="254"/>
      <c r="C137" s="255"/>
      <c r="D137" s="234" t="s">
        <v>152</v>
      </c>
      <c r="E137" s="256" t="s">
        <v>19</v>
      </c>
      <c r="F137" s="257" t="s">
        <v>159</v>
      </c>
      <c r="G137" s="255"/>
      <c r="H137" s="258">
        <v>13.095000000000001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152</v>
      </c>
      <c r="AU137" s="264" t="s">
        <v>84</v>
      </c>
      <c r="AV137" s="15" t="s">
        <v>148</v>
      </c>
      <c r="AW137" s="15" t="s">
        <v>33</v>
      </c>
      <c r="AX137" s="15" t="s">
        <v>78</v>
      </c>
      <c r="AY137" s="264" t="s">
        <v>141</v>
      </c>
    </row>
    <row r="138" s="2" customFormat="1" ht="16.5" customHeight="1">
      <c r="A138" s="40"/>
      <c r="B138" s="41"/>
      <c r="C138" s="265" t="s">
        <v>182</v>
      </c>
      <c r="D138" s="265" t="s">
        <v>183</v>
      </c>
      <c r="E138" s="266" t="s">
        <v>184</v>
      </c>
      <c r="F138" s="267" t="s">
        <v>185</v>
      </c>
      <c r="G138" s="268" t="s">
        <v>186</v>
      </c>
      <c r="H138" s="269">
        <v>23.571000000000002</v>
      </c>
      <c r="I138" s="270"/>
      <c r="J138" s="271">
        <f>ROUND(I138*H138,2)</f>
        <v>0</v>
      </c>
      <c r="K138" s="267" t="s">
        <v>147</v>
      </c>
      <c r="L138" s="272"/>
      <c r="M138" s="273" t="s">
        <v>19</v>
      </c>
      <c r="N138" s="274" t="s">
        <v>43</v>
      </c>
      <c r="O138" s="86"/>
      <c r="P138" s="223">
        <f>O138*H138</f>
        <v>0</v>
      </c>
      <c r="Q138" s="223">
        <v>1</v>
      </c>
      <c r="R138" s="223">
        <f>Q138*H138</f>
        <v>23.571000000000002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187</v>
      </c>
      <c r="AT138" s="225" t="s">
        <v>183</v>
      </c>
      <c r="AU138" s="225" t="s">
        <v>84</v>
      </c>
      <c r="AY138" s="19" t="s">
        <v>141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84</v>
      </c>
      <c r="BK138" s="226">
        <f>ROUND(I138*H138,2)</f>
        <v>0</v>
      </c>
      <c r="BL138" s="19" t="s">
        <v>148</v>
      </c>
      <c r="BM138" s="225" t="s">
        <v>188</v>
      </c>
    </row>
    <row r="139" s="2" customFormat="1">
      <c r="A139" s="40"/>
      <c r="B139" s="41"/>
      <c r="C139" s="42"/>
      <c r="D139" s="227" t="s">
        <v>150</v>
      </c>
      <c r="E139" s="42"/>
      <c r="F139" s="228" t="s">
        <v>189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150</v>
      </c>
      <c r="AU139" s="19" t="s">
        <v>84</v>
      </c>
    </row>
    <row r="140" s="13" customFormat="1">
      <c r="A140" s="13"/>
      <c r="B140" s="232"/>
      <c r="C140" s="233"/>
      <c r="D140" s="234" t="s">
        <v>152</v>
      </c>
      <c r="E140" s="235" t="s">
        <v>19</v>
      </c>
      <c r="F140" s="236" t="s">
        <v>180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152</v>
      </c>
      <c r="AU140" s="242" t="s">
        <v>84</v>
      </c>
      <c r="AV140" s="13" t="s">
        <v>78</v>
      </c>
      <c r="AW140" s="13" t="s">
        <v>33</v>
      </c>
      <c r="AX140" s="13" t="s">
        <v>71</v>
      </c>
      <c r="AY140" s="242" t="s">
        <v>141</v>
      </c>
    </row>
    <row r="141" s="14" customFormat="1">
      <c r="A141" s="14"/>
      <c r="B141" s="243"/>
      <c r="C141" s="244"/>
      <c r="D141" s="234" t="s">
        <v>152</v>
      </c>
      <c r="E141" s="245" t="s">
        <v>19</v>
      </c>
      <c r="F141" s="246" t="s">
        <v>181</v>
      </c>
      <c r="G141" s="244"/>
      <c r="H141" s="247">
        <v>13.095000000000001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152</v>
      </c>
      <c r="AU141" s="253" t="s">
        <v>84</v>
      </c>
      <c r="AV141" s="14" t="s">
        <v>84</v>
      </c>
      <c r="AW141" s="14" t="s">
        <v>33</v>
      </c>
      <c r="AX141" s="14" t="s">
        <v>71</v>
      </c>
      <c r="AY141" s="253" t="s">
        <v>141</v>
      </c>
    </row>
    <row r="142" s="15" customFormat="1">
      <c r="A142" s="15"/>
      <c r="B142" s="254"/>
      <c r="C142" s="255"/>
      <c r="D142" s="234" t="s">
        <v>152</v>
      </c>
      <c r="E142" s="256" t="s">
        <v>19</v>
      </c>
      <c r="F142" s="257" t="s">
        <v>159</v>
      </c>
      <c r="G142" s="255"/>
      <c r="H142" s="258">
        <v>13.095000000000001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152</v>
      </c>
      <c r="AU142" s="264" t="s">
        <v>84</v>
      </c>
      <c r="AV142" s="15" t="s">
        <v>148</v>
      </c>
      <c r="AW142" s="15" t="s">
        <v>33</v>
      </c>
      <c r="AX142" s="15" t="s">
        <v>78</v>
      </c>
      <c r="AY142" s="264" t="s">
        <v>141</v>
      </c>
    </row>
    <row r="143" s="14" customFormat="1">
      <c r="A143" s="14"/>
      <c r="B143" s="243"/>
      <c r="C143" s="244"/>
      <c r="D143" s="234" t="s">
        <v>152</v>
      </c>
      <c r="E143" s="244"/>
      <c r="F143" s="246" t="s">
        <v>190</v>
      </c>
      <c r="G143" s="244"/>
      <c r="H143" s="247">
        <v>23.571000000000002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152</v>
      </c>
      <c r="AU143" s="253" t="s">
        <v>84</v>
      </c>
      <c r="AV143" s="14" t="s">
        <v>84</v>
      </c>
      <c r="AW143" s="14" t="s">
        <v>4</v>
      </c>
      <c r="AX143" s="14" t="s">
        <v>78</v>
      </c>
      <c r="AY143" s="253" t="s">
        <v>141</v>
      </c>
    </row>
    <row r="144" s="2" customFormat="1" ht="24.15" customHeight="1">
      <c r="A144" s="40"/>
      <c r="B144" s="41"/>
      <c r="C144" s="214" t="s">
        <v>191</v>
      </c>
      <c r="D144" s="214" t="s">
        <v>143</v>
      </c>
      <c r="E144" s="215" t="s">
        <v>192</v>
      </c>
      <c r="F144" s="216" t="s">
        <v>193</v>
      </c>
      <c r="G144" s="217" t="s">
        <v>167</v>
      </c>
      <c r="H144" s="218">
        <v>6.6150000000000002</v>
      </c>
      <c r="I144" s="219"/>
      <c r="J144" s="220">
        <f>ROUND(I144*H144,2)</f>
        <v>0</v>
      </c>
      <c r="K144" s="216" t="s">
        <v>147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148</v>
      </c>
      <c r="AT144" s="225" t="s">
        <v>143</v>
      </c>
      <c r="AU144" s="225" t="s">
        <v>84</v>
      </c>
      <c r="AY144" s="19" t="s">
        <v>141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148</v>
      </c>
      <c r="BM144" s="225" t="s">
        <v>194</v>
      </c>
    </row>
    <row r="145" s="2" customFormat="1">
      <c r="A145" s="40"/>
      <c r="B145" s="41"/>
      <c r="C145" s="42"/>
      <c r="D145" s="227" t="s">
        <v>150</v>
      </c>
      <c r="E145" s="42"/>
      <c r="F145" s="228" t="s">
        <v>195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150</v>
      </c>
      <c r="AU145" s="19" t="s">
        <v>84</v>
      </c>
    </row>
    <row r="146" s="13" customFormat="1">
      <c r="A146" s="13"/>
      <c r="B146" s="232"/>
      <c r="C146" s="233"/>
      <c r="D146" s="234" t="s">
        <v>152</v>
      </c>
      <c r="E146" s="235" t="s">
        <v>19</v>
      </c>
      <c r="F146" s="236" t="s">
        <v>170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152</v>
      </c>
      <c r="AU146" s="242" t="s">
        <v>84</v>
      </c>
      <c r="AV146" s="13" t="s">
        <v>78</v>
      </c>
      <c r="AW146" s="13" t="s">
        <v>33</v>
      </c>
      <c r="AX146" s="13" t="s">
        <v>71</v>
      </c>
      <c r="AY146" s="242" t="s">
        <v>141</v>
      </c>
    </row>
    <row r="147" s="14" customFormat="1">
      <c r="A147" s="14"/>
      <c r="B147" s="243"/>
      <c r="C147" s="244"/>
      <c r="D147" s="234" t="s">
        <v>152</v>
      </c>
      <c r="E147" s="245" t="s">
        <v>19</v>
      </c>
      <c r="F147" s="246" t="s">
        <v>171</v>
      </c>
      <c r="G147" s="244"/>
      <c r="H147" s="247">
        <v>1.0800000000000001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152</v>
      </c>
      <c r="AU147" s="253" t="s">
        <v>84</v>
      </c>
      <c r="AV147" s="14" t="s">
        <v>84</v>
      </c>
      <c r="AW147" s="14" t="s">
        <v>33</v>
      </c>
      <c r="AX147" s="14" t="s">
        <v>71</v>
      </c>
      <c r="AY147" s="253" t="s">
        <v>141</v>
      </c>
    </row>
    <row r="148" s="14" customFormat="1">
      <c r="A148" s="14"/>
      <c r="B148" s="243"/>
      <c r="C148" s="244"/>
      <c r="D148" s="234" t="s">
        <v>152</v>
      </c>
      <c r="E148" s="245" t="s">
        <v>19</v>
      </c>
      <c r="F148" s="246" t="s">
        <v>172</v>
      </c>
      <c r="G148" s="244"/>
      <c r="H148" s="247">
        <v>1.365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152</v>
      </c>
      <c r="AU148" s="253" t="s">
        <v>84</v>
      </c>
      <c r="AV148" s="14" t="s">
        <v>84</v>
      </c>
      <c r="AW148" s="14" t="s">
        <v>33</v>
      </c>
      <c r="AX148" s="14" t="s">
        <v>71</v>
      </c>
      <c r="AY148" s="253" t="s">
        <v>141</v>
      </c>
    </row>
    <row r="149" s="14" customFormat="1">
      <c r="A149" s="14"/>
      <c r="B149" s="243"/>
      <c r="C149" s="244"/>
      <c r="D149" s="234" t="s">
        <v>152</v>
      </c>
      <c r="E149" s="245" t="s">
        <v>19</v>
      </c>
      <c r="F149" s="246" t="s">
        <v>173</v>
      </c>
      <c r="G149" s="244"/>
      <c r="H149" s="247">
        <v>1.3049999999999999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152</v>
      </c>
      <c r="AU149" s="253" t="s">
        <v>84</v>
      </c>
      <c r="AV149" s="14" t="s">
        <v>84</v>
      </c>
      <c r="AW149" s="14" t="s">
        <v>33</v>
      </c>
      <c r="AX149" s="14" t="s">
        <v>71</v>
      </c>
      <c r="AY149" s="253" t="s">
        <v>141</v>
      </c>
    </row>
    <row r="150" s="14" customFormat="1">
      <c r="A150" s="14"/>
      <c r="B150" s="243"/>
      <c r="C150" s="244"/>
      <c r="D150" s="234" t="s">
        <v>152</v>
      </c>
      <c r="E150" s="245" t="s">
        <v>19</v>
      </c>
      <c r="F150" s="246" t="s">
        <v>174</v>
      </c>
      <c r="G150" s="244"/>
      <c r="H150" s="247">
        <v>1.2749999999999999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152</v>
      </c>
      <c r="AU150" s="253" t="s">
        <v>84</v>
      </c>
      <c r="AV150" s="14" t="s">
        <v>84</v>
      </c>
      <c r="AW150" s="14" t="s">
        <v>33</v>
      </c>
      <c r="AX150" s="14" t="s">
        <v>71</v>
      </c>
      <c r="AY150" s="253" t="s">
        <v>141</v>
      </c>
    </row>
    <row r="151" s="14" customFormat="1">
      <c r="A151" s="14"/>
      <c r="B151" s="243"/>
      <c r="C151" s="244"/>
      <c r="D151" s="234" t="s">
        <v>152</v>
      </c>
      <c r="E151" s="245" t="s">
        <v>19</v>
      </c>
      <c r="F151" s="246" t="s">
        <v>172</v>
      </c>
      <c r="G151" s="244"/>
      <c r="H151" s="247">
        <v>1.365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152</v>
      </c>
      <c r="AU151" s="253" t="s">
        <v>84</v>
      </c>
      <c r="AV151" s="14" t="s">
        <v>84</v>
      </c>
      <c r="AW151" s="14" t="s">
        <v>33</v>
      </c>
      <c r="AX151" s="14" t="s">
        <v>71</v>
      </c>
      <c r="AY151" s="253" t="s">
        <v>141</v>
      </c>
    </row>
    <row r="152" s="14" customFormat="1">
      <c r="A152" s="14"/>
      <c r="B152" s="243"/>
      <c r="C152" s="244"/>
      <c r="D152" s="234" t="s">
        <v>152</v>
      </c>
      <c r="E152" s="245" t="s">
        <v>19</v>
      </c>
      <c r="F152" s="246" t="s">
        <v>175</v>
      </c>
      <c r="G152" s="244"/>
      <c r="H152" s="247">
        <v>0.22500000000000001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152</v>
      </c>
      <c r="AU152" s="253" t="s">
        <v>84</v>
      </c>
      <c r="AV152" s="14" t="s">
        <v>84</v>
      </c>
      <c r="AW152" s="14" t="s">
        <v>33</v>
      </c>
      <c r="AX152" s="14" t="s">
        <v>71</v>
      </c>
      <c r="AY152" s="253" t="s">
        <v>141</v>
      </c>
    </row>
    <row r="153" s="15" customFormat="1">
      <c r="A153" s="15"/>
      <c r="B153" s="254"/>
      <c r="C153" s="255"/>
      <c r="D153" s="234" t="s">
        <v>152</v>
      </c>
      <c r="E153" s="256" t="s">
        <v>19</v>
      </c>
      <c r="F153" s="257" t="s">
        <v>159</v>
      </c>
      <c r="G153" s="255"/>
      <c r="H153" s="258">
        <v>6.6150000000000002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152</v>
      </c>
      <c r="AU153" s="264" t="s">
        <v>84</v>
      </c>
      <c r="AV153" s="15" t="s">
        <v>148</v>
      </c>
      <c r="AW153" s="15" t="s">
        <v>33</v>
      </c>
      <c r="AX153" s="15" t="s">
        <v>78</v>
      </c>
      <c r="AY153" s="264" t="s">
        <v>141</v>
      </c>
    </row>
    <row r="154" s="2" customFormat="1" ht="24.15" customHeight="1">
      <c r="A154" s="40"/>
      <c r="B154" s="41"/>
      <c r="C154" s="214" t="s">
        <v>196</v>
      </c>
      <c r="D154" s="214" t="s">
        <v>143</v>
      </c>
      <c r="E154" s="215" t="s">
        <v>197</v>
      </c>
      <c r="F154" s="216" t="s">
        <v>198</v>
      </c>
      <c r="G154" s="217" t="s">
        <v>146</v>
      </c>
      <c r="H154" s="218">
        <v>87.299999999999997</v>
      </c>
      <c r="I154" s="219"/>
      <c r="J154" s="220">
        <f>ROUND(I154*H154,2)</f>
        <v>0</v>
      </c>
      <c r="K154" s="216" t="s">
        <v>147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148</v>
      </c>
      <c r="AT154" s="225" t="s">
        <v>143</v>
      </c>
      <c r="AU154" s="225" t="s">
        <v>84</v>
      </c>
      <c r="AY154" s="19" t="s">
        <v>141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148</v>
      </c>
      <c r="BM154" s="225" t="s">
        <v>199</v>
      </c>
    </row>
    <row r="155" s="2" customFormat="1">
      <c r="A155" s="40"/>
      <c r="B155" s="41"/>
      <c r="C155" s="42"/>
      <c r="D155" s="227" t="s">
        <v>150</v>
      </c>
      <c r="E155" s="42"/>
      <c r="F155" s="228" t="s">
        <v>200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13" customFormat="1">
      <c r="A156" s="13"/>
      <c r="B156" s="232"/>
      <c r="C156" s="233"/>
      <c r="D156" s="234" t="s">
        <v>152</v>
      </c>
      <c r="E156" s="235" t="s">
        <v>19</v>
      </c>
      <c r="F156" s="236" t="s">
        <v>201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152</v>
      </c>
      <c r="AU156" s="242" t="s">
        <v>84</v>
      </c>
      <c r="AV156" s="13" t="s">
        <v>78</v>
      </c>
      <c r="AW156" s="13" t="s">
        <v>33</v>
      </c>
      <c r="AX156" s="13" t="s">
        <v>71</v>
      </c>
      <c r="AY156" s="242" t="s">
        <v>141</v>
      </c>
    </row>
    <row r="157" s="14" customFormat="1">
      <c r="A157" s="14"/>
      <c r="B157" s="243"/>
      <c r="C157" s="244"/>
      <c r="D157" s="234" t="s">
        <v>152</v>
      </c>
      <c r="E157" s="245" t="s">
        <v>19</v>
      </c>
      <c r="F157" s="246" t="s">
        <v>202</v>
      </c>
      <c r="G157" s="244"/>
      <c r="H157" s="247">
        <v>14.300000000000001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152</v>
      </c>
      <c r="AU157" s="253" t="s">
        <v>84</v>
      </c>
      <c r="AV157" s="14" t="s">
        <v>84</v>
      </c>
      <c r="AW157" s="14" t="s">
        <v>33</v>
      </c>
      <c r="AX157" s="14" t="s">
        <v>71</v>
      </c>
      <c r="AY157" s="253" t="s">
        <v>141</v>
      </c>
    </row>
    <row r="158" s="14" customFormat="1">
      <c r="A158" s="14"/>
      <c r="B158" s="243"/>
      <c r="C158" s="244"/>
      <c r="D158" s="234" t="s">
        <v>152</v>
      </c>
      <c r="E158" s="245" t="s">
        <v>19</v>
      </c>
      <c r="F158" s="246" t="s">
        <v>203</v>
      </c>
      <c r="G158" s="244"/>
      <c r="H158" s="247">
        <v>22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152</v>
      </c>
      <c r="AU158" s="253" t="s">
        <v>84</v>
      </c>
      <c r="AV158" s="14" t="s">
        <v>84</v>
      </c>
      <c r="AW158" s="14" t="s">
        <v>33</v>
      </c>
      <c r="AX158" s="14" t="s">
        <v>71</v>
      </c>
      <c r="AY158" s="253" t="s">
        <v>141</v>
      </c>
    </row>
    <row r="159" s="14" customFormat="1">
      <c r="A159" s="14"/>
      <c r="B159" s="243"/>
      <c r="C159" s="244"/>
      <c r="D159" s="234" t="s">
        <v>152</v>
      </c>
      <c r="E159" s="245" t="s">
        <v>19</v>
      </c>
      <c r="F159" s="246" t="s">
        <v>204</v>
      </c>
      <c r="G159" s="244"/>
      <c r="H159" s="247">
        <v>17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84</v>
      </c>
      <c r="AV159" s="14" t="s">
        <v>84</v>
      </c>
      <c r="AW159" s="14" t="s">
        <v>33</v>
      </c>
      <c r="AX159" s="14" t="s">
        <v>71</v>
      </c>
      <c r="AY159" s="253" t="s">
        <v>141</v>
      </c>
    </row>
    <row r="160" s="14" customFormat="1">
      <c r="A160" s="14"/>
      <c r="B160" s="243"/>
      <c r="C160" s="244"/>
      <c r="D160" s="234" t="s">
        <v>152</v>
      </c>
      <c r="E160" s="245" t="s">
        <v>19</v>
      </c>
      <c r="F160" s="246" t="s">
        <v>204</v>
      </c>
      <c r="G160" s="244"/>
      <c r="H160" s="247">
        <v>17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152</v>
      </c>
      <c r="AU160" s="253" t="s">
        <v>84</v>
      </c>
      <c r="AV160" s="14" t="s">
        <v>84</v>
      </c>
      <c r="AW160" s="14" t="s">
        <v>33</v>
      </c>
      <c r="AX160" s="14" t="s">
        <v>71</v>
      </c>
      <c r="AY160" s="253" t="s">
        <v>141</v>
      </c>
    </row>
    <row r="161" s="14" customFormat="1">
      <c r="A161" s="14"/>
      <c r="B161" s="243"/>
      <c r="C161" s="244"/>
      <c r="D161" s="234" t="s">
        <v>152</v>
      </c>
      <c r="E161" s="245" t="s">
        <v>19</v>
      </c>
      <c r="F161" s="246" t="s">
        <v>204</v>
      </c>
      <c r="G161" s="244"/>
      <c r="H161" s="247">
        <v>17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152</v>
      </c>
      <c r="AU161" s="253" t="s">
        <v>84</v>
      </c>
      <c r="AV161" s="14" t="s">
        <v>84</v>
      </c>
      <c r="AW161" s="14" t="s">
        <v>33</v>
      </c>
      <c r="AX161" s="14" t="s">
        <v>71</v>
      </c>
      <c r="AY161" s="253" t="s">
        <v>141</v>
      </c>
    </row>
    <row r="162" s="15" customFormat="1">
      <c r="A162" s="15"/>
      <c r="B162" s="254"/>
      <c r="C162" s="255"/>
      <c r="D162" s="234" t="s">
        <v>152</v>
      </c>
      <c r="E162" s="256" t="s">
        <v>19</v>
      </c>
      <c r="F162" s="257" t="s">
        <v>159</v>
      </c>
      <c r="G162" s="255"/>
      <c r="H162" s="258">
        <v>87.299999999999997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152</v>
      </c>
      <c r="AU162" s="264" t="s">
        <v>84</v>
      </c>
      <c r="AV162" s="15" t="s">
        <v>148</v>
      </c>
      <c r="AW162" s="15" t="s">
        <v>33</v>
      </c>
      <c r="AX162" s="15" t="s">
        <v>78</v>
      </c>
      <c r="AY162" s="264" t="s">
        <v>141</v>
      </c>
    </row>
    <row r="163" s="2" customFormat="1" ht="24.15" customHeight="1">
      <c r="A163" s="40"/>
      <c r="B163" s="41"/>
      <c r="C163" s="214" t="s">
        <v>187</v>
      </c>
      <c r="D163" s="214" t="s">
        <v>143</v>
      </c>
      <c r="E163" s="215" t="s">
        <v>205</v>
      </c>
      <c r="F163" s="216" t="s">
        <v>206</v>
      </c>
      <c r="G163" s="217" t="s">
        <v>146</v>
      </c>
      <c r="H163" s="218">
        <v>87.299999999999997</v>
      </c>
      <c r="I163" s="219"/>
      <c r="J163" s="220">
        <f>ROUND(I163*H163,2)</f>
        <v>0</v>
      </c>
      <c r="K163" s="216" t="s">
        <v>147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148</v>
      </c>
      <c r="AT163" s="225" t="s">
        <v>143</v>
      </c>
      <c r="AU163" s="225" t="s">
        <v>84</v>
      </c>
      <c r="AY163" s="19" t="s">
        <v>141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84</v>
      </c>
      <c r="BK163" s="226">
        <f>ROUND(I163*H163,2)</f>
        <v>0</v>
      </c>
      <c r="BL163" s="19" t="s">
        <v>148</v>
      </c>
      <c r="BM163" s="225" t="s">
        <v>207</v>
      </c>
    </row>
    <row r="164" s="2" customFormat="1">
      <c r="A164" s="40"/>
      <c r="B164" s="41"/>
      <c r="C164" s="42"/>
      <c r="D164" s="227" t="s">
        <v>150</v>
      </c>
      <c r="E164" s="42"/>
      <c r="F164" s="228" t="s">
        <v>208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150</v>
      </c>
      <c r="AU164" s="19" t="s">
        <v>84</v>
      </c>
    </row>
    <row r="165" s="13" customFormat="1">
      <c r="A165" s="13"/>
      <c r="B165" s="232"/>
      <c r="C165" s="233"/>
      <c r="D165" s="234" t="s">
        <v>152</v>
      </c>
      <c r="E165" s="235" t="s">
        <v>19</v>
      </c>
      <c r="F165" s="236" t="s">
        <v>201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152</v>
      </c>
      <c r="AU165" s="242" t="s">
        <v>84</v>
      </c>
      <c r="AV165" s="13" t="s">
        <v>78</v>
      </c>
      <c r="AW165" s="13" t="s">
        <v>33</v>
      </c>
      <c r="AX165" s="13" t="s">
        <v>71</v>
      </c>
      <c r="AY165" s="242" t="s">
        <v>141</v>
      </c>
    </row>
    <row r="166" s="14" customFormat="1">
      <c r="A166" s="14"/>
      <c r="B166" s="243"/>
      <c r="C166" s="244"/>
      <c r="D166" s="234" t="s">
        <v>152</v>
      </c>
      <c r="E166" s="245" t="s">
        <v>19</v>
      </c>
      <c r="F166" s="246" t="s">
        <v>202</v>
      </c>
      <c r="G166" s="244"/>
      <c r="H166" s="247">
        <v>14.300000000000001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152</v>
      </c>
      <c r="AU166" s="253" t="s">
        <v>84</v>
      </c>
      <c r="AV166" s="14" t="s">
        <v>84</v>
      </c>
      <c r="AW166" s="14" t="s">
        <v>33</v>
      </c>
      <c r="AX166" s="14" t="s">
        <v>71</v>
      </c>
      <c r="AY166" s="253" t="s">
        <v>141</v>
      </c>
    </row>
    <row r="167" s="14" customFormat="1">
      <c r="A167" s="14"/>
      <c r="B167" s="243"/>
      <c r="C167" s="244"/>
      <c r="D167" s="234" t="s">
        <v>152</v>
      </c>
      <c r="E167" s="245" t="s">
        <v>19</v>
      </c>
      <c r="F167" s="246" t="s">
        <v>203</v>
      </c>
      <c r="G167" s="244"/>
      <c r="H167" s="247">
        <v>22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152</v>
      </c>
      <c r="AU167" s="253" t="s">
        <v>84</v>
      </c>
      <c r="AV167" s="14" t="s">
        <v>84</v>
      </c>
      <c r="AW167" s="14" t="s">
        <v>33</v>
      </c>
      <c r="AX167" s="14" t="s">
        <v>71</v>
      </c>
      <c r="AY167" s="253" t="s">
        <v>141</v>
      </c>
    </row>
    <row r="168" s="14" customFormat="1">
      <c r="A168" s="14"/>
      <c r="B168" s="243"/>
      <c r="C168" s="244"/>
      <c r="D168" s="234" t="s">
        <v>152</v>
      </c>
      <c r="E168" s="245" t="s">
        <v>19</v>
      </c>
      <c r="F168" s="246" t="s">
        <v>204</v>
      </c>
      <c r="G168" s="244"/>
      <c r="H168" s="247">
        <v>17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152</v>
      </c>
      <c r="AU168" s="253" t="s">
        <v>84</v>
      </c>
      <c r="AV168" s="14" t="s">
        <v>84</v>
      </c>
      <c r="AW168" s="14" t="s">
        <v>33</v>
      </c>
      <c r="AX168" s="14" t="s">
        <v>71</v>
      </c>
      <c r="AY168" s="253" t="s">
        <v>141</v>
      </c>
    </row>
    <row r="169" s="14" customFormat="1">
      <c r="A169" s="14"/>
      <c r="B169" s="243"/>
      <c r="C169" s="244"/>
      <c r="D169" s="234" t="s">
        <v>152</v>
      </c>
      <c r="E169" s="245" t="s">
        <v>19</v>
      </c>
      <c r="F169" s="246" t="s">
        <v>204</v>
      </c>
      <c r="G169" s="244"/>
      <c r="H169" s="247">
        <v>17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152</v>
      </c>
      <c r="AU169" s="253" t="s">
        <v>84</v>
      </c>
      <c r="AV169" s="14" t="s">
        <v>84</v>
      </c>
      <c r="AW169" s="14" t="s">
        <v>33</v>
      </c>
      <c r="AX169" s="14" t="s">
        <v>71</v>
      </c>
      <c r="AY169" s="253" t="s">
        <v>141</v>
      </c>
    </row>
    <row r="170" s="14" customFormat="1">
      <c r="A170" s="14"/>
      <c r="B170" s="243"/>
      <c r="C170" s="244"/>
      <c r="D170" s="234" t="s">
        <v>152</v>
      </c>
      <c r="E170" s="245" t="s">
        <v>19</v>
      </c>
      <c r="F170" s="246" t="s">
        <v>204</v>
      </c>
      <c r="G170" s="244"/>
      <c r="H170" s="247">
        <v>17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152</v>
      </c>
      <c r="AU170" s="253" t="s">
        <v>84</v>
      </c>
      <c r="AV170" s="14" t="s">
        <v>84</v>
      </c>
      <c r="AW170" s="14" t="s">
        <v>33</v>
      </c>
      <c r="AX170" s="14" t="s">
        <v>71</v>
      </c>
      <c r="AY170" s="253" t="s">
        <v>141</v>
      </c>
    </row>
    <row r="171" s="15" customFormat="1">
      <c r="A171" s="15"/>
      <c r="B171" s="254"/>
      <c r="C171" s="255"/>
      <c r="D171" s="234" t="s">
        <v>152</v>
      </c>
      <c r="E171" s="256" t="s">
        <v>19</v>
      </c>
      <c r="F171" s="257" t="s">
        <v>159</v>
      </c>
      <c r="G171" s="255"/>
      <c r="H171" s="258">
        <v>87.299999999999997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152</v>
      </c>
      <c r="AU171" s="264" t="s">
        <v>84</v>
      </c>
      <c r="AV171" s="15" t="s">
        <v>148</v>
      </c>
      <c r="AW171" s="15" t="s">
        <v>33</v>
      </c>
      <c r="AX171" s="15" t="s">
        <v>78</v>
      </c>
      <c r="AY171" s="264" t="s">
        <v>141</v>
      </c>
    </row>
    <row r="172" s="2" customFormat="1" ht="16.5" customHeight="1">
      <c r="A172" s="40"/>
      <c r="B172" s="41"/>
      <c r="C172" s="265" t="s">
        <v>209</v>
      </c>
      <c r="D172" s="265" t="s">
        <v>183</v>
      </c>
      <c r="E172" s="266" t="s">
        <v>210</v>
      </c>
      <c r="F172" s="267" t="s">
        <v>211</v>
      </c>
      <c r="G172" s="268" t="s">
        <v>212</v>
      </c>
      <c r="H172" s="269">
        <v>1.746</v>
      </c>
      <c r="I172" s="270"/>
      <c r="J172" s="271">
        <f>ROUND(I172*H172,2)</f>
        <v>0</v>
      </c>
      <c r="K172" s="267" t="s">
        <v>147</v>
      </c>
      <c r="L172" s="272"/>
      <c r="M172" s="273" t="s">
        <v>19</v>
      </c>
      <c r="N172" s="274" t="s">
        <v>43</v>
      </c>
      <c r="O172" s="86"/>
      <c r="P172" s="223">
        <f>O172*H172</f>
        <v>0</v>
      </c>
      <c r="Q172" s="223">
        <v>0.001</v>
      </c>
      <c r="R172" s="223">
        <f>Q172*H172</f>
        <v>0.0017459999999999999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187</v>
      </c>
      <c r="AT172" s="225" t="s">
        <v>183</v>
      </c>
      <c r="AU172" s="225" t="s">
        <v>84</v>
      </c>
      <c r="AY172" s="19" t="s">
        <v>141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84</v>
      </c>
      <c r="BK172" s="226">
        <f>ROUND(I172*H172,2)</f>
        <v>0</v>
      </c>
      <c r="BL172" s="19" t="s">
        <v>148</v>
      </c>
      <c r="BM172" s="225" t="s">
        <v>213</v>
      </c>
    </row>
    <row r="173" s="2" customFormat="1">
      <c r="A173" s="40"/>
      <c r="B173" s="41"/>
      <c r="C173" s="42"/>
      <c r="D173" s="227" t="s">
        <v>150</v>
      </c>
      <c r="E173" s="42"/>
      <c r="F173" s="228" t="s">
        <v>214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150</v>
      </c>
      <c r="AU173" s="19" t="s">
        <v>84</v>
      </c>
    </row>
    <row r="174" s="13" customFormat="1">
      <c r="A174" s="13"/>
      <c r="B174" s="232"/>
      <c r="C174" s="233"/>
      <c r="D174" s="234" t="s">
        <v>152</v>
      </c>
      <c r="E174" s="235" t="s">
        <v>19</v>
      </c>
      <c r="F174" s="236" t="s">
        <v>201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84</v>
      </c>
      <c r="AV174" s="13" t="s">
        <v>78</v>
      </c>
      <c r="AW174" s="13" t="s">
        <v>33</v>
      </c>
      <c r="AX174" s="13" t="s">
        <v>71</v>
      </c>
      <c r="AY174" s="242" t="s">
        <v>141</v>
      </c>
    </row>
    <row r="175" s="14" customFormat="1">
      <c r="A175" s="14"/>
      <c r="B175" s="243"/>
      <c r="C175" s="244"/>
      <c r="D175" s="234" t="s">
        <v>152</v>
      </c>
      <c r="E175" s="245" t="s">
        <v>19</v>
      </c>
      <c r="F175" s="246" t="s">
        <v>202</v>
      </c>
      <c r="G175" s="244"/>
      <c r="H175" s="247">
        <v>14.300000000000001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152</v>
      </c>
      <c r="AU175" s="253" t="s">
        <v>84</v>
      </c>
      <c r="AV175" s="14" t="s">
        <v>84</v>
      </c>
      <c r="AW175" s="14" t="s">
        <v>33</v>
      </c>
      <c r="AX175" s="14" t="s">
        <v>71</v>
      </c>
      <c r="AY175" s="253" t="s">
        <v>141</v>
      </c>
    </row>
    <row r="176" s="14" customFormat="1">
      <c r="A176" s="14"/>
      <c r="B176" s="243"/>
      <c r="C176" s="244"/>
      <c r="D176" s="234" t="s">
        <v>152</v>
      </c>
      <c r="E176" s="245" t="s">
        <v>19</v>
      </c>
      <c r="F176" s="246" t="s">
        <v>203</v>
      </c>
      <c r="G176" s="244"/>
      <c r="H176" s="247">
        <v>22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152</v>
      </c>
      <c r="AU176" s="253" t="s">
        <v>84</v>
      </c>
      <c r="AV176" s="14" t="s">
        <v>84</v>
      </c>
      <c r="AW176" s="14" t="s">
        <v>33</v>
      </c>
      <c r="AX176" s="14" t="s">
        <v>71</v>
      </c>
      <c r="AY176" s="253" t="s">
        <v>141</v>
      </c>
    </row>
    <row r="177" s="14" customFormat="1">
      <c r="A177" s="14"/>
      <c r="B177" s="243"/>
      <c r="C177" s="244"/>
      <c r="D177" s="234" t="s">
        <v>152</v>
      </c>
      <c r="E177" s="245" t="s">
        <v>19</v>
      </c>
      <c r="F177" s="246" t="s">
        <v>204</v>
      </c>
      <c r="G177" s="244"/>
      <c r="H177" s="247">
        <v>17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152</v>
      </c>
      <c r="AU177" s="253" t="s">
        <v>84</v>
      </c>
      <c r="AV177" s="14" t="s">
        <v>84</v>
      </c>
      <c r="AW177" s="14" t="s">
        <v>33</v>
      </c>
      <c r="AX177" s="14" t="s">
        <v>71</v>
      </c>
      <c r="AY177" s="253" t="s">
        <v>141</v>
      </c>
    </row>
    <row r="178" s="14" customFormat="1">
      <c r="A178" s="14"/>
      <c r="B178" s="243"/>
      <c r="C178" s="244"/>
      <c r="D178" s="234" t="s">
        <v>152</v>
      </c>
      <c r="E178" s="245" t="s">
        <v>19</v>
      </c>
      <c r="F178" s="246" t="s">
        <v>204</v>
      </c>
      <c r="G178" s="244"/>
      <c r="H178" s="247">
        <v>17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152</v>
      </c>
      <c r="AU178" s="253" t="s">
        <v>84</v>
      </c>
      <c r="AV178" s="14" t="s">
        <v>84</v>
      </c>
      <c r="AW178" s="14" t="s">
        <v>33</v>
      </c>
      <c r="AX178" s="14" t="s">
        <v>71</v>
      </c>
      <c r="AY178" s="253" t="s">
        <v>141</v>
      </c>
    </row>
    <row r="179" s="14" customFormat="1">
      <c r="A179" s="14"/>
      <c r="B179" s="243"/>
      <c r="C179" s="244"/>
      <c r="D179" s="234" t="s">
        <v>152</v>
      </c>
      <c r="E179" s="245" t="s">
        <v>19</v>
      </c>
      <c r="F179" s="246" t="s">
        <v>204</v>
      </c>
      <c r="G179" s="244"/>
      <c r="H179" s="247">
        <v>17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152</v>
      </c>
      <c r="AU179" s="253" t="s">
        <v>84</v>
      </c>
      <c r="AV179" s="14" t="s">
        <v>84</v>
      </c>
      <c r="AW179" s="14" t="s">
        <v>33</v>
      </c>
      <c r="AX179" s="14" t="s">
        <v>71</v>
      </c>
      <c r="AY179" s="253" t="s">
        <v>141</v>
      </c>
    </row>
    <row r="180" s="15" customFormat="1">
      <c r="A180" s="15"/>
      <c r="B180" s="254"/>
      <c r="C180" s="255"/>
      <c r="D180" s="234" t="s">
        <v>152</v>
      </c>
      <c r="E180" s="256" t="s">
        <v>19</v>
      </c>
      <c r="F180" s="257" t="s">
        <v>159</v>
      </c>
      <c r="G180" s="255"/>
      <c r="H180" s="258">
        <v>87.299999999999997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152</v>
      </c>
      <c r="AU180" s="264" t="s">
        <v>84</v>
      </c>
      <c r="AV180" s="15" t="s">
        <v>148</v>
      </c>
      <c r="AW180" s="15" t="s">
        <v>33</v>
      </c>
      <c r="AX180" s="15" t="s">
        <v>78</v>
      </c>
      <c r="AY180" s="264" t="s">
        <v>141</v>
      </c>
    </row>
    <row r="181" s="14" customFormat="1">
      <c r="A181" s="14"/>
      <c r="B181" s="243"/>
      <c r="C181" s="244"/>
      <c r="D181" s="234" t="s">
        <v>152</v>
      </c>
      <c r="E181" s="244"/>
      <c r="F181" s="246" t="s">
        <v>215</v>
      </c>
      <c r="G181" s="244"/>
      <c r="H181" s="247">
        <v>1.746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84</v>
      </c>
      <c r="AV181" s="14" t="s">
        <v>84</v>
      </c>
      <c r="AW181" s="14" t="s">
        <v>4</v>
      </c>
      <c r="AX181" s="14" t="s">
        <v>78</v>
      </c>
      <c r="AY181" s="253" t="s">
        <v>141</v>
      </c>
    </row>
    <row r="182" s="12" customFormat="1" ht="22.8" customHeight="1">
      <c r="A182" s="12"/>
      <c r="B182" s="198"/>
      <c r="C182" s="199"/>
      <c r="D182" s="200" t="s">
        <v>70</v>
      </c>
      <c r="E182" s="212" t="s">
        <v>148</v>
      </c>
      <c r="F182" s="212" t="s">
        <v>216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SUM(P183:P192)</f>
        <v>0</v>
      </c>
      <c r="Q182" s="206"/>
      <c r="R182" s="207">
        <f>SUM(R183:R192)</f>
        <v>3.5832896000000001</v>
      </c>
      <c r="S182" s="206"/>
      <c r="T182" s="208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78</v>
      </c>
      <c r="AT182" s="210" t="s">
        <v>70</v>
      </c>
      <c r="AU182" s="210" t="s">
        <v>78</v>
      </c>
      <c r="AY182" s="209" t="s">
        <v>141</v>
      </c>
      <c r="BK182" s="211">
        <f>SUM(BK183:BK192)</f>
        <v>0</v>
      </c>
    </row>
    <row r="183" s="2" customFormat="1" ht="24.15" customHeight="1">
      <c r="A183" s="40"/>
      <c r="B183" s="41"/>
      <c r="C183" s="214" t="s">
        <v>217</v>
      </c>
      <c r="D183" s="214" t="s">
        <v>143</v>
      </c>
      <c r="E183" s="215" t="s">
        <v>218</v>
      </c>
      <c r="F183" s="216" t="s">
        <v>219</v>
      </c>
      <c r="G183" s="217" t="s">
        <v>146</v>
      </c>
      <c r="H183" s="218">
        <v>22.129999999999999</v>
      </c>
      <c r="I183" s="219"/>
      <c r="J183" s="220">
        <f>ROUND(I183*H183,2)</f>
        <v>0</v>
      </c>
      <c r="K183" s="216" t="s">
        <v>147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0.16192000000000001</v>
      </c>
      <c r="R183" s="223">
        <f>Q183*H183</f>
        <v>3.5832896000000001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148</v>
      </c>
      <c r="AT183" s="225" t="s">
        <v>143</v>
      </c>
      <c r="AU183" s="225" t="s">
        <v>84</v>
      </c>
      <c r="AY183" s="19" t="s">
        <v>141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84</v>
      </c>
      <c r="BK183" s="226">
        <f>ROUND(I183*H183,2)</f>
        <v>0</v>
      </c>
      <c r="BL183" s="19" t="s">
        <v>148</v>
      </c>
      <c r="BM183" s="225" t="s">
        <v>220</v>
      </c>
    </row>
    <row r="184" s="2" customFormat="1">
      <c r="A184" s="40"/>
      <c r="B184" s="41"/>
      <c r="C184" s="42"/>
      <c r="D184" s="227" t="s">
        <v>150</v>
      </c>
      <c r="E184" s="42"/>
      <c r="F184" s="228" t="s">
        <v>221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150</v>
      </c>
      <c r="AU184" s="19" t="s">
        <v>84</v>
      </c>
    </row>
    <row r="185" s="13" customFormat="1">
      <c r="A185" s="13"/>
      <c r="B185" s="232"/>
      <c r="C185" s="233"/>
      <c r="D185" s="234" t="s">
        <v>152</v>
      </c>
      <c r="E185" s="235" t="s">
        <v>19</v>
      </c>
      <c r="F185" s="236" t="s">
        <v>222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84</v>
      </c>
      <c r="AV185" s="13" t="s">
        <v>78</v>
      </c>
      <c r="AW185" s="13" t="s">
        <v>33</v>
      </c>
      <c r="AX185" s="13" t="s">
        <v>71</v>
      </c>
      <c r="AY185" s="242" t="s">
        <v>141</v>
      </c>
    </row>
    <row r="186" s="14" customFormat="1">
      <c r="A186" s="14"/>
      <c r="B186" s="243"/>
      <c r="C186" s="244"/>
      <c r="D186" s="234" t="s">
        <v>152</v>
      </c>
      <c r="E186" s="245" t="s">
        <v>19</v>
      </c>
      <c r="F186" s="246" t="s">
        <v>223</v>
      </c>
      <c r="G186" s="244"/>
      <c r="H186" s="247">
        <v>3.6800000000000002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152</v>
      </c>
      <c r="AU186" s="253" t="s">
        <v>84</v>
      </c>
      <c r="AV186" s="14" t="s">
        <v>84</v>
      </c>
      <c r="AW186" s="14" t="s">
        <v>33</v>
      </c>
      <c r="AX186" s="14" t="s">
        <v>71</v>
      </c>
      <c r="AY186" s="253" t="s">
        <v>141</v>
      </c>
    </row>
    <row r="187" s="14" customFormat="1">
      <c r="A187" s="14"/>
      <c r="B187" s="243"/>
      <c r="C187" s="244"/>
      <c r="D187" s="234" t="s">
        <v>152</v>
      </c>
      <c r="E187" s="245" t="s">
        <v>19</v>
      </c>
      <c r="F187" s="246" t="s">
        <v>155</v>
      </c>
      <c r="G187" s="244"/>
      <c r="H187" s="247">
        <v>4.5499999999999998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152</v>
      </c>
      <c r="AU187" s="253" t="s">
        <v>84</v>
      </c>
      <c r="AV187" s="14" t="s">
        <v>84</v>
      </c>
      <c r="AW187" s="14" t="s">
        <v>33</v>
      </c>
      <c r="AX187" s="14" t="s">
        <v>71</v>
      </c>
      <c r="AY187" s="253" t="s">
        <v>141</v>
      </c>
    </row>
    <row r="188" s="14" customFormat="1">
      <c r="A188" s="14"/>
      <c r="B188" s="243"/>
      <c r="C188" s="244"/>
      <c r="D188" s="234" t="s">
        <v>152</v>
      </c>
      <c r="E188" s="245" t="s">
        <v>19</v>
      </c>
      <c r="F188" s="246" t="s">
        <v>156</v>
      </c>
      <c r="G188" s="244"/>
      <c r="H188" s="247">
        <v>4.3499999999999996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84</v>
      </c>
      <c r="AV188" s="14" t="s">
        <v>84</v>
      </c>
      <c r="AW188" s="14" t="s">
        <v>33</v>
      </c>
      <c r="AX188" s="14" t="s">
        <v>71</v>
      </c>
      <c r="AY188" s="253" t="s">
        <v>141</v>
      </c>
    </row>
    <row r="189" s="14" customFormat="1">
      <c r="A189" s="14"/>
      <c r="B189" s="243"/>
      <c r="C189" s="244"/>
      <c r="D189" s="234" t="s">
        <v>152</v>
      </c>
      <c r="E189" s="245" t="s">
        <v>19</v>
      </c>
      <c r="F189" s="246" t="s">
        <v>157</v>
      </c>
      <c r="G189" s="244"/>
      <c r="H189" s="247">
        <v>4.25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152</v>
      </c>
      <c r="AU189" s="253" t="s">
        <v>84</v>
      </c>
      <c r="AV189" s="14" t="s">
        <v>84</v>
      </c>
      <c r="AW189" s="14" t="s">
        <v>33</v>
      </c>
      <c r="AX189" s="14" t="s">
        <v>71</v>
      </c>
      <c r="AY189" s="253" t="s">
        <v>141</v>
      </c>
    </row>
    <row r="190" s="14" customFormat="1">
      <c r="A190" s="14"/>
      <c r="B190" s="243"/>
      <c r="C190" s="244"/>
      <c r="D190" s="234" t="s">
        <v>152</v>
      </c>
      <c r="E190" s="245" t="s">
        <v>19</v>
      </c>
      <c r="F190" s="246" t="s">
        <v>155</v>
      </c>
      <c r="G190" s="244"/>
      <c r="H190" s="247">
        <v>4.5499999999999998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152</v>
      </c>
      <c r="AU190" s="253" t="s">
        <v>84</v>
      </c>
      <c r="AV190" s="14" t="s">
        <v>84</v>
      </c>
      <c r="AW190" s="14" t="s">
        <v>33</v>
      </c>
      <c r="AX190" s="14" t="s">
        <v>71</v>
      </c>
      <c r="AY190" s="253" t="s">
        <v>141</v>
      </c>
    </row>
    <row r="191" s="14" customFormat="1">
      <c r="A191" s="14"/>
      <c r="B191" s="243"/>
      <c r="C191" s="244"/>
      <c r="D191" s="234" t="s">
        <v>152</v>
      </c>
      <c r="E191" s="245" t="s">
        <v>19</v>
      </c>
      <c r="F191" s="246" t="s">
        <v>158</v>
      </c>
      <c r="G191" s="244"/>
      <c r="H191" s="247">
        <v>0.75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152</v>
      </c>
      <c r="AU191" s="253" t="s">
        <v>84</v>
      </c>
      <c r="AV191" s="14" t="s">
        <v>84</v>
      </c>
      <c r="AW191" s="14" t="s">
        <v>33</v>
      </c>
      <c r="AX191" s="14" t="s">
        <v>71</v>
      </c>
      <c r="AY191" s="253" t="s">
        <v>141</v>
      </c>
    </row>
    <row r="192" s="15" customFormat="1">
      <c r="A192" s="15"/>
      <c r="B192" s="254"/>
      <c r="C192" s="255"/>
      <c r="D192" s="234" t="s">
        <v>152</v>
      </c>
      <c r="E192" s="256" t="s">
        <v>19</v>
      </c>
      <c r="F192" s="257" t="s">
        <v>159</v>
      </c>
      <c r="G192" s="255"/>
      <c r="H192" s="258">
        <v>22.129999999999999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152</v>
      </c>
      <c r="AU192" s="264" t="s">
        <v>84</v>
      </c>
      <c r="AV192" s="15" t="s">
        <v>148</v>
      </c>
      <c r="AW192" s="15" t="s">
        <v>33</v>
      </c>
      <c r="AX192" s="15" t="s">
        <v>78</v>
      </c>
      <c r="AY192" s="264" t="s">
        <v>141</v>
      </c>
    </row>
    <row r="193" s="12" customFormat="1" ht="22.8" customHeight="1">
      <c r="A193" s="12"/>
      <c r="B193" s="198"/>
      <c r="C193" s="199"/>
      <c r="D193" s="200" t="s">
        <v>70</v>
      </c>
      <c r="E193" s="212" t="s">
        <v>191</v>
      </c>
      <c r="F193" s="212" t="s">
        <v>224</v>
      </c>
      <c r="G193" s="199"/>
      <c r="H193" s="199"/>
      <c r="I193" s="202"/>
      <c r="J193" s="213">
        <f>BK193</f>
        <v>0</v>
      </c>
      <c r="K193" s="199"/>
      <c r="L193" s="204"/>
      <c r="M193" s="205"/>
      <c r="N193" s="206"/>
      <c r="O193" s="206"/>
      <c r="P193" s="207">
        <f>SUM(P194:P852)</f>
        <v>0</v>
      </c>
      <c r="Q193" s="206"/>
      <c r="R193" s="207">
        <f>SUM(R194:R852)</f>
        <v>37.838964599999997</v>
      </c>
      <c r="S193" s="206"/>
      <c r="T193" s="208">
        <f>SUM(T194:T852)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9" t="s">
        <v>78</v>
      </c>
      <c r="AT193" s="210" t="s">
        <v>70</v>
      </c>
      <c r="AU193" s="210" t="s">
        <v>78</v>
      </c>
      <c r="AY193" s="209" t="s">
        <v>141</v>
      </c>
      <c r="BK193" s="211">
        <f>SUM(BK194:BK852)</f>
        <v>0</v>
      </c>
    </row>
    <row r="194" s="2" customFormat="1" ht="16.5" customHeight="1">
      <c r="A194" s="40"/>
      <c r="B194" s="41"/>
      <c r="C194" s="214" t="s">
        <v>225</v>
      </c>
      <c r="D194" s="214" t="s">
        <v>143</v>
      </c>
      <c r="E194" s="215" t="s">
        <v>226</v>
      </c>
      <c r="F194" s="216" t="s">
        <v>227</v>
      </c>
      <c r="G194" s="217" t="s">
        <v>146</v>
      </c>
      <c r="H194" s="218">
        <v>42.420000000000002</v>
      </c>
      <c r="I194" s="219"/>
      <c r="J194" s="220">
        <f>ROUND(I194*H194,2)</f>
        <v>0</v>
      </c>
      <c r="K194" s="216" t="s">
        <v>147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0.00025999999999999998</v>
      </c>
      <c r="R194" s="223">
        <f>Q194*H194</f>
        <v>0.011029199999999999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148</v>
      </c>
      <c r="AT194" s="225" t="s">
        <v>143</v>
      </c>
      <c r="AU194" s="225" t="s">
        <v>84</v>
      </c>
      <c r="AY194" s="19" t="s">
        <v>141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84</v>
      </c>
      <c r="BK194" s="226">
        <f>ROUND(I194*H194,2)</f>
        <v>0</v>
      </c>
      <c r="BL194" s="19" t="s">
        <v>148</v>
      </c>
      <c r="BM194" s="225" t="s">
        <v>228</v>
      </c>
    </row>
    <row r="195" s="2" customFormat="1">
      <c r="A195" s="40"/>
      <c r="B195" s="41"/>
      <c r="C195" s="42"/>
      <c r="D195" s="227" t="s">
        <v>150</v>
      </c>
      <c r="E195" s="42"/>
      <c r="F195" s="228" t="s">
        <v>229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32"/>
      <c r="C196" s="233"/>
      <c r="D196" s="234" t="s">
        <v>152</v>
      </c>
      <c r="E196" s="235" t="s">
        <v>19</v>
      </c>
      <c r="F196" s="236" t="s">
        <v>230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152</v>
      </c>
      <c r="AU196" s="242" t="s">
        <v>84</v>
      </c>
      <c r="AV196" s="13" t="s">
        <v>78</v>
      </c>
      <c r="AW196" s="13" t="s">
        <v>33</v>
      </c>
      <c r="AX196" s="13" t="s">
        <v>71</v>
      </c>
      <c r="AY196" s="242" t="s">
        <v>141</v>
      </c>
    </row>
    <row r="197" s="14" customFormat="1">
      <c r="A197" s="14"/>
      <c r="B197" s="243"/>
      <c r="C197" s="244"/>
      <c r="D197" s="234" t="s">
        <v>152</v>
      </c>
      <c r="E197" s="245" t="s">
        <v>19</v>
      </c>
      <c r="F197" s="246" t="s">
        <v>231</v>
      </c>
      <c r="G197" s="244"/>
      <c r="H197" s="247">
        <v>36.719999999999999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152</v>
      </c>
      <c r="AU197" s="253" t="s">
        <v>84</v>
      </c>
      <c r="AV197" s="14" t="s">
        <v>84</v>
      </c>
      <c r="AW197" s="14" t="s">
        <v>33</v>
      </c>
      <c r="AX197" s="14" t="s">
        <v>71</v>
      </c>
      <c r="AY197" s="253" t="s">
        <v>141</v>
      </c>
    </row>
    <row r="198" s="13" customFormat="1">
      <c r="A198" s="13"/>
      <c r="B198" s="232"/>
      <c r="C198" s="233"/>
      <c r="D198" s="234" t="s">
        <v>152</v>
      </c>
      <c r="E198" s="235" t="s">
        <v>19</v>
      </c>
      <c r="F198" s="236" t="s">
        <v>232</v>
      </c>
      <c r="G198" s="233"/>
      <c r="H198" s="235" t="s">
        <v>19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152</v>
      </c>
      <c r="AU198" s="242" t="s">
        <v>84</v>
      </c>
      <c r="AV198" s="13" t="s">
        <v>78</v>
      </c>
      <c r="AW198" s="13" t="s">
        <v>33</v>
      </c>
      <c r="AX198" s="13" t="s">
        <v>71</v>
      </c>
      <c r="AY198" s="242" t="s">
        <v>141</v>
      </c>
    </row>
    <row r="199" s="14" customFormat="1">
      <c r="A199" s="14"/>
      <c r="B199" s="243"/>
      <c r="C199" s="244"/>
      <c r="D199" s="234" t="s">
        <v>152</v>
      </c>
      <c r="E199" s="245" t="s">
        <v>19</v>
      </c>
      <c r="F199" s="246" t="s">
        <v>233</v>
      </c>
      <c r="G199" s="244"/>
      <c r="H199" s="247">
        <v>5.7000000000000002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152</v>
      </c>
      <c r="AU199" s="253" t="s">
        <v>84</v>
      </c>
      <c r="AV199" s="14" t="s">
        <v>84</v>
      </c>
      <c r="AW199" s="14" t="s">
        <v>33</v>
      </c>
      <c r="AX199" s="14" t="s">
        <v>71</v>
      </c>
      <c r="AY199" s="253" t="s">
        <v>141</v>
      </c>
    </row>
    <row r="200" s="15" customFormat="1">
      <c r="A200" s="15"/>
      <c r="B200" s="254"/>
      <c r="C200" s="255"/>
      <c r="D200" s="234" t="s">
        <v>152</v>
      </c>
      <c r="E200" s="256" t="s">
        <v>19</v>
      </c>
      <c r="F200" s="257" t="s">
        <v>159</v>
      </c>
      <c r="G200" s="255"/>
      <c r="H200" s="258">
        <v>42.420000000000002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152</v>
      </c>
      <c r="AU200" s="264" t="s">
        <v>84</v>
      </c>
      <c r="AV200" s="15" t="s">
        <v>148</v>
      </c>
      <c r="AW200" s="15" t="s">
        <v>33</v>
      </c>
      <c r="AX200" s="15" t="s">
        <v>78</v>
      </c>
      <c r="AY200" s="264" t="s">
        <v>141</v>
      </c>
    </row>
    <row r="201" s="2" customFormat="1" ht="24.15" customHeight="1">
      <c r="A201" s="40"/>
      <c r="B201" s="41"/>
      <c r="C201" s="214" t="s">
        <v>234</v>
      </c>
      <c r="D201" s="214" t="s">
        <v>143</v>
      </c>
      <c r="E201" s="215" t="s">
        <v>235</v>
      </c>
      <c r="F201" s="216" t="s">
        <v>236</v>
      </c>
      <c r="G201" s="217" t="s">
        <v>146</v>
      </c>
      <c r="H201" s="218">
        <v>36.719999999999999</v>
      </c>
      <c r="I201" s="219"/>
      <c r="J201" s="220">
        <f>ROUND(I201*H201,2)</f>
        <v>0</v>
      </c>
      <c r="K201" s="216" t="s">
        <v>147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0.0092899999999999996</v>
      </c>
      <c r="R201" s="223">
        <f>Q201*H201</f>
        <v>0.34112879999999995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148</v>
      </c>
      <c r="AT201" s="225" t="s">
        <v>143</v>
      </c>
      <c r="AU201" s="225" t="s">
        <v>84</v>
      </c>
      <c r="AY201" s="19" t="s">
        <v>141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84</v>
      </c>
      <c r="BK201" s="226">
        <f>ROUND(I201*H201,2)</f>
        <v>0</v>
      </c>
      <c r="BL201" s="19" t="s">
        <v>148</v>
      </c>
      <c r="BM201" s="225" t="s">
        <v>237</v>
      </c>
    </row>
    <row r="202" s="2" customFormat="1">
      <c r="A202" s="40"/>
      <c r="B202" s="41"/>
      <c r="C202" s="42"/>
      <c r="D202" s="227" t="s">
        <v>150</v>
      </c>
      <c r="E202" s="42"/>
      <c r="F202" s="228" t="s">
        <v>238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150</v>
      </c>
      <c r="AU202" s="19" t="s">
        <v>84</v>
      </c>
    </row>
    <row r="203" s="13" customFormat="1">
      <c r="A203" s="13"/>
      <c r="B203" s="232"/>
      <c r="C203" s="233"/>
      <c r="D203" s="234" t="s">
        <v>152</v>
      </c>
      <c r="E203" s="235" t="s">
        <v>19</v>
      </c>
      <c r="F203" s="236" t="s">
        <v>230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152</v>
      </c>
      <c r="AU203" s="242" t="s">
        <v>84</v>
      </c>
      <c r="AV203" s="13" t="s">
        <v>78</v>
      </c>
      <c r="AW203" s="13" t="s">
        <v>33</v>
      </c>
      <c r="AX203" s="13" t="s">
        <v>71</v>
      </c>
      <c r="AY203" s="242" t="s">
        <v>141</v>
      </c>
    </row>
    <row r="204" s="14" customFormat="1">
      <c r="A204" s="14"/>
      <c r="B204" s="243"/>
      <c r="C204" s="244"/>
      <c r="D204" s="234" t="s">
        <v>152</v>
      </c>
      <c r="E204" s="245" t="s">
        <v>19</v>
      </c>
      <c r="F204" s="246" t="s">
        <v>231</v>
      </c>
      <c r="G204" s="244"/>
      <c r="H204" s="247">
        <v>36.719999999999999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152</v>
      </c>
      <c r="AU204" s="253" t="s">
        <v>84</v>
      </c>
      <c r="AV204" s="14" t="s">
        <v>84</v>
      </c>
      <c r="AW204" s="14" t="s">
        <v>33</v>
      </c>
      <c r="AX204" s="14" t="s">
        <v>71</v>
      </c>
      <c r="AY204" s="253" t="s">
        <v>141</v>
      </c>
    </row>
    <row r="205" s="15" customFormat="1">
      <c r="A205" s="15"/>
      <c r="B205" s="254"/>
      <c r="C205" s="255"/>
      <c r="D205" s="234" t="s">
        <v>152</v>
      </c>
      <c r="E205" s="256" t="s">
        <v>19</v>
      </c>
      <c r="F205" s="257" t="s">
        <v>159</v>
      </c>
      <c r="G205" s="255"/>
      <c r="H205" s="258">
        <v>36.719999999999999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152</v>
      </c>
      <c r="AU205" s="264" t="s">
        <v>84</v>
      </c>
      <c r="AV205" s="15" t="s">
        <v>148</v>
      </c>
      <c r="AW205" s="15" t="s">
        <v>33</v>
      </c>
      <c r="AX205" s="15" t="s">
        <v>78</v>
      </c>
      <c r="AY205" s="264" t="s">
        <v>141</v>
      </c>
    </row>
    <row r="206" s="2" customFormat="1" ht="16.5" customHeight="1">
      <c r="A206" s="40"/>
      <c r="B206" s="41"/>
      <c r="C206" s="265" t="s">
        <v>239</v>
      </c>
      <c r="D206" s="265" t="s">
        <v>183</v>
      </c>
      <c r="E206" s="266" t="s">
        <v>240</v>
      </c>
      <c r="F206" s="267" t="s">
        <v>241</v>
      </c>
      <c r="G206" s="268" t="s">
        <v>146</v>
      </c>
      <c r="H206" s="269">
        <v>37.454000000000001</v>
      </c>
      <c r="I206" s="270"/>
      <c r="J206" s="271">
        <f>ROUND(I206*H206,2)</f>
        <v>0</v>
      </c>
      <c r="K206" s="267" t="s">
        <v>19</v>
      </c>
      <c r="L206" s="272"/>
      <c r="M206" s="273" t="s">
        <v>19</v>
      </c>
      <c r="N206" s="274" t="s">
        <v>43</v>
      </c>
      <c r="O206" s="86"/>
      <c r="P206" s="223">
        <f>O206*H206</f>
        <v>0</v>
      </c>
      <c r="Q206" s="223">
        <v>0.0060000000000000001</v>
      </c>
      <c r="R206" s="223">
        <f>Q206*H206</f>
        <v>0.22472400000000001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187</v>
      </c>
      <c r="AT206" s="225" t="s">
        <v>183</v>
      </c>
      <c r="AU206" s="225" t="s">
        <v>84</v>
      </c>
      <c r="AY206" s="19" t="s">
        <v>141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84</v>
      </c>
      <c r="BK206" s="226">
        <f>ROUND(I206*H206,2)</f>
        <v>0</v>
      </c>
      <c r="BL206" s="19" t="s">
        <v>148</v>
      </c>
      <c r="BM206" s="225" t="s">
        <v>242</v>
      </c>
    </row>
    <row r="207" s="13" customFormat="1">
      <c r="A207" s="13"/>
      <c r="B207" s="232"/>
      <c r="C207" s="233"/>
      <c r="D207" s="234" t="s">
        <v>152</v>
      </c>
      <c r="E207" s="235" t="s">
        <v>19</v>
      </c>
      <c r="F207" s="236" t="s">
        <v>230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152</v>
      </c>
      <c r="AU207" s="242" t="s">
        <v>84</v>
      </c>
      <c r="AV207" s="13" t="s">
        <v>78</v>
      </c>
      <c r="AW207" s="13" t="s">
        <v>33</v>
      </c>
      <c r="AX207" s="13" t="s">
        <v>71</v>
      </c>
      <c r="AY207" s="242" t="s">
        <v>141</v>
      </c>
    </row>
    <row r="208" s="14" customFormat="1">
      <c r="A208" s="14"/>
      <c r="B208" s="243"/>
      <c r="C208" s="244"/>
      <c r="D208" s="234" t="s">
        <v>152</v>
      </c>
      <c r="E208" s="245" t="s">
        <v>19</v>
      </c>
      <c r="F208" s="246" t="s">
        <v>231</v>
      </c>
      <c r="G208" s="244"/>
      <c r="H208" s="247">
        <v>36.719999999999999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152</v>
      </c>
      <c r="AU208" s="253" t="s">
        <v>84</v>
      </c>
      <c r="AV208" s="14" t="s">
        <v>84</v>
      </c>
      <c r="AW208" s="14" t="s">
        <v>33</v>
      </c>
      <c r="AX208" s="14" t="s">
        <v>71</v>
      </c>
      <c r="AY208" s="253" t="s">
        <v>141</v>
      </c>
    </row>
    <row r="209" s="15" customFormat="1">
      <c r="A209" s="15"/>
      <c r="B209" s="254"/>
      <c r="C209" s="255"/>
      <c r="D209" s="234" t="s">
        <v>152</v>
      </c>
      <c r="E209" s="256" t="s">
        <v>19</v>
      </c>
      <c r="F209" s="257" t="s">
        <v>159</v>
      </c>
      <c r="G209" s="255"/>
      <c r="H209" s="258">
        <v>36.719999999999999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152</v>
      </c>
      <c r="AU209" s="264" t="s">
        <v>84</v>
      </c>
      <c r="AV209" s="15" t="s">
        <v>148</v>
      </c>
      <c r="AW209" s="15" t="s">
        <v>33</v>
      </c>
      <c r="AX209" s="15" t="s">
        <v>78</v>
      </c>
      <c r="AY209" s="264" t="s">
        <v>141</v>
      </c>
    </row>
    <row r="210" s="14" customFormat="1">
      <c r="A210" s="14"/>
      <c r="B210" s="243"/>
      <c r="C210" s="244"/>
      <c r="D210" s="234" t="s">
        <v>152</v>
      </c>
      <c r="E210" s="244"/>
      <c r="F210" s="246" t="s">
        <v>243</v>
      </c>
      <c r="G210" s="244"/>
      <c r="H210" s="247">
        <v>37.454000000000001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152</v>
      </c>
      <c r="AU210" s="253" t="s">
        <v>84</v>
      </c>
      <c r="AV210" s="14" t="s">
        <v>84</v>
      </c>
      <c r="AW210" s="14" t="s">
        <v>4</v>
      </c>
      <c r="AX210" s="14" t="s">
        <v>78</v>
      </c>
      <c r="AY210" s="253" t="s">
        <v>141</v>
      </c>
    </row>
    <row r="211" s="2" customFormat="1" ht="33" customHeight="1">
      <c r="A211" s="40"/>
      <c r="B211" s="41"/>
      <c r="C211" s="214" t="s">
        <v>244</v>
      </c>
      <c r="D211" s="214" t="s">
        <v>143</v>
      </c>
      <c r="E211" s="215" t="s">
        <v>245</v>
      </c>
      <c r="F211" s="216" t="s">
        <v>246</v>
      </c>
      <c r="G211" s="217" t="s">
        <v>146</v>
      </c>
      <c r="H211" s="218">
        <v>38.567999999999998</v>
      </c>
      <c r="I211" s="219"/>
      <c r="J211" s="220">
        <f>ROUND(I211*H211,2)</f>
        <v>0</v>
      </c>
      <c r="K211" s="216" t="s">
        <v>147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0.0026800000000000001</v>
      </c>
      <c r="R211" s="223">
        <f>Q211*H211</f>
        <v>0.10336223999999999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148</v>
      </c>
      <c r="AT211" s="225" t="s">
        <v>143</v>
      </c>
      <c r="AU211" s="225" t="s">
        <v>84</v>
      </c>
      <c r="AY211" s="19" t="s">
        <v>141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84</v>
      </c>
      <c r="BK211" s="226">
        <f>ROUND(I211*H211,2)</f>
        <v>0</v>
      </c>
      <c r="BL211" s="19" t="s">
        <v>148</v>
      </c>
      <c r="BM211" s="225" t="s">
        <v>247</v>
      </c>
    </row>
    <row r="212" s="2" customFormat="1">
      <c r="A212" s="40"/>
      <c r="B212" s="41"/>
      <c r="C212" s="42"/>
      <c r="D212" s="227" t="s">
        <v>150</v>
      </c>
      <c r="E212" s="42"/>
      <c r="F212" s="228" t="s">
        <v>248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13" customFormat="1">
      <c r="A213" s="13"/>
      <c r="B213" s="232"/>
      <c r="C213" s="233"/>
      <c r="D213" s="234" t="s">
        <v>152</v>
      </c>
      <c r="E213" s="235" t="s">
        <v>19</v>
      </c>
      <c r="F213" s="236" t="s">
        <v>230</v>
      </c>
      <c r="G213" s="233"/>
      <c r="H213" s="235" t="s">
        <v>19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152</v>
      </c>
      <c r="AU213" s="242" t="s">
        <v>84</v>
      </c>
      <c r="AV213" s="13" t="s">
        <v>78</v>
      </c>
      <c r="AW213" s="13" t="s">
        <v>33</v>
      </c>
      <c r="AX213" s="13" t="s">
        <v>71</v>
      </c>
      <c r="AY213" s="242" t="s">
        <v>141</v>
      </c>
    </row>
    <row r="214" s="14" customFormat="1">
      <c r="A214" s="14"/>
      <c r="B214" s="243"/>
      <c r="C214" s="244"/>
      <c r="D214" s="234" t="s">
        <v>152</v>
      </c>
      <c r="E214" s="245" t="s">
        <v>19</v>
      </c>
      <c r="F214" s="246" t="s">
        <v>249</v>
      </c>
      <c r="G214" s="244"/>
      <c r="H214" s="247">
        <v>32.868000000000002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152</v>
      </c>
      <c r="AU214" s="253" t="s">
        <v>84</v>
      </c>
      <c r="AV214" s="14" t="s">
        <v>84</v>
      </c>
      <c r="AW214" s="14" t="s">
        <v>33</v>
      </c>
      <c r="AX214" s="14" t="s">
        <v>71</v>
      </c>
      <c r="AY214" s="253" t="s">
        <v>141</v>
      </c>
    </row>
    <row r="215" s="13" customFormat="1">
      <c r="A215" s="13"/>
      <c r="B215" s="232"/>
      <c r="C215" s="233"/>
      <c r="D215" s="234" t="s">
        <v>152</v>
      </c>
      <c r="E215" s="235" t="s">
        <v>19</v>
      </c>
      <c r="F215" s="236" t="s">
        <v>232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152</v>
      </c>
      <c r="AU215" s="242" t="s">
        <v>84</v>
      </c>
      <c r="AV215" s="13" t="s">
        <v>78</v>
      </c>
      <c r="AW215" s="13" t="s">
        <v>33</v>
      </c>
      <c r="AX215" s="13" t="s">
        <v>71</v>
      </c>
      <c r="AY215" s="242" t="s">
        <v>141</v>
      </c>
    </row>
    <row r="216" s="14" customFormat="1">
      <c r="A216" s="14"/>
      <c r="B216" s="243"/>
      <c r="C216" s="244"/>
      <c r="D216" s="234" t="s">
        <v>152</v>
      </c>
      <c r="E216" s="245" t="s">
        <v>19</v>
      </c>
      <c r="F216" s="246" t="s">
        <v>250</v>
      </c>
      <c r="G216" s="244"/>
      <c r="H216" s="247">
        <v>5.7000000000000002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152</v>
      </c>
      <c r="AU216" s="253" t="s">
        <v>84</v>
      </c>
      <c r="AV216" s="14" t="s">
        <v>84</v>
      </c>
      <c r="AW216" s="14" t="s">
        <v>33</v>
      </c>
      <c r="AX216" s="14" t="s">
        <v>71</v>
      </c>
      <c r="AY216" s="253" t="s">
        <v>141</v>
      </c>
    </row>
    <row r="217" s="15" customFormat="1">
      <c r="A217" s="15"/>
      <c r="B217" s="254"/>
      <c r="C217" s="255"/>
      <c r="D217" s="234" t="s">
        <v>152</v>
      </c>
      <c r="E217" s="256" t="s">
        <v>19</v>
      </c>
      <c r="F217" s="257" t="s">
        <v>159</v>
      </c>
      <c r="G217" s="255"/>
      <c r="H217" s="258">
        <v>38.568000000000005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152</v>
      </c>
      <c r="AU217" s="264" t="s">
        <v>84</v>
      </c>
      <c r="AV217" s="15" t="s">
        <v>148</v>
      </c>
      <c r="AW217" s="15" t="s">
        <v>33</v>
      </c>
      <c r="AX217" s="15" t="s">
        <v>78</v>
      </c>
      <c r="AY217" s="264" t="s">
        <v>141</v>
      </c>
    </row>
    <row r="218" s="2" customFormat="1" ht="16.5" customHeight="1">
      <c r="A218" s="40"/>
      <c r="B218" s="41"/>
      <c r="C218" s="214" t="s">
        <v>8</v>
      </c>
      <c r="D218" s="214" t="s">
        <v>143</v>
      </c>
      <c r="E218" s="215" t="s">
        <v>251</v>
      </c>
      <c r="F218" s="216" t="s">
        <v>252</v>
      </c>
      <c r="G218" s="217" t="s">
        <v>146</v>
      </c>
      <c r="H218" s="218">
        <v>855.43499999999995</v>
      </c>
      <c r="I218" s="219"/>
      <c r="J218" s="220">
        <f>ROUND(I218*H218,2)</f>
        <v>0</v>
      </c>
      <c r="K218" s="216" t="s">
        <v>147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0.00025999999999999998</v>
      </c>
      <c r="R218" s="223">
        <f>Q218*H218</f>
        <v>0.22241309999999998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148</v>
      </c>
      <c r="AT218" s="225" t="s">
        <v>143</v>
      </c>
      <c r="AU218" s="225" t="s">
        <v>84</v>
      </c>
      <c r="AY218" s="19" t="s">
        <v>141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84</v>
      </c>
      <c r="BK218" s="226">
        <f>ROUND(I218*H218,2)</f>
        <v>0</v>
      </c>
      <c r="BL218" s="19" t="s">
        <v>148</v>
      </c>
      <c r="BM218" s="225" t="s">
        <v>253</v>
      </c>
    </row>
    <row r="219" s="2" customFormat="1">
      <c r="A219" s="40"/>
      <c r="B219" s="41"/>
      <c r="C219" s="42"/>
      <c r="D219" s="227" t="s">
        <v>150</v>
      </c>
      <c r="E219" s="42"/>
      <c r="F219" s="228" t="s">
        <v>254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150</v>
      </c>
      <c r="AU219" s="19" t="s">
        <v>84</v>
      </c>
    </row>
    <row r="220" s="13" customFormat="1">
      <c r="A220" s="13"/>
      <c r="B220" s="232"/>
      <c r="C220" s="233"/>
      <c r="D220" s="234" t="s">
        <v>152</v>
      </c>
      <c r="E220" s="235" t="s">
        <v>19</v>
      </c>
      <c r="F220" s="236" t="s">
        <v>255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152</v>
      </c>
      <c r="AU220" s="242" t="s">
        <v>84</v>
      </c>
      <c r="AV220" s="13" t="s">
        <v>78</v>
      </c>
      <c r="AW220" s="13" t="s">
        <v>33</v>
      </c>
      <c r="AX220" s="13" t="s">
        <v>71</v>
      </c>
      <c r="AY220" s="242" t="s">
        <v>141</v>
      </c>
    </row>
    <row r="221" s="14" customFormat="1">
      <c r="A221" s="14"/>
      <c r="B221" s="243"/>
      <c r="C221" s="244"/>
      <c r="D221" s="234" t="s">
        <v>152</v>
      </c>
      <c r="E221" s="245" t="s">
        <v>19</v>
      </c>
      <c r="F221" s="246" t="s">
        <v>256</v>
      </c>
      <c r="G221" s="244"/>
      <c r="H221" s="247">
        <v>140.35499999999999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152</v>
      </c>
      <c r="AU221" s="253" t="s">
        <v>84</v>
      </c>
      <c r="AV221" s="14" t="s">
        <v>84</v>
      </c>
      <c r="AW221" s="14" t="s">
        <v>33</v>
      </c>
      <c r="AX221" s="14" t="s">
        <v>71</v>
      </c>
      <c r="AY221" s="253" t="s">
        <v>141</v>
      </c>
    </row>
    <row r="222" s="14" customFormat="1">
      <c r="A222" s="14"/>
      <c r="B222" s="243"/>
      <c r="C222" s="244"/>
      <c r="D222" s="234" t="s">
        <v>152</v>
      </c>
      <c r="E222" s="245" t="s">
        <v>19</v>
      </c>
      <c r="F222" s="246" t="s">
        <v>257</v>
      </c>
      <c r="G222" s="244"/>
      <c r="H222" s="247">
        <v>3.7200000000000002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152</v>
      </c>
      <c r="AU222" s="253" t="s">
        <v>84</v>
      </c>
      <c r="AV222" s="14" t="s">
        <v>84</v>
      </c>
      <c r="AW222" s="14" t="s">
        <v>33</v>
      </c>
      <c r="AX222" s="14" t="s">
        <v>71</v>
      </c>
      <c r="AY222" s="253" t="s">
        <v>141</v>
      </c>
    </row>
    <row r="223" s="14" customFormat="1">
      <c r="A223" s="14"/>
      <c r="B223" s="243"/>
      <c r="C223" s="244"/>
      <c r="D223" s="234" t="s">
        <v>152</v>
      </c>
      <c r="E223" s="245" t="s">
        <v>19</v>
      </c>
      <c r="F223" s="246" t="s">
        <v>258</v>
      </c>
      <c r="G223" s="244"/>
      <c r="H223" s="247">
        <v>0.22500000000000001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152</v>
      </c>
      <c r="AU223" s="253" t="s">
        <v>84</v>
      </c>
      <c r="AV223" s="14" t="s">
        <v>84</v>
      </c>
      <c r="AW223" s="14" t="s">
        <v>33</v>
      </c>
      <c r="AX223" s="14" t="s">
        <v>71</v>
      </c>
      <c r="AY223" s="253" t="s">
        <v>141</v>
      </c>
    </row>
    <row r="224" s="14" customFormat="1">
      <c r="A224" s="14"/>
      <c r="B224" s="243"/>
      <c r="C224" s="244"/>
      <c r="D224" s="234" t="s">
        <v>152</v>
      </c>
      <c r="E224" s="245" t="s">
        <v>19</v>
      </c>
      <c r="F224" s="246" t="s">
        <v>259</v>
      </c>
      <c r="G224" s="244"/>
      <c r="H224" s="247">
        <v>7.8300000000000001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152</v>
      </c>
      <c r="AU224" s="253" t="s">
        <v>84</v>
      </c>
      <c r="AV224" s="14" t="s">
        <v>84</v>
      </c>
      <c r="AW224" s="14" t="s">
        <v>33</v>
      </c>
      <c r="AX224" s="14" t="s">
        <v>71</v>
      </c>
      <c r="AY224" s="253" t="s">
        <v>141</v>
      </c>
    </row>
    <row r="225" s="13" customFormat="1">
      <c r="A225" s="13"/>
      <c r="B225" s="232"/>
      <c r="C225" s="233"/>
      <c r="D225" s="234" t="s">
        <v>152</v>
      </c>
      <c r="E225" s="235" t="s">
        <v>19</v>
      </c>
      <c r="F225" s="236" t="s">
        <v>260</v>
      </c>
      <c r="G225" s="233"/>
      <c r="H225" s="235" t="s">
        <v>19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152</v>
      </c>
      <c r="AU225" s="242" t="s">
        <v>84</v>
      </c>
      <c r="AV225" s="13" t="s">
        <v>78</v>
      </c>
      <c r="AW225" s="13" t="s">
        <v>33</v>
      </c>
      <c r="AX225" s="13" t="s">
        <v>71</v>
      </c>
      <c r="AY225" s="242" t="s">
        <v>141</v>
      </c>
    </row>
    <row r="226" s="14" customFormat="1">
      <c r="A226" s="14"/>
      <c r="B226" s="243"/>
      <c r="C226" s="244"/>
      <c r="D226" s="234" t="s">
        <v>152</v>
      </c>
      <c r="E226" s="245" t="s">
        <v>19</v>
      </c>
      <c r="F226" s="246" t="s">
        <v>261</v>
      </c>
      <c r="G226" s="244"/>
      <c r="H226" s="247">
        <v>412.23000000000002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152</v>
      </c>
      <c r="AU226" s="253" t="s">
        <v>84</v>
      </c>
      <c r="AV226" s="14" t="s">
        <v>84</v>
      </c>
      <c r="AW226" s="14" t="s">
        <v>33</v>
      </c>
      <c r="AX226" s="14" t="s">
        <v>71</v>
      </c>
      <c r="AY226" s="253" t="s">
        <v>141</v>
      </c>
    </row>
    <row r="227" s="14" customFormat="1">
      <c r="A227" s="14"/>
      <c r="B227" s="243"/>
      <c r="C227" s="244"/>
      <c r="D227" s="234" t="s">
        <v>152</v>
      </c>
      <c r="E227" s="245" t="s">
        <v>19</v>
      </c>
      <c r="F227" s="246" t="s">
        <v>262</v>
      </c>
      <c r="G227" s="244"/>
      <c r="H227" s="247">
        <v>76.319999999999993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152</v>
      </c>
      <c r="AU227" s="253" t="s">
        <v>84</v>
      </c>
      <c r="AV227" s="14" t="s">
        <v>84</v>
      </c>
      <c r="AW227" s="14" t="s">
        <v>33</v>
      </c>
      <c r="AX227" s="14" t="s">
        <v>71</v>
      </c>
      <c r="AY227" s="253" t="s">
        <v>141</v>
      </c>
    </row>
    <row r="228" s="14" customFormat="1">
      <c r="A228" s="14"/>
      <c r="B228" s="243"/>
      <c r="C228" s="244"/>
      <c r="D228" s="234" t="s">
        <v>152</v>
      </c>
      <c r="E228" s="245" t="s">
        <v>19</v>
      </c>
      <c r="F228" s="246" t="s">
        <v>263</v>
      </c>
      <c r="G228" s="244"/>
      <c r="H228" s="247">
        <v>1.0800000000000001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152</v>
      </c>
      <c r="AU228" s="253" t="s">
        <v>84</v>
      </c>
      <c r="AV228" s="14" t="s">
        <v>84</v>
      </c>
      <c r="AW228" s="14" t="s">
        <v>33</v>
      </c>
      <c r="AX228" s="14" t="s">
        <v>71</v>
      </c>
      <c r="AY228" s="253" t="s">
        <v>141</v>
      </c>
    </row>
    <row r="229" s="13" customFormat="1">
      <c r="A229" s="13"/>
      <c r="B229" s="232"/>
      <c r="C229" s="233"/>
      <c r="D229" s="234" t="s">
        <v>152</v>
      </c>
      <c r="E229" s="235" t="s">
        <v>19</v>
      </c>
      <c r="F229" s="236" t="s">
        <v>264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152</v>
      </c>
      <c r="AU229" s="242" t="s">
        <v>84</v>
      </c>
      <c r="AV229" s="13" t="s">
        <v>78</v>
      </c>
      <c r="AW229" s="13" t="s">
        <v>33</v>
      </c>
      <c r="AX229" s="13" t="s">
        <v>71</v>
      </c>
      <c r="AY229" s="242" t="s">
        <v>141</v>
      </c>
    </row>
    <row r="230" s="14" customFormat="1">
      <c r="A230" s="14"/>
      <c r="B230" s="243"/>
      <c r="C230" s="244"/>
      <c r="D230" s="234" t="s">
        <v>152</v>
      </c>
      <c r="E230" s="245" t="s">
        <v>19</v>
      </c>
      <c r="F230" s="246" t="s">
        <v>261</v>
      </c>
      <c r="G230" s="244"/>
      <c r="H230" s="247">
        <v>412.23000000000002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152</v>
      </c>
      <c r="AU230" s="253" t="s">
        <v>84</v>
      </c>
      <c r="AV230" s="14" t="s">
        <v>84</v>
      </c>
      <c r="AW230" s="14" t="s">
        <v>33</v>
      </c>
      <c r="AX230" s="14" t="s">
        <v>71</v>
      </c>
      <c r="AY230" s="253" t="s">
        <v>141</v>
      </c>
    </row>
    <row r="231" s="14" customFormat="1">
      <c r="A231" s="14"/>
      <c r="B231" s="243"/>
      <c r="C231" s="244"/>
      <c r="D231" s="234" t="s">
        <v>152</v>
      </c>
      <c r="E231" s="245" t="s">
        <v>19</v>
      </c>
      <c r="F231" s="246" t="s">
        <v>265</v>
      </c>
      <c r="G231" s="244"/>
      <c r="H231" s="247">
        <v>29.445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152</v>
      </c>
      <c r="AU231" s="253" t="s">
        <v>84</v>
      </c>
      <c r="AV231" s="14" t="s">
        <v>84</v>
      </c>
      <c r="AW231" s="14" t="s">
        <v>33</v>
      </c>
      <c r="AX231" s="14" t="s">
        <v>71</v>
      </c>
      <c r="AY231" s="253" t="s">
        <v>141</v>
      </c>
    </row>
    <row r="232" s="16" customFormat="1">
      <c r="A232" s="16"/>
      <c r="B232" s="275"/>
      <c r="C232" s="276"/>
      <c r="D232" s="234" t="s">
        <v>152</v>
      </c>
      <c r="E232" s="277" t="s">
        <v>19</v>
      </c>
      <c r="F232" s="278" t="s">
        <v>266</v>
      </c>
      <c r="G232" s="276"/>
      <c r="H232" s="279">
        <v>1083.4350000000002</v>
      </c>
      <c r="I232" s="280"/>
      <c r="J232" s="276"/>
      <c r="K232" s="276"/>
      <c r="L232" s="281"/>
      <c r="M232" s="282"/>
      <c r="N232" s="283"/>
      <c r="O232" s="283"/>
      <c r="P232" s="283"/>
      <c r="Q232" s="283"/>
      <c r="R232" s="283"/>
      <c r="S232" s="283"/>
      <c r="T232" s="284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5" t="s">
        <v>152</v>
      </c>
      <c r="AU232" s="285" t="s">
        <v>84</v>
      </c>
      <c r="AV232" s="16" t="s">
        <v>164</v>
      </c>
      <c r="AW232" s="16" t="s">
        <v>33</v>
      </c>
      <c r="AX232" s="16" t="s">
        <v>71</v>
      </c>
      <c r="AY232" s="285" t="s">
        <v>141</v>
      </c>
    </row>
    <row r="233" s="13" customFormat="1">
      <c r="A233" s="13"/>
      <c r="B233" s="232"/>
      <c r="C233" s="233"/>
      <c r="D233" s="234" t="s">
        <v>152</v>
      </c>
      <c r="E233" s="235" t="s">
        <v>19</v>
      </c>
      <c r="F233" s="236" t="s">
        <v>267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152</v>
      </c>
      <c r="AU233" s="242" t="s">
        <v>84</v>
      </c>
      <c r="AV233" s="13" t="s">
        <v>78</v>
      </c>
      <c r="AW233" s="13" t="s">
        <v>33</v>
      </c>
      <c r="AX233" s="13" t="s">
        <v>71</v>
      </c>
      <c r="AY233" s="242" t="s">
        <v>141</v>
      </c>
    </row>
    <row r="234" s="13" customFormat="1">
      <c r="A234" s="13"/>
      <c r="B234" s="232"/>
      <c r="C234" s="233"/>
      <c r="D234" s="234" t="s">
        <v>152</v>
      </c>
      <c r="E234" s="235" t="s">
        <v>19</v>
      </c>
      <c r="F234" s="236" t="s">
        <v>260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152</v>
      </c>
      <c r="AU234" s="242" t="s">
        <v>84</v>
      </c>
      <c r="AV234" s="13" t="s">
        <v>78</v>
      </c>
      <c r="AW234" s="13" t="s">
        <v>33</v>
      </c>
      <c r="AX234" s="13" t="s">
        <v>71</v>
      </c>
      <c r="AY234" s="242" t="s">
        <v>141</v>
      </c>
    </row>
    <row r="235" s="14" customFormat="1">
      <c r="A235" s="14"/>
      <c r="B235" s="243"/>
      <c r="C235" s="244"/>
      <c r="D235" s="234" t="s">
        <v>152</v>
      </c>
      <c r="E235" s="245" t="s">
        <v>19</v>
      </c>
      <c r="F235" s="246" t="s">
        <v>268</v>
      </c>
      <c r="G235" s="244"/>
      <c r="H235" s="247">
        <v>6.2999999999999998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152</v>
      </c>
      <c r="AU235" s="253" t="s">
        <v>84</v>
      </c>
      <c r="AV235" s="14" t="s">
        <v>84</v>
      </c>
      <c r="AW235" s="14" t="s">
        <v>33</v>
      </c>
      <c r="AX235" s="14" t="s">
        <v>71</v>
      </c>
      <c r="AY235" s="253" t="s">
        <v>141</v>
      </c>
    </row>
    <row r="236" s="14" customFormat="1">
      <c r="A236" s="14"/>
      <c r="B236" s="243"/>
      <c r="C236" s="244"/>
      <c r="D236" s="234" t="s">
        <v>152</v>
      </c>
      <c r="E236" s="245" t="s">
        <v>19</v>
      </c>
      <c r="F236" s="246" t="s">
        <v>269</v>
      </c>
      <c r="G236" s="244"/>
      <c r="H236" s="247">
        <v>4.7699999999999996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152</v>
      </c>
      <c r="AU236" s="253" t="s">
        <v>84</v>
      </c>
      <c r="AV236" s="14" t="s">
        <v>84</v>
      </c>
      <c r="AW236" s="14" t="s">
        <v>33</v>
      </c>
      <c r="AX236" s="14" t="s">
        <v>71</v>
      </c>
      <c r="AY236" s="253" t="s">
        <v>141</v>
      </c>
    </row>
    <row r="237" s="14" customFormat="1">
      <c r="A237" s="14"/>
      <c r="B237" s="243"/>
      <c r="C237" s="244"/>
      <c r="D237" s="234" t="s">
        <v>152</v>
      </c>
      <c r="E237" s="245" t="s">
        <v>19</v>
      </c>
      <c r="F237" s="246" t="s">
        <v>270</v>
      </c>
      <c r="G237" s="244"/>
      <c r="H237" s="247">
        <v>0.70499999999999996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152</v>
      </c>
      <c r="AU237" s="253" t="s">
        <v>84</v>
      </c>
      <c r="AV237" s="14" t="s">
        <v>84</v>
      </c>
      <c r="AW237" s="14" t="s">
        <v>33</v>
      </c>
      <c r="AX237" s="14" t="s">
        <v>71</v>
      </c>
      <c r="AY237" s="253" t="s">
        <v>141</v>
      </c>
    </row>
    <row r="238" s="14" customFormat="1">
      <c r="A238" s="14"/>
      <c r="B238" s="243"/>
      <c r="C238" s="244"/>
      <c r="D238" s="234" t="s">
        <v>152</v>
      </c>
      <c r="E238" s="245" t="s">
        <v>19</v>
      </c>
      <c r="F238" s="246" t="s">
        <v>271</v>
      </c>
      <c r="G238" s="244"/>
      <c r="H238" s="247">
        <v>3.2999999999999998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152</v>
      </c>
      <c r="AU238" s="253" t="s">
        <v>84</v>
      </c>
      <c r="AV238" s="14" t="s">
        <v>84</v>
      </c>
      <c r="AW238" s="14" t="s">
        <v>33</v>
      </c>
      <c r="AX238" s="14" t="s">
        <v>71</v>
      </c>
      <c r="AY238" s="253" t="s">
        <v>141</v>
      </c>
    </row>
    <row r="239" s="14" customFormat="1">
      <c r="A239" s="14"/>
      <c r="B239" s="243"/>
      <c r="C239" s="244"/>
      <c r="D239" s="234" t="s">
        <v>152</v>
      </c>
      <c r="E239" s="245" t="s">
        <v>19</v>
      </c>
      <c r="F239" s="246" t="s">
        <v>272</v>
      </c>
      <c r="G239" s="244"/>
      <c r="H239" s="247">
        <v>0.90000000000000002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152</v>
      </c>
      <c r="AU239" s="253" t="s">
        <v>84</v>
      </c>
      <c r="AV239" s="14" t="s">
        <v>84</v>
      </c>
      <c r="AW239" s="14" t="s">
        <v>33</v>
      </c>
      <c r="AX239" s="14" t="s">
        <v>71</v>
      </c>
      <c r="AY239" s="253" t="s">
        <v>141</v>
      </c>
    </row>
    <row r="240" s="14" customFormat="1">
      <c r="A240" s="14"/>
      <c r="B240" s="243"/>
      <c r="C240" s="244"/>
      <c r="D240" s="234" t="s">
        <v>152</v>
      </c>
      <c r="E240" s="245" t="s">
        <v>19</v>
      </c>
      <c r="F240" s="246" t="s">
        <v>273</v>
      </c>
      <c r="G240" s="244"/>
      <c r="H240" s="247">
        <v>4.6500000000000004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152</v>
      </c>
      <c r="AU240" s="253" t="s">
        <v>84</v>
      </c>
      <c r="AV240" s="14" t="s">
        <v>84</v>
      </c>
      <c r="AW240" s="14" t="s">
        <v>33</v>
      </c>
      <c r="AX240" s="14" t="s">
        <v>71</v>
      </c>
      <c r="AY240" s="253" t="s">
        <v>141</v>
      </c>
    </row>
    <row r="241" s="14" customFormat="1">
      <c r="A241" s="14"/>
      <c r="B241" s="243"/>
      <c r="C241" s="244"/>
      <c r="D241" s="234" t="s">
        <v>152</v>
      </c>
      <c r="E241" s="245" t="s">
        <v>19</v>
      </c>
      <c r="F241" s="246" t="s">
        <v>274</v>
      </c>
      <c r="G241" s="244"/>
      <c r="H241" s="247">
        <v>0.66000000000000003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84</v>
      </c>
      <c r="AV241" s="14" t="s">
        <v>84</v>
      </c>
      <c r="AW241" s="14" t="s">
        <v>33</v>
      </c>
      <c r="AX241" s="14" t="s">
        <v>71</v>
      </c>
      <c r="AY241" s="253" t="s">
        <v>141</v>
      </c>
    </row>
    <row r="242" s="14" customFormat="1">
      <c r="A242" s="14"/>
      <c r="B242" s="243"/>
      <c r="C242" s="244"/>
      <c r="D242" s="234" t="s">
        <v>152</v>
      </c>
      <c r="E242" s="245" t="s">
        <v>19</v>
      </c>
      <c r="F242" s="246" t="s">
        <v>275</v>
      </c>
      <c r="G242" s="244"/>
      <c r="H242" s="247">
        <v>3.5249999999999999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152</v>
      </c>
      <c r="AU242" s="253" t="s">
        <v>84</v>
      </c>
      <c r="AV242" s="14" t="s">
        <v>84</v>
      </c>
      <c r="AW242" s="14" t="s">
        <v>33</v>
      </c>
      <c r="AX242" s="14" t="s">
        <v>71</v>
      </c>
      <c r="AY242" s="253" t="s">
        <v>141</v>
      </c>
    </row>
    <row r="243" s="14" customFormat="1">
      <c r="A243" s="14"/>
      <c r="B243" s="243"/>
      <c r="C243" s="244"/>
      <c r="D243" s="234" t="s">
        <v>152</v>
      </c>
      <c r="E243" s="245" t="s">
        <v>19</v>
      </c>
      <c r="F243" s="246" t="s">
        <v>269</v>
      </c>
      <c r="G243" s="244"/>
      <c r="H243" s="247">
        <v>4.7699999999999996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152</v>
      </c>
      <c r="AU243" s="253" t="s">
        <v>84</v>
      </c>
      <c r="AV243" s="14" t="s">
        <v>84</v>
      </c>
      <c r="AW243" s="14" t="s">
        <v>33</v>
      </c>
      <c r="AX243" s="14" t="s">
        <v>71</v>
      </c>
      <c r="AY243" s="253" t="s">
        <v>141</v>
      </c>
    </row>
    <row r="244" s="14" customFormat="1">
      <c r="A244" s="14"/>
      <c r="B244" s="243"/>
      <c r="C244" s="244"/>
      <c r="D244" s="234" t="s">
        <v>152</v>
      </c>
      <c r="E244" s="245" t="s">
        <v>19</v>
      </c>
      <c r="F244" s="246" t="s">
        <v>268</v>
      </c>
      <c r="G244" s="244"/>
      <c r="H244" s="247">
        <v>6.2999999999999998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152</v>
      </c>
      <c r="AU244" s="253" t="s">
        <v>84</v>
      </c>
      <c r="AV244" s="14" t="s">
        <v>84</v>
      </c>
      <c r="AW244" s="14" t="s">
        <v>33</v>
      </c>
      <c r="AX244" s="14" t="s">
        <v>71</v>
      </c>
      <c r="AY244" s="253" t="s">
        <v>141</v>
      </c>
    </row>
    <row r="245" s="14" customFormat="1">
      <c r="A245" s="14"/>
      <c r="B245" s="243"/>
      <c r="C245" s="244"/>
      <c r="D245" s="234" t="s">
        <v>152</v>
      </c>
      <c r="E245" s="245" t="s">
        <v>19</v>
      </c>
      <c r="F245" s="246" t="s">
        <v>276</v>
      </c>
      <c r="G245" s="244"/>
      <c r="H245" s="247">
        <v>1.095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152</v>
      </c>
      <c r="AU245" s="253" t="s">
        <v>84</v>
      </c>
      <c r="AV245" s="14" t="s">
        <v>84</v>
      </c>
      <c r="AW245" s="14" t="s">
        <v>33</v>
      </c>
      <c r="AX245" s="14" t="s">
        <v>71</v>
      </c>
      <c r="AY245" s="253" t="s">
        <v>141</v>
      </c>
    </row>
    <row r="246" s="14" customFormat="1">
      <c r="A246" s="14"/>
      <c r="B246" s="243"/>
      <c r="C246" s="244"/>
      <c r="D246" s="234" t="s">
        <v>152</v>
      </c>
      <c r="E246" s="245" t="s">
        <v>19</v>
      </c>
      <c r="F246" s="246" t="s">
        <v>277</v>
      </c>
      <c r="G246" s="244"/>
      <c r="H246" s="247">
        <v>1.98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152</v>
      </c>
      <c r="AU246" s="253" t="s">
        <v>84</v>
      </c>
      <c r="AV246" s="14" t="s">
        <v>84</v>
      </c>
      <c r="AW246" s="14" t="s">
        <v>33</v>
      </c>
      <c r="AX246" s="14" t="s">
        <v>71</v>
      </c>
      <c r="AY246" s="253" t="s">
        <v>141</v>
      </c>
    </row>
    <row r="247" s="14" customFormat="1">
      <c r="A247" s="14"/>
      <c r="B247" s="243"/>
      <c r="C247" s="244"/>
      <c r="D247" s="234" t="s">
        <v>152</v>
      </c>
      <c r="E247" s="245" t="s">
        <v>19</v>
      </c>
      <c r="F247" s="246" t="s">
        <v>278</v>
      </c>
      <c r="G247" s="244"/>
      <c r="H247" s="247">
        <v>0.81000000000000005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152</v>
      </c>
      <c r="AU247" s="253" t="s">
        <v>84</v>
      </c>
      <c r="AV247" s="14" t="s">
        <v>84</v>
      </c>
      <c r="AW247" s="14" t="s">
        <v>33</v>
      </c>
      <c r="AX247" s="14" t="s">
        <v>71</v>
      </c>
      <c r="AY247" s="253" t="s">
        <v>141</v>
      </c>
    </row>
    <row r="248" s="13" customFormat="1">
      <c r="A248" s="13"/>
      <c r="B248" s="232"/>
      <c r="C248" s="233"/>
      <c r="D248" s="234" t="s">
        <v>152</v>
      </c>
      <c r="E248" s="235" t="s">
        <v>19</v>
      </c>
      <c r="F248" s="236" t="s">
        <v>264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152</v>
      </c>
      <c r="AU248" s="242" t="s">
        <v>84</v>
      </c>
      <c r="AV248" s="13" t="s">
        <v>78</v>
      </c>
      <c r="AW248" s="13" t="s">
        <v>33</v>
      </c>
      <c r="AX248" s="13" t="s">
        <v>71</v>
      </c>
      <c r="AY248" s="242" t="s">
        <v>141</v>
      </c>
    </row>
    <row r="249" s="14" customFormat="1">
      <c r="A249" s="14"/>
      <c r="B249" s="243"/>
      <c r="C249" s="244"/>
      <c r="D249" s="234" t="s">
        <v>152</v>
      </c>
      <c r="E249" s="245" t="s">
        <v>19</v>
      </c>
      <c r="F249" s="246" t="s">
        <v>279</v>
      </c>
      <c r="G249" s="244"/>
      <c r="H249" s="247">
        <v>5.5800000000000001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152</v>
      </c>
      <c r="AU249" s="253" t="s">
        <v>84</v>
      </c>
      <c r="AV249" s="14" t="s">
        <v>84</v>
      </c>
      <c r="AW249" s="14" t="s">
        <v>33</v>
      </c>
      <c r="AX249" s="14" t="s">
        <v>71</v>
      </c>
      <c r="AY249" s="253" t="s">
        <v>141</v>
      </c>
    </row>
    <row r="250" s="14" customFormat="1">
      <c r="A250" s="14"/>
      <c r="B250" s="243"/>
      <c r="C250" s="244"/>
      <c r="D250" s="234" t="s">
        <v>152</v>
      </c>
      <c r="E250" s="245" t="s">
        <v>19</v>
      </c>
      <c r="F250" s="246" t="s">
        <v>280</v>
      </c>
      <c r="G250" s="244"/>
      <c r="H250" s="247">
        <v>5.04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152</v>
      </c>
      <c r="AU250" s="253" t="s">
        <v>84</v>
      </c>
      <c r="AV250" s="14" t="s">
        <v>84</v>
      </c>
      <c r="AW250" s="14" t="s">
        <v>33</v>
      </c>
      <c r="AX250" s="14" t="s">
        <v>71</v>
      </c>
      <c r="AY250" s="253" t="s">
        <v>141</v>
      </c>
    </row>
    <row r="251" s="14" customFormat="1">
      <c r="A251" s="14"/>
      <c r="B251" s="243"/>
      <c r="C251" s="244"/>
      <c r="D251" s="234" t="s">
        <v>152</v>
      </c>
      <c r="E251" s="245" t="s">
        <v>19</v>
      </c>
      <c r="F251" s="246" t="s">
        <v>273</v>
      </c>
      <c r="G251" s="244"/>
      <c r="H251" s="247">
        <v>4.6500000000000004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152</v>
      </c>
      <c r="AU251" s="253" t="s">
        <v>84</v>
      </c>
      <c r="AV251" s="14" t="s">
        <v>84</v>
      </c>
      <c r="AW251" s="14" t="s">
        <v>33</v>
      </c>
      <c r="AX251" s="14" t="s">
        <v>71</v>
      </c>
      <c r="AY251" s="253" t="s">
        <v>141</v>
      </c>
    </row>
    <row r="252" s="14" customFormat="1">
      <c r="A252" s="14"/>
      <c r="B252" s="243"/>
      <c r="C252" s="244"/>
      <c r="D252" s="234" t="s">
        <v>152</v>
      </c>
      <c r="E252" s="245" t="s">
        <v>19</v>
      </c>
      <c r="F252" s="246" t="s">
        <v>280</v>
      </c>
      <c r="G252" s="244"/>
      <c r="H252" s="247">
        <v>5.04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152</v>
      </c>
      <c r="AU252" s="253" t="s">
        <v>84</v>
      </c>
      <c r="AV252" s="14" t="s">
        <v>84</v>
      </c>
      <c r="AW252" s="14" t="s">
        <v>33</v>
      </c>
      <c r="AX252" s="14" t="s">
        <v>71</v>
      </c>
      <c r="AY252" s="253" t="s">
        <v>141</v>
      </c>
    </row>
    <row r="253" s="14" customFormat="1">
      <c r="A253" s="14"/>
      <c r="B253" s="243"/>
      <c r="C253" s="244"/>
      <c r="D253" s="234" t="s">
        <v>152</v>
      </c>
      <c r="E253" s="245" t="s">
        <v>19</v>
      </c>
      <c r="F253" s="246" t="s">
        <v>279</v>
      </c>
      <c r="G253" s="244"/>
      <c r="H253" s="247">
        <v>5.5800000000000001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152</v>
      </c>
      <c r="AU253" s="253" t="s">
        <v>84</v>
      </c>
      <c r="AV253" s="14" t="s">
        <v>84</v>
      </c>
      <c r="AW253" s="14" t="s">
        <v>33</v>
      </c>
      <c r="AX253" s="14" t="s">
        <v>71</v>
      </c>
      <c r="AY253" s="253" t="s">
        <v>141</v>
      </c>
    </row>
    <row r="254" s="14" customFormat="1">
      <c r="A254" s="14"/>
      <c r="B254" s="243"/>
      <c r="C254" s="244"/>
      <c r="D254" s="234" t="s">
        <v>152</v>
      </c>
      <c r="E254" s="245" t="s">
        <v>19</v>
      </c>
      <c r="F254" s="246" t="s">
        <v>276</v>
      </c>
      <c r="G254" s="244"/>
      <c r="H254" s="247">
        <v>1.095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152</v>
      </c>
      <c r="AU254" s="253" t="s">
        <v>84</v>
      </c>
      <c r="AV254" s="14" t="s">
        <v>84</v>
      </c>
      <c r="AW254" s="14" t="s">
        <v>33</v>
      </c>
      <c r="AX254" s="14" t="s">
        <v>71</v>
      </c>
      <c r="AY254" s="253" t="s">
        <v>141</v>
      </c>
    </row>
    <row r="255" s="14" customFormat="1">
      <c r="A255" s="14"/>
      <c r="B255" s="243"/>
      <c r="C255" s="244"/>
      <c r="D255" s="234" t="s">
        <v>152</v>
      </c>
      <c r="E255" s="245" t="s">
        <v>19</v>
      </c>
      <c r="F255" s="246" t="s">
        <v>281</v>
      </c>
      <c r="G255" s="244"/>
      <c r="H255" s="247">
        <v>2.52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152</v>
      </c>
      <c r="AU255" s="253" t="s">
        <v>84</v>
      </c>
      <c r="AV255" s="14" t="s">
        <v>84</v>
      </c>
      <c r="AW255" s="14" t="s">
        <v>33</v>
      </c>
      <c r="AX255" s="14" t="s">
        <v>71</v>
      </c>
      <c r="AY255" s="253" t="s">
        <v>141</v>
      </c>
    </row>
    <row r="256" s="16" customFormat="1">
      <c r="A256" s="16"/>
      <c r="B256" s="275"/>
      <c r="C256" s="276"/>
      <c r="D256" s="234" t="s">
        <v>152</v>
      </c>
      <c r="E256" s="277" t="s">
        <v>19</v>
      </c>
      <c r="F256" s="278" t="s">
        <v>266</v>
      </c>
      <c r="G256" s="276"/>
      <c r="H256" s="279">
        <v>69.269999999999982</v>
      </c>
      <c r="I256" s="280"/>
      <c r="J256" s="276"/>
      <c r="K256" s="276"/>
      <c r="L256" s="281"/>
      <c r="M256" s="282"/>
      <c r="N256" s="283"/>
      <c r="O256" s="283"/>
      <c r="P256" s="283"/>
      <c r="Q256" s="283"/>
      <c r="R256" s="283"/>
      <c r="S256" s="283"/>
      <c r="T256" s="284"/>
      <c r="U256" s="16"/>
      <c r="V256" s="16"/>
      <c r="W256" s="16"/>
      <c r="X256" s="16"/>
      <c r="Y256" s="16"/>
      <c r="Z256" s="16"/>
      <c r="AA256" s="16"/>
      <c r="AB256" s="16"/>
      <c r="AC256" s="16"/>
      <c r="AD256" s="16"/>
      <c r="AE256" s="16"/>
      <c r="AT256" s="285" t="s">
        <v>152</v>
      </c>
      <c r="AU256" s="285" t="s">
        <v>84</v>
      </c>
      <c r="AV256" s="16" t="s">
        <v>164</v>
      </c>
      <c r="AW256" s="16" t="s">
        <v>33</v>
      </c>
      <c r="AX256" s="16" t="s">
        <v>71</v>
      </c>
      <c r="AY256" s="285" t="s">
        <v>141</v>
      </c>
    </row>
    <row r="257" s="14" customFormat="1">
      <c r="A257" s="14"/>
      <c r="B257" s="243"/>
      <c r="C257" s="244"/>
      <c r="D257" s="234" t="s">
        <v>152</v>
      </c>
      <c r="E257" s="245" t="s">
        <v>19</v>
      </c>
      <c r="F257" s="246" t="s">
        <v>282</v>
      </c>
      <c r="G257" s="244"/>
      <c r="H257" s="247">
        <v>-297.26999999999998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152</v>
      </c>
      <c r="AU257" s="253" t="s">
        <v>84</v>
      </c>
      <c r="AV257" s="14" t="s">
        <v>84</v>
      </c>
      <c r="AW257" s="14" t="s">
        <v>33</v>
      </c>
      <c r="AX257" s="14" t="s">
        <v>71</v>
      </c>
      <c r="AY257" s="253" t="s">
        <v>141</v>
      </c>
    </row>
    <row r="258" s="15" customFormat="1">
      <c r="A258" s="15"/>
      <c r="B258" s="254"/>
      <c r="C258" s="255"/>
      <c r="D258" s="234" t="s">
        <v>152</v>
      </c>
      <c r="E258" s="256" t="s">
        <v>19</v>
      </c>
      <c r="F258" s="257" t="s">
        <v>159</v>
      </c>
      <c r="G258" s="255"/>
      <c r="H258" s="258">
        <v>855.43500000000017</v>
      </c>
      <c r="I258" s="259"/>
      <c r="J258" s="255"/>
      <c r="K258" s="255"/>
      <c r="L258" s="260"/>
      <c r="M258" s="261"/>
      <c r="N258" s="262"/>
      <c r="O258" s="262"/>
      <c r="P258" s="262"/>
      <c r="Q258" s="262"/>
      <c r="R258" s="262"/>
      <c r="S258" s="262"/>
      <c r="T258" s="263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T258" s="264" t="s">
        <v>152</v>
      </c>
      <c r="AU258" s="264" t="s">
        <v>84</v>
      </c>
      <c r="AV258" s="15" t="s">
        <v>148</v>
      </c>
      <c r="AW258" s="15" t="s">
        <v>33</v>
      </c>
      <c r="AX258" s="15" t="s">
        <v>78</v>
      </c>
      <c r="AY258" s="264" t="s">
        <v>141</v>
      </c>
    </row>
    <row r="259" s="2" customFormat="1" ht="24.15" customHeight="1">
      <c r="A259" s="40"/>
      <c r="B259" s="41"/>
      <c r="C259" s="214" t="s">
        <v>283</v>
      </c>
      <c r="D259" s="214" t="s">
        <v>143</v>
      </c>
      <c r="E259" s="215" t="s">
        <v>284</v>
      </c>
      <c r="F259" s="216" t="s">
        <v>285</v>
      </c>
      <c r="G259" s="217" t="s">
        <v>146</v>
      </c>
      <c r="H259" s="218">
        <v>1.5209999999999999</v>
      </c>
      <c r="I259" s="219"/>
      <c r="J259" s="220">
        <f>ROUND(I259*H259,2)</f>
        <v>0</v>
      </c>
      <c r="K259" s="216" t="s">
        <v>147</v>
      </c>
      <c r="L259" s="46"/>
      <c r="M259" s="221" t="s">
        <v>19</v>
      </c>
      <c r="N259" s="222" t="s">
        <v>43</v>
      </c>
      <c r="O259" s="86"/>
      <c r="P259" s="223">
        <f>O259*H259</f>
        <v>0</v>
      </c>
      <c r="Q259" s="223">
        <v>0.0082699999999999996</v>
      </c>
      <c r="R259" s="223">
        <f>Q259*H259</f>
        <v>0.012578669999999998</v>
      </c>
      <c r="S259" s="223">
        <v>0</v>
      </c>
      <c r="T259" s="224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25" t="s">
        <v>148</v>
      </c>
      <c r="AT259" s="225" t="s">
        <v>143</v>
      </c>
      <c r="AU259" s="225" t="s">
        <v>84</v>
      </c>
      <c r="AY259" s="19" t="s">
        <v>141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9" t="s">
        <v>84</v>
      </c>
      <c r="BK259" s="226">
        <f>ROUND(I259*H259,2)</f>
        <v>0</v>
      </c>
      <c r="BL259" s="19" t="s">
        <v>148</v>
      </c>
      <c r="BM259" s="225" t="s">
        <v>286</v>
      </c>
    </row>
    <row r="260" s="2" customFormat="1">
      <c r="A260" s="40"/>
      <c r="B260" s="41"/>
      <c r="C260" s="42"/>
      <c r="D260" s="227" t="s">
        <v>150</v>
      </c>
      <c r="E260" s="42"/>
      <c r="F260" s="228" t="s">
        <v>287</v>
      </c>
      <c r="G260" s="42"/>
      <c r="H260" s="42"/>
      <c r="I260" s="229"/>
      <c r="J260" s="42"/>
      <c r="K260" s="42"/>
      <c r="L260" s="46"/>
      <c r="M260" s="230"/>
      <c r="N260" s="231"/>
      <c r="O260" s="86"/>
      <c r="P260" s="86"/>
      <c r="Q260" s="86"/>
      <c r="R260" s="86"/>
      <c r="S260" s="86"/>
      <c r="T260" s="87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T260" s="19" t="s">
        <v>150</v>
      </c>
      <c r="AU260" s="19" t="s">
        <v>84</v>
      </c>
    </row>
    <row r="261" s="13" customFormat="1">
      <c r="A261" s="13"/>
      <c r="B261" s="232"/>
      <c r="C261" s="233"/>
      <c r="D261" s="234" t="s">
        <v>152</v>
      </c>
      <c r="E261" s="235" t="s">
        <v>19</v>
      </c>
      <c r="F261" s="236" t="s">
        <v>288</v>
      </c>
      <c r="G261" s="233"/>
      <c r="H261" s="235" t="s">
        <v>19</v>
      </c>
      <c r="I261" s="237"/>
      <c r="J261" s="233"/>
      <c r="K261" s="233"/>
      <c r="L261" s="238"/>
      <c r="M261" s="239"/>
      <c r="N261" s="240"/>
      <c r="O261" s="240"/>
      <c r="P261" s="240"/>
      <c r="Q261" s="240"/>
      <c r="R261" s="240"/>
      <c r="S261" s="240"/>
      <c r="T261" s="241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2" t="s">
        <v>152</v>
      </c>
      <c r="AU261" s="242" t="s">
        <v>84</v>
      </c>
      <c r="AV261" s="13" t="s">
        <v>78</v>
      </c>
      <c r="AW261" s="13" t="s">
        <v>33</v>
      </c>
      <c r="AX261" s="13" t="s">
        <v>71</v>
      </c>
      <c r="AY261" s="242" t="s">
        <v>141</v>
      </c>
    </row>
    <row r="262" s="13" customFormat="1">
      <c r="A262" s="13"/>
      <c r="B262" s="232"/>
      <c r="C262" s="233"/>
      <c r="D262" s="234" t="s">
        <v>152</v>
      </c>
      <c r="E262" s="235" t="s">
        <v>19</v>
      </c>
      <c r="F262" s="236" t="s">
        <v>289</v>
      </c>
      <c r="G262" s="233"/>
      <c r="H262" s="235" t="s">
        <v>19</v>
      </c>
      <c r="I262" s="237"/>
      <c r="J262" s="233"/>
      <c r="K262" s="233"/>
      <c r="L262" s="238"/>
      <c r="M262" s="239"/>
      <c r="N262" s="240"/>
      <c r="O262" s="240"/>
      <c r="P262" s="240"/>
      <c r="Q262" s="240"/>
      <c r="R262" s="240"/>
      <c r="S262" s="240"/>
      <c r="T262" s="24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2" t="s">
        <v>152</v>
      </c>
      <c r="AU262" s="242" t="s">
        <v>84</v>
      </c>
      <c r="AV262" s="13" t="s">
        <v>78</v>
      </c>
      <c r="AW262" s="13" t="s">
        <v>33</v>
      </c>
      <c r="AX262" s="13" t="s">
        <v>71</v>
      </c>
      <c r="AY262" s="242" t="s">
        <v>141</v>
      </c>
    </row>
    <row r="263" s="14" customFormat="1">
      <c r="A263" s="14"/>
      <c r="B263" s="243"/>
      <c r="C263" s="244"/>
      <c r="D263" s="234" t="s">
        <v>152</v>
      </c>
      <c r="E263" s="245" t="s">
        <v>19</v>
      </c>
      <c r="F263" s="246" t="s">
        <v>290</v>
      </c>
      <c r="G263" s="244"/>
      <c r="H263" s="247">
        <v>1.5209999999999999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152</v>
      </c>
      <c r="AU263" s="253" t="s">
        <v>84</v>
      </c>
      <c r="AV263" s="14" t="s">
        <v>84</v>
      </c>
      <c r="AW263" s="14" t="s">
        <v>33</v>
      </c>
      <c r="AX263" s="14" t="s">
        <v>71</v>
      </c>
      <c r="AY263" s="253" t="s">
        <v>141</v>
      </c>
    </row>
    <row r="264" s="15" customFormat="1">
      <c r="A264" s="15"/>
      <c r="B264" s="254"/>
      <c r="C264" s="255"/>
      <c r="D264" s="234" t="s">
        <v>152</v>
      </c>
      <c r="E264" s="256" t="s">
        <v>19</v>
      </c>
      <c r="F264" s="257" t="s">
        <v>159</v>
      </c>
      <c r="G264" s="255"/>
      <c r="H264" s="258">
        <v>1.5209999999999999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152</v>
      </c>
      <c r="AU264" s="264" t="s">
        <v>84</v>
      </c>
      <c r="AV264" s="15" t="s">
        <v>148</v>
      </c>
      <c r="AW264" s="15" t="s">
        <v>33</v>
      </c>
      <c r="AX264" s="15" t="s">
        <v>78</v>
      </c>
      <c r="AY264" s="264" t="s">
        <v>141</v>
      </c>
    </row>
    <row r="265" s="2" customFormat="1" ht="16.5" customHeight="1">
      <c r="A265" s="40"/>
      <c r="B265" s="41"/>
      <c r="C265" s="265" t="s">
        <v>291</v>
      </c>
      <c r="D265" s="265" t="s">
        <v>183</v>
      </c>
      <c r="E265" s="266" t="s">
        <v>292</v>
      </c>
      <c r="F265" s="267" t="s">
        <v>293</v>
      </c>
      <c r="G265" s="268" t="s">
        <v>146</v>
      </c>
      <c r="H265" s="269">
        <v>1.5509999999999999</v>
      </c>
      <c r="I265" s="270"/>
      <c r="J265" s="271">
        <f>ROUND(I265*H265,2)</f>
        <v>0</v>
      </c>
      <c r="K265" s="267" t="s">
        <v>19</v>
      </c>
      <c r="L265" s="272"/>
      <c r="M265" s="273" t="s">
        <v>19</v>
      </c>
      <c r="N265" s="274" t="s">
        <v>43</v>
      </c>
      <c r="O265" s="86"/>
      <c r="P265" s="223">
        <f>O265*H265</f>
        <v>0</v>
      </c>
      <c r="Q265" s="223">
        <v>0.0010499999999999999</v>
      </c>
      <c r="R265" s="223">
        <f>Q265*H265</f>
        <v>0.0016285499999999999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294</v>
      </c>
      <c r="AT265" s="225" t="s">
        <v>183</v>
      </c>
      <c r="AU265" s="225" t="s">
        <v>84</v>
      </c>
      <c r="AY265" s="19" t="s">
        <v>141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84</v>
      </c>
      <c r="BK265" s="226">
        <f>ROUND(I265*H265,2)</f>
        <v>0</v>
      </c>
      <c r="BL265" s="19" t="s">
        <v>283</v>
      </c>
      <c r="BM265" s="225" t="s">
        <v>295</v>
      </c>
    </row>
    <row r="266" s="13" customFormat="1">
      <c r="A266" s="13"/>
      <c r="B266" s="232"/>
      <c r="C266" s="233"/>
      <c r="D266" s="234" t="s">
        <v>152</v>
      </c>
      <c r="E266" s="235" t="s">
        <v>19</v>
      </c>
      <c r="F266" s="236" t="s">
        <v>288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152</v>
      </c>
      <c r="AU266" s="242" t="s">
        <v>84</v>
      </c>
      <c r="AV266" s="13" t="s">
        <v>78</v>
      </c>
      <c r="AW266" s="13" t="s">
        <v>33</v>
      </c>
      <c r="AX266" s="13" t="s">
        <v>71</v>
      </c>
      <c r="AY266" s="242" t="s">
        <v>141</v>
      </c>
    </row>
    <row r="267" s="13" customFormat="1">
      <c r="A267" s="13"/>
      <c r="B267" s="232"/>
      <c r="C267" s="233"/>
      <c r="D267" s="234" t="s">
        <v>152</v>
      </c>
      <c r="E267" s="235" t="s">
        <v>19</v>
      </c>
      <c r="F267" s="236" t="s">
        <v>289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152</v>
      </c>
      <c r="AU267" s="242" t="s">
        <v>84</v>
      </c>
      <c r="AV267" s="13" t="s">
        <v>78</v>
      </c>
      <c r="AW267" s="13" t="s">
        <v>33</v>
      </c>
      <c r="AX267" s="13" t="s">
        <v>71</v>
      </c>
      <c r="AY267" s="242" t="s">
        <v>141</v>
      </c>
    </row>
    <row r="268" s="14" customFormat="1">
      <c r="A268" s="14"/>
      <c r="B268" s="243"/>
      <c r="C268" s="244"/>
      <c r="D268" s="234" t="s">
        <v>152</v>
      </c>
      <c r="E268" s="245" t="s">
        <v>19</v>
      </c>
      <c r="F268" s="246" t="s">
        <v>290</v>
      </c>
      <c r="G268" s="244"/>
      <c r="H268" s="247">
        <v>1.5209999999999999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152</v>
      </c>
      <c r="AU268" s="253" t="s">
        <v>84</v>
      </c>
      <c r="AV268" s="14" t="s">
        <v>84</v>
      </c>
      <c r="AW268" s="14" t="s">
        <v>33</v>
      </c>
      <c r="AX268" s="14" t="s">
        <v>71</v>
      </c>
      <c r="AY268" s="253" t="s">
        <v>141</v>
      </c>
    </row>
    <row r="269" s="15" customFormat="1">
      <c r="A269" s="15"/>
      <c r="B269" s="254"/>
      <c r="C269" s="255"/>
      <c r="D269" s="234" t="s">
        <v>152</v>
      </c>
      <c r="E269" s="256" t="s">
        <v>19</v>
      </c>
      <c r="F269" s="257" t="s">
        <v>159</v>
      </c>
      <c r="G269" s="255"/>
      <c r="H269" s="258">
        <v>1.5209999999999999</v>
      </c>
      <c r="I269" s="259"/>
      <c r="J269" s="255"/>
      <c r="K269" s="255"/>
      <c r="L269" s="260"/>
      <c r="M269" s="261"/>
      <c r="N269" s="262"/>
      <c r="O269" s="262"/>
      <c r="P269" s="262"/>
      <c r="Q269" s="262"/>
      <c r="R269" s="262"/>
      <c r="S269" s="262"/>
      <c r="T269" s="263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4" t="s">
        <v>152</v>
      </c>
      <c r="AU269" s="264" t="s">
        <v>84</v>
      </c>
      <c r="AV269" s="15" t="s">
        <v>148</v>
      </c>
      <c r="AW269" s="15" t="s">
        <v>33</v>
      </c>
      <c r="AX269" s="15" t="s">
        <v>78</v>
      </c>
      <c r="AY269" s="264" t="s">
        <v>141</v>
      </c>
    </row>
    <row r="270" s="14" customFormat="1">
      <c r="A270" s="14"/>
      <c r="B270" s="243"/>
      <c r="C270" s="244"/>
      <c r="D270" s="234" t="s">
        <v>152</v>
      </c>
      <c r="E270" s="244"/>
      <c r="F270" s="246" t="s">
        <v>296</v>
      </c>
      <c r="G270" s="244"/>
      <c r="H270" s="247">
        <v>1.5509999999999999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152</v>
      </c>
      <c r="AU270" s="253" t="s">
        <v>84</v>
      </c>
      <c r="AV270" s="14" t="s">
        <v>84</v>
      </c>
      <c r="AW270" s="14" t="s">
        <v>4</v>
      </c>
      <c r="AX270" s="14" t="s">
        <v>78</v>
      </c>
      <c r="AY270" s="253" t="s">
        <v>141</v>
      </c>
    </row>
    <row r="271" s="2" customFormat="1" ht="24.15" customHeight="1">
      <c r="A271" s="40"/>
      <c r="B271" s="41"/>
      <c r="C271" s="214" t="s">
        <v>297</v>
      </c>
      <c r="D271" s="214" t="s">
        <v>143</v>
      </c>
      <c r="E271" s="215" t="s">
        <v>298</v>
      </c>
      <c r="F271" s="216" t="s">
        <v>299</v>
      </c>
      <c r="G271" s="217" t="s">
        <v>146</v>
      </c>
      <c r="H271" s="218">
        <v>9.1799999999999997</v>
      </c>
      <c r="I271" s="219"/>
      <c r="J271" s="220">
        <f>ROUND(I271*H271,2)</f>
        <v>0</v>
      </c>
      <c r="K271" s="216" t="s">
        <v>147</v>
      </c>
      <c r="L271" s="46"/>
      <c r="M271" s="221" t="s">
        <v>19</v>
      </c>
      <c r="N271" s="222" t="s">
        <v>43</v>
      </c>
      <c r="O271" s="86"/>
      <c r="P271" s="223">
        <f>O271*H271</f>
        <v>0</v>
      </c>
      <c r="Q271" s="223">
        <v>0.0083499999999999998</v>
      </c>
      <c r="R271" s="223">
        <f>Q271*H271</f>
        <v>0.076652999999999999</v>
      </c>
      <c r="S271" s="223">
        <v>0</v>
      </c>
      <c r="T271" s="224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25" t="s">
        <v>148</v>
      </c>
      <c r="AT271" s="225" t="s">
        <v>143</v>
      </c>
      <c r="AU271" s="225" t="s">
        <v>84</v>
      </c>
      <c r="AY271" s="19" t="s">
        <v>141</v>
      </c>
      <c r="BE271" s="226">
        <f>IF(N271="základní",J271,0)</f>
        <v>0</v>
      </c>
      <c r="BF271" s="226">
        <f>IF(N271="snížená",J271,0)</f>
        <v>0</v>
      </c>
      <c r="BG271" s="226">
        <f>IF(N271="zákl. přenesená",J271,0)</f>
        <v>0</v>
      </c>
      <c r="BH271" s="226">
        <f>IF(N271="sníž. přenesená",J271,0)</f>
        <v>0</v>
      </c>
      <c r="BI271" s="226">
        <f>IF(N271="nulová",J271,0)</f>
        <v>0</v>
      </c>
      <c r="BJ271" s="19" t="s">
        <v>84</v>
      </c>
      <c r="BK271" s="226">
        <f>ROUND(I271*H271,2)</f>
        <v>0</v>
      </c>
      <c r="BL271" s="19" t="s">
        <v>148</v>
      </c>
      <c r="BM271" s="225" t="s">
        <v>300</v>
      </c>
    </row>
    <row r="272" s="2" customFormat="1">
      <c r="A272" s="40"/>
      <c r="B272" s="41"/>
      <c r="C272" s="42"/>
      <c r="D272" s="227" t="s">
        <v>150</v>
      </c>
      <c r="E272" s="42"/>
      <c r="F272" s="228" t="s">
        <v>301</v>
      </c>
      <c r="G272" s="42"/>
      <c r="H272" s="42"/>
      <c r="I272" s="229"/>
      <c r="J272" s="42"/>
      <c r="K272" s="42"/>
      <c r="L272" s="46"/>
      <c r="M272" s="230"/>
      <c r="N272" s="231"/>
      <c r="O272" s="86"/>
      <c r="P272" s="86"/>
      <c r="Q272" s="86"/>
      <c r="R272" s="86"/>
      <c r="S272" s="86"/>
      <c r="T272" s="87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T272" s="19" t="s">
        <v>150</v>
      </c>
      <c r="AU272" s="19" t="s">
        <v>84</v>
      </c>
    </row>
    <row r="273" s="13" customFormat="1">
      <c r="A273" s="13"/>
      <c r="B273" s="232"/>
      <c r="C273" s="233"/>
      <c r="D273" s="234" t="s">
        <v>152</v>
      </c>
      <c r="E273" s="235" t="s">
        <v>19</v>
      </c>
      <c r="F273" s="236" t="s">
        <v>230</v>
      </c>
      <c r="G273" s="233"/>
      <c r="H273" s="235" t="s">
        <v>19</v>
      </c>
      <c r="I273" s="237"/>
      <c r="J273" s="233"/>
      <c r="K273" s="233"/>
      <c r="L273" s="238"/>
      <c r="M273" s="239"/>
      <c r="N273" s="240"/>
      <c r="O273" s="240"/>
      <c r="P273" s="240"/>
      <c r="Q273" s="240"/>
      <c r="R273" s="240"/>
      <c r="S273" s="240"/>
      <c r="T273" s="24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42" t="s">
        <v>152</v>
      </c>
      <c r="AU273" s="242" t="s">
        <v>84</v>
      </c>
      <c r="AV273" s="13" t="s">
        <v>78</v>
      </c>
      <c r="AW273" s="13" t="s">
        <v>33</v>
      </c>
      <c r="AX273" s="13" t="s">
        <v>71</v>
      </c>
      <c r="AY273" s="242" t="s">
        <v>141</v>
      </c>
    </row>
    <row r="274" s="14" customFormat="1">
      <c r="A274" s="14"/>
      <c r="B274" s="243"/>
      <c r="C274" s="244"/>
      <c r="D274" s="234" t="s">
        <v>152</v>
      </c>
      <c r="E274" s="245" t="s">
        <v>19</v>
      </c>
      <c r="F274" s="246" t="s">
        <v>302</v>
      </c>
      <c r="G274" s="244"/>
      <c r="H274" s="247">
        <v>9.1799999999999997</v>
      </c>
      <c r="I274" s="248"/>
      <c r="J274" s="244"/>
      <c r="K274" s="244"/>
      <c r="L274" s="249"/>
      <c r="M274" s="250"/>
      <c r="N274" s="251"/>
      <c r="O274" s="251"/>
      <c r="P274" s="251"/>
      <c r="Q274" s="251"/>
      <c r="R274" s="251"/>
      <c r="S274" s="251"/>
      <c r="T274" s="252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53" t="s">
        <v>152</v>
      </c>
      <c r="AU274" s="253" t="s">
        <v>84</v>
      </c>
      <c r="AV274" s="14" t="s">
        <v>84</v>
      </c>
      <c r="AW274" s="14" t="s">
        <v>33</v>
      </c>
      <c r="AX274" s="14" t="s">
        <v>71</v>
      </c>
      <c r="AY274" s="253" t="s">
        <v>141</v>
      </c>
    </row>
    <row r="275" s="15" customFormat="1">
      <c r="A275" s="15"/>
      <c r="B275" s="254"/>
      <c r="C275" s="255"/>
      <c r="D275" s="234" t="s">
        <v>152</v>
      </c>
      <c r="E275" s="256" t="s">
        <v>19</v>
      </c>
      <c r="F275" s="257" t="s">
        <v>159</v>
      </c>
      <c r="G275" s="255"/>
      <c r="H275" s="258">
        <v>9.1799999999999997</v>
      </c>
      <c r="I275" s="259"/>
      <c r="J275" s="255"/>
      <c r="K275" s="255"/>
      <c r="L275" s="260"/>
      <c r="M275" s="261"/>
      <c r="N275" s="262"/>
      <c r="O275" s="262"/>
      <c r="P275" s="262"/>
      <c r="Q275" s="262"/>
      <c r="R275" s="262"/>
      <c r="S275" s="262"/>
      <c r="T275" s="263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T275" s="264" t="s">
        <v>152</v>
      </c>
      <c r="AU275" s="264" t="s">
        <v>84</v>
      </c>
      <c r="AV275" s="15" t="s">
        <v>148</v>
      </c>
      <c r="AW275" s="15" t="s">
        <v>33</v>
      </c>
      <c r="AX275" s="15" t="s">
        <v>78</v>
      </c>
      <c r="AY275" s="264" t="s">
        <v>141</v>
      </c>
    </row>
    <row r="276" s="2" customFormat="1" ht="16.5" customHeight="1">
      <c r="A276" s="40"/>
      <c r="B276" s="41"/>
      <c r="C276" s="265" t="s">
        <v>303</v>
      </c>
      <c r="D276" s="265" t="s">
        <v>183</v>
      </c>
      <c r="E276" s="266" t="s">
        <v>304</v>
      </c>
      <c r="F276" s="267" t="s">
        <v>305</v>
      </c>
      <c r="G276" s="268" t="s">
        <v>146</v>
      </c>
      <c r="H276" s="269">
        <v>9.3640000000000008</v>
      </c>
      <c r="I276" s="270"/>
      <c r="J276" s="271">
        <f>ROUND(I276*H276,2)</f>
        <v>0</v>
      </c>
      <c r="K276" s="267" t="s">
        <v>147</v>
      </c>
      <c r="L276" s="272"/>
      <c r="M276" s="273" t="s">
        <v>19</v>
      </c>
      <c r="N276" s="274" t="s">
        <v>43</v>
      </c>
      <c r="O276" s="86"/>
      <c r="P276" s="223">
        <f>O276*H276</f>
        <v>0</v>
      </c>
      <c r="Q276" s="223">
        <v>0.0028</v>
      </c>
      <c r="R276" s="223">
        <f>Q276*H276</f>
        <v>0.026219200000000002</v>
      </c>
      <c r="S276" s="223">
        <v>0</v>
      </c>
      <c r="T276" s="224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25" t="s">
        <v>294</v>
      </c>
      <c r="AT276" s="225" t="s">
        <v>183</v>
      </c>
      <c r="AU276" s="225" t="s">
        <v>84</v>
      </c>
      <c r="AY276" s="19" t="s">
        <v>141</v>
      </c>
      <c r="BE276" s="226">
        <f>IF(N276="základní",J276,0)</f>
        <v>0</v>
      </c>
      <c r="BF276" s="226">
        <f>IF(N276="snížená",J276,0)</f>
        <v>0</v>
      </c>
      <c r="BG276" s="226">
        <f>IF(N276="zákl. přenesená",J276,0)</f>
        <v>0</v>
      </c>
      <c r="BH276" s="226">
        <f>IF(N276="sníž. přenesená",J276,0)</f>
        <v>0</v>
      </c>
      <c r="BI276" s="226">
        <f>IF(N276="nulová",J276,0)</f>
        <v>0</v>
      </c>
      <c r="BJ276" s="19" t="s">
        <v>84</v>
      </c>
      <c r="BK276" s="226">
        <f>ROUND(I276*H276,2)</f>
        <v>0</v>
      </c>
      <c r="BL276" s="19" t="s">
        <v>283</v>
      </c>
      <c r="BM276" s="225" t="s">
        <v>306</v>
      </c>
    </row>
    <row r="277" s="2" customFormat="1">
      <c r="A277" s="40"/>
      <c r="B277" s="41"/>
      <c r="C277" s="42"/>
      <c r="D277" s="227" t="s">
        <v>150</v>
      </c>
      <c r="E277" s="42"/>
      <c r="F277" s="228" t="s">
        <v>307</v>
      </c>
      <c r="G277" s="42"/>
      <c r="H277" s="42"/>
      <c r="I277" s="229"/>
      <c r="J277" s="42"/>
      <c r="K277" s="42"/>
      <c r="L277" s="46"/>
      <c r="M277" s="230"/>
      <c r="N277" s="231"/>
      <c r="O277" s="86"/>
      <c r="P277" s="86"/>
      <c r="Q277" s="86"/>
      <c r="R277" s="86"/>
      <c r="S277" s="86"/>
      <c r="T277" s="87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T277" s="19" t="s">
        <v>150</v>
      </c>
      <c r="AU277" s="19" t="s">
        <v>84</v>
      </c>
    </row>
    <row r="278" s="13" customFormat="1">
      <c r="A278" s="13"/>
      <c r="B278" s="232"/>
      <c r="C278" s="233"/>
      <c r="D278" s="234" t="s">
        <v>152</v>
      </c>
      <c r="E278" s="235" t="s">
        <v>19</v>
      </c>
      <c r="F278" s="236" t="s">
        <v>230</v>
      </c>
      <c r="G278" s="233"/>
      <c r="H278" s="235" t="s">
        <v>19</v>
      </c>
      <c r="I278" s="237"/>
      <c r="J278" s="233"/>
      <c r="K278" s="233"/>
      <c r="L278" s="238"/>
      <c r="M278" s="239"/>
      <c r="N278" s="240"/>
      <c r="O278" s="240"/>
      <c r="P278" s="240"/>
      <c r="Q278" s="240"/>
      <c r="R278" s="240"/>
      <c r="S278" s="240"/>
      <c r="T278" s="241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2" t="s">
        <v>152</v>
      </c>
      <c r="AU278" s="242" t="s">
        <v>84</v>
      </c>
      <c r="AV278" s="13" t="s">
        <v>78</v>
      </c>
      <c r="AW278" s="13" t="s">
        <v>33</v>
      </c>
      <c r="AX278" s="13" t="s">
        <v>71</v>
      </c>
      <c r="AY278" s="242" t="s">
        <v>141</v>
      </c>
    </row>
    <row r="279" s="14" customFormat="1">
      <c r="A279" s="14"/>
      <c r="B279" s="243"/>
      <c r="C279" s="244"/>
      <c r="D279" s="234" t="s">
        <v>152</v>
      </c>
      <c r="E279" s="245" t="s">
        <v>19</v>
      </c>
      <c r="F279" s="246" t="s">
        <v>302</v>
      </c>
      <c r="G279" s="244"/>
      <c r="H279" s="247">
        <v>9.1799999999999997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152</v>
      </c>
      <c r="AU279" s="253" t="s">
        <v>84</v>
      </c>
      <c r="AV279" s="14" t="s">
        <v>84</v>
      </c>
      <c r="AW279" s="14" t="s">
        <v>33</v>
      </c>
      <c r="AX279" s="14" t="s">
        <v>71</v>
      </c>
      <c r="AY279" s="253" t="s">
        <v>141</v>
      </c>
    </row>
    <row r="280" s="15" customFormat="1">
      <c r="A280" s="15"/>
      <c r="B280" s="254"/>
      <c r="C280" s="255"/>
      <c r="D280" s="234" t="s">
        <v>152</v>
      </c>
      <c r="E280" s="256" t="s">
        <v>19</v>
      </c>
      <c r="F280" s="257" t="s">
        <v>159</v>
      </c>
      <c r="G280" s="255"/>
      <c r="H280" s="258">
        <v>9.1799999999999997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152</v>
      </c>
      <c r="AU280" s="264" t="s">
        <v>84</v>
      </c>
      <c r="AV280" s="15" t="s">
        <v>148</v>
      </c>
      <c r="AW280" s="15" t="s">
        <v>33</v>
      </c>
      <c r="AX280" s="15" t="s">
        <v>78</v>
      </c>
      <c r="AY280" s="264" t="s">
        <v>141</v>
      </c>
    </row>
    <row r="281" s="14" customFormat="1">
      <c r="A281" s="14"/>
      <c r="B281" s="243"/>
      <c r="C281" s="244"/>
      <c r="D281" s="234" t="s">
        <v>152</v>
      </c>
      <c r="E281" s="244"/>
      <c r="F281" s="246" t="s">
        <v>308</v>
      </c>
      <c r="G281" s="244"/>
      <c r="H281" s="247">
        <v>9.3640000000000008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152</v>
      </c>
      <c r="AU281" s="253" t="s">
        <v>84</v>
      </c>
      <c r="AV281" s="14" t="s">
        <v>84</v>
      </c>
      <c r="AW281" s="14" t="s">
        <v>4</v>
      </c>
      <c r="AX281" s="14" t="s">
        <v>78</v>
      </c>
      <c r="AY281" s="253" t="s">
        <v>141</v>
      </c>
    </row>
    <row r="282" s="2" customFormat="1" ht="24.15" customHeight="1">
      <c r="A282" s="40"/>
      <c r="B282" s="41"/>
      <c r="C282" s="214" t="s">
        <v>309</v>
      </c>
      <c r="D282" s="214" t="s">
        <v>143</v>
      </c>
      <c r="E282" s="215" t="s">
        <v>310</v>
      </c>
      <c r="F282" s="216" t="s">
        <v>311</v>
      </c>
      <c r="G282" s="217" t="s">
        <v>146</v>
      </c>
      <c r="H282" s="218">
        <v>52.619999999999997</v>
      </c>
      <c r="I282" s="219"/>
      <c r="J282" s="220">
        <f>ROUND(I282*H282,2)</f>
        <v>0</v>
      </c>
      <c r="K282" s="216" t="s">
        <v>147</v>
      </c>
      <c r="L282" s="46"/>
      <c r="M282" s="221" t="s">
        <v>19</v>
      </c>
      <c r="N282" s="222" t="s">
        <v>43</v>
      </c>
      <c r="O282" s="86"/>
      <c r="P282" s="223">
        <f>O282*H282</f>
        <v>0</v>
      </c>
      <c r="Q282" s="223">
        <v>0.0085199999999999998</v>
      </c>
      <c r="R282" s="223">
        <f>Q282*H282</f>
        <v>0.44832239999999995</v>
      </c>
      <c r="S282" s="223">
        <v>0</v>
      </c>
      <c r="T282" s="224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25" t="s">
        <v>148</v>
      </c>
      <c r="AT282" s="225" t="s">
        <v>143</v>
      </c>
      <c r="AU282" s="225" t="s">
        <v>84</v>
      </c>
      <c r="AY282" s="19" t="s">
        <v>141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9" t="s">
        <v>84</v>
      </c>
      <c r="BK282" s="226">
        <f>ROUND(I282*H282,2)</f>
        <v>0</v>
      </c>
      <c r="BL282" s="19" t="s">
        <v>148</v>
      </c>
      <c r="BM282" s="225" t="s">
        <v>312</v>
      </c>
    </row>
    <row r="283" s="2" customFormat="1">
      <c r="A283" s="40"/>
      <c r="B283" s="41"/>
      <c r="C283" s="42"/>
      <c r="D283" s="227" t="s">
        <v>150</v>
      </c>
      <c r="E283" s="42"/>
      <c r="F283" s="228" t="s">
        <v>313</v>
      </c>
      <c r="G283" s="42"/>
      <c r="H283" s="42"/>
      <c r="I283" s="229"/>
      <c r="J283" s="42"/>
      <c r="K283" s="42"/>
      <c r="L283" s="46"/>
      <c r="M283" s="230"/>
      <c r="N283" s="231"/>
      <c r="O283" s="86"/>
      <c r="P283" s="86"/>
      <c r="Q283" s="86"/>
      <c r="R283" s="86"/>
      <c r="S283" s="86"/>
      <c r="T283" s="87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T283" s="19" t="s">
        <v>150</v>
      </c>
      <c r="AU283" s="19" t="s">
        <v>84</v>
      </c>
    </row>
    <row r="284" s="13" customFormat="1">
      <c r="A284" s="13"/>
      <c r="B284" s="232"/>
      <c r="C284" s="233"/>
      <c r="D284" s="234" t="s">
        <v>152</v>
      </c>
      <c r="E284" s="235" t="s">
        <v>19</v>
      </c>
      <c r="F284" s="236" t="s">
        <v>314</v>
      </c>
      <c r="G284" s="233"/>
      <c r="H284" s="235" t="s">
        <v>19</v>
      </c>
      <c r="I284" s="237"/>
      <c r="J284" s="233"/>
      <c r="K284" s="233"/>
      <c r="L284" s="238"/>
      <c r="M284" s="239"/>
      <c r="N284" s="240"/>
      <c r="O284" s="240"/>
      <c r="P284" s="240"/>
      <c r="Q284" s="240"/>
      <c r="R284" s="240"/>
      <c r="S284" s="240"/>
      <c r="T284" s="241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2" t="s">
        <v>152</v>
      </c>
      <c r="AU284" s="242" t="s">
        <v>84</v>
      </c>
      <c r="AV284" s="13" t="s">
        <v>78</v>
      </c>
      <c r="AW284" s="13" t="s">
        <v>33</v>
      </c>
      <c r="AX284" s="13" t="s">
        <v>71</v>
      </c>
      <c r="AY284" s="242" t="s">
        <v>141</v>
      </c>
    </row>
    <row r="285" s="13" customFormat="1">
      <c r="A285" s="13"/>
      <c r="B285" s="232"/>
      <c r="C285" s="233"/>
      <c r="D285" s="234" t="s">
        <v>152</v>
      </c>
      <c r="E285" s="235" t="s">
        <v>19</v>
      </c>
      <c r="F285" s="236" t="s">
        <v>315</v>
      </c>
      <c r="G285" s="233"/>
      <c r="H285" s="235" t="s">
        <v>19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152</v>
      </c>
      <c r="AU285" s="242" t="s">
        <v>84</v>
      </c>
      <c r="AV285" s="13" t="s">
        <v>78</v>
      </c>
      <c r="AW285" s="13" t="s">
        <v>33</v>
      </c>
      <c r="AX285" s="13" t="s">
        <v>71</v>
      </c>
      <c r="AY285" s="242" t="s">
        <v>141</v>
      </c>
    </row>
    <row r="286" s="14" customFormat="1">
      <c r="A286" s="14"/>
      <c r="B286" s="243"/>
      <c r="C286" s="244"/>
      <c r="D286" s="234" t="s">
        <v>152</v>
      </c>
      <c r="E286" s="245" t="s">
        <v>19</v>
      </c>
      <c r="F286" s="246" t="s">
        <v>316</v>
      </c>
      <c r="G286" s="244"/>
      <c r="H286" s="247">
        <v>10.98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152</v>
      </c>
      <c r="AU286" s="253" t="s">
        <v>84</v>
      </c>
      <c r="AV286" s="14" t="s">
        <v>84</v>
      </c>
      <c r="AW286" s="14" t="s">
        <v>33</v>
      </c>
      <c r="AX286" s="14" t="s">
        <v>71</v>
      </c>
      <c r="AY286" s="253" t="s">
        <v>141</v>
      </c>
    </row>
    <row r="287" s="13" customFormat="1">
      <c r="A287" s="13"/>
      <c r="B287" s="232"/>
      <c r="C287" s="233"/>
      <c r="D287" s="234" t="s">
        <v>152</v>
      </c>
      <c r="E287" s="235" t="s">
        <v>19</v>
      </c>
      <c r="F287" s="236" t="s">
        <v>288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152</v>
      </c>
      <c r="AU287" s="242" t="s">
        <v>84</v>
      </c>
      <c r="AV287" s="13" t="s">
        <v>78</v>
      </c>
      <c r="AW287" s="13" t="s">
        <v>33</v>
      </c>
      <c r="AX287" s="13" t="s">
        <v>71</v>
      </c>
      <c r="AY287" s="242" t="s">
        <v>141</v>
      </c>
    </row>
    <row r="288" s="14" customFormat="1">
      <c r="A288" s="14"/>
      <c r="B288" s="243"/>
      <c r="C288" s="244"/>
      <c r="D288" s="234" t="s">
        <v>152</v>
      </c>
      <c r="E288" s="245" t="s">
        <v>19</v>
      </c>
      <c r="F288" s="246" t="s">
        <v>317</v>
      </c>
      <c r="G288" s="244"/>
      <c r="H288" s="247">
        <v>26.699999999999999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152</v>
      </c>
      <c r="AU288" s="253" t="s">
        <v>84</v>
      </c>
      <c r="AV288" s="14" t="s">
        <v>84</v>
      </c>
      <c r="AW288" s="14" t="s">
        <v>33</v>
      </c>
      <c r="AX288" s="14" t="s">
        <v>71</v>
      </c>
      <c r="AY288" s="253" t="s">
        <v>141</v>
      </c>
    </row>
    <row r="289" s="13" customFormat="1">
      <c r="A289" s="13"/>
      <c r="B289" s="232"/>
      <c r="C289" s="233"/>
      <c r="D289" s="234" t="s">
        <v>152</v>
      </c>
      <c r="E289" s="235" t="s">
        <v>19</v>
      </c>
      <c r="F289" s="236" t="s">
        <v>318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152</v>
      </c>
      <c r="AU289" s="242" t="s">
        <v>84</v>
      </c>
      <c r="AV289" s="13" t="s">
        <v>78</v>
      </c>
      <c r="AW289" s="13" t="s">
        <v>33</v>
      </c>
      <c r="AX289" s="13" t="s">
        <v>71</v>
      </c>
      <c r="AY289" s="242" t="s">
        <v>141</v>
      </c>
    </row>
    <row r="290" s="14" customFormat="1">
      <c r="A290" s="14"/>
      <c r="B290" s="243"/>
      <c r="C290" s="244"/>
      <c r="D290" s="234" t="s">
        <v>152</v>
      </c>
      <c r="E290" s="245" t="s">
        <v>19</v>
      </c>
      <c r="F290" s="246" t="s">
        <v>319</v>
      </c>
      <c r="G290" s="244"/>
      <c r="H290" s="247">
        <v>31.68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152</v>
      </c>
      <c r="AU290" s="253" t="s">
        <v>84</v>
      </c>
      <c r="AV290" s="14" t="s">
        <v>84</v>
      </c>
      <c r="AW290" s="14" t="s">
        <v>33</v>
      </c>
      <c r="AX290" s="14" t="s">
        <v>71</v>
      </c>
      <c r="AY290" s="253" t="s">
        <v>141</v>
      </c>
    </row>
    <row r="291" s="14" customFormat="1">
      <c r="A291" s="14"/>
      <c r="B291" s="243"/>
      <c r="C291" s="244"/>
      <c r="D291" s="234" t="s">
        <v>152</v>
      </c>
      <c r="E291" s="245" t="s">
        <v>19</v>
      </c>
      <c r="F291" s="246" t="s">
        <v>320</v>
      </c>
      <c r="G291" s="244"/>
      <c r="H291" s="247">
        <v>2.25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152</v>
      </c>
      <c r="AU291" s="253" t="s">
        <v>84</v>
      </c>
      <c r="AV291" s="14" t="s">
        <v>84</v>
      </c>
      <c r="AW291" s="14" t="s">
        <v>33</v>
      </c>
      <c r="AX291" s="14" t="s">
        <v>71</v>
      </c>
      <c r="AY291" s="253" t="s">
        <v>141</v>
      </c>
    </row>
    <row r="292" s="16" customFormat="1">
      <c r="A292" s="16"/>
      <c r="B292" s="275"/>
      <c r="C292" s="276"/>
      <c r="D292" s="234" t="s">
        <v>152</v>
      </c>
      <c r="E292" s="277" t="s">
        <v>19</v>
      </c>
      <c r="F292" s="278" t="s">
        <v>266</v>
      </c>
      <c r="G292" s="276"/>
      <c r="H292" s="279">
        <v>71.609999999999999</v>
      </c>
      <c r="I292" s="280"/>
      <c r="J292" s="276"/>
      <c r="K292" s="276"/>
      <c r="L292" s="281"/>
      <c r="M292" s="282"/>
      <c r="N292" s="283"/>
      <c r="O292" s="283"/>
      <c r="P292" s="283"/>
      <c r="Q292" s="283"/>
      <c r="R292" s="283"/>
      <c r="S292" s="283"/>
      <c r="T292" s="284"/>
      <c r="U292" s="16"/>
      <c r="V292" s="16"/>
      <c r="W292" s="16"/>
      <c r="X292" s="16"/>
      <c r="Y292" s="16"/>
      <c r="Z292" s="16"/>
      <c r="AA292" s="16"/>
      <c r="AB292" s="16"/>
      <c r="AC292" s="16"/>
      <c r="AD292" s="16"/>
      <c r="AE292" s="16"/>
      <c r="AT292" s="285" t="s">
        <v>152</v>
      </c>
      <c r="AU292" s="285" t="s">
        <v>84</v>
      </c>
      <c r="AV292" s="16" t="s">
        <v>164</v>
      </c>
      <c r="AW292" s="16" t="s">
        <v>33</v>
      </c>
      <c r="AX292" s="16" t="s">
        <v>71</v>
      </c>
      <c r="AY292" s="285" t="s">
        <v>141</v>
      </c>
    </row>
    <row r="293" s="13" customFormat="1">
      <c r="A293" s="13"/>
      <c r="B293" s="232"/>
      <c r="C293" s="233"/>
      <c r="D293" s="234" t="s">
        <v>152</v>
      </c>
      <c r="E293" s="235" t="s">
        <v>19</v>
      </c>
      <c r="F293" s="236" t="s">
        <v>321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152</v>
      </c>
      <c r="AU293" s="242" t="s">
        <v>84</v>
      </c>
      <c r="AV293" s="13" t="s">
        <v>78</v>
      </c>
      <c r="AW293" s="13" t="s">
        <v>33</v>
      </c>
      <c r="AX293" s="13" t="s">
        <v>71</v>
      </c>
      <c r="AY293" s="242" t="s">
        <v>141</v>
      </c>
    </row>
    <row r="294" s="13" customFormat="1">
      <c r="A294" s="13"/>
      <c r="B294" s="232"/>
      <c r="C294" s="233"/>
      <c r="D294" s="234" t="s">
        <v>152</v>
      </c>
      <c r="E294" s="235" t="s">
        <v>19</v>
      </c>
      <c r="F294" s="236" t="s">
        <v>288</v>
      </c>
      <c r="G294" s="233"/>
      <c r="H294" s="235" t="s">
        <v>19</v>
      </c>
      <c r="I294" s="237"/>
      <c r="J294" s="233"/>
      <c r="K294" s="233"/>
      <c r="L294" s="238"/>
      <c r="M294" s="239"/>
      <c r="N294" s="240"/>
      <c r="O294" s="240"/>
      <c r="P294" s="240"/>
      <c r="Q294" s="240"/>
      <c r="R294" s="240"/>
      <c r="S294" s="240"/>
      <c r="T294" s="24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2" t="s">
        <v>152</v>
      </c>
      <c r="AU294" s="242" t="s">
        <v>84</v>
      </c>
      <c r="AV294" s="13" t="s">
        <v>78</v>
      </c>
      <c r="AW294" s="13" t="s">
        <v>33</v>
      </c>
      <c r="AX294" s="13" t="s">
        <v>71</v>
      </c>
      <c r="AY294" s="242" t="s">
        <v>141</v>
      </c>
    </row>
    <row r="295" s="14" customFormat="1">
      <c r="A295" s="14"/>
      <c r="B295" s="243"/>
      <c r="C295" s="244"/>
      <c r="D295" s="234" t="s">
        <v>152</v>
      </c>
      <c r="E295" s="245" t="s">
        <v>19</v>
      </c>
      <c r="F295" s="246" t="s">
        <v>322</v>
      </c>
      <c r="G295" s="244"/>
      <c r="H295" s="247">
        <v>-5.04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152</v>
      </c>
      <c r="AU295" s="253" t="s">
        <v>84</v>
      </c>
      <c r="AV295" s="14" t="s">
        <v>84</v>
      </c>
      <c r="AW295" s="14" t="s">
        <v>33</v>
      </c>
      <c r="AX295" s="14" t="s">
        <v>71</v>
      </c>
      <c r="AY295" s="253" t="s">
        <v>141</v>
      </c>
    </row>
    <row r="296" s="14" customFormat="1">
      <c r="A296" s="14"/>
      <c r="B296" s="243"/>
      <c r="C296" s="244"/>
      <c r="D296" s="234" t="s">
        <v>152</v>
      </c>
      <c r="E296" s="245" t="s">
        <v>19</v>
      </c>
      <c r="F296" s="246" t="s">
        <v>323</v>
      </c>
      <c r="G296" s="244"/>
      <c r="H296" s="247">
        <v>-1.8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152</v>
      </c>
      <c r="AU296" s="253" t="s">
        <v>84</v>
      </c>
      <c r="AV296" s="14" t="s">
        <v>84</v>
      </c>
      <c r="AW296" s="14" t="s">
        <v>33</v>
      </c>
      <c r="AX296" s="14" t="s">
        <v>71</v>
      </c>
      <c r="AY296" s="253" t="s">
        <v>141</v>
      </c>
    </row>
    <row r="297" s="13" customFormat="1">
      <c r="A297" s="13"/>
      <c r="B297" s="232"/>
      <c r="C297" s="233"/>
      <c r="D297" s="234" t="s">
        <v>152</v>
      </c>
      <c r="E297" s="235" t="s">
        <v>19</v>
      </c>
      <c r="F297" s="236" t="s">
        <v>318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152</v>
      </c>
      <c r="AU297" s="242" t="s">
        <v>84</v>
      </c>
      <c r="AV297" s="13" t="s">
        <v>78</v>
      </c>
      <c r="AW297" s="13" t="s">
        <v>33</v>
      </c>
      <c r="AX297" s="13" t="s">
        <v>71</v>
      </c>
      <c r="AY297" s="242" t="s">
        <v>141</v>
      </c>
    </row>
    <row r="298" s="14" customFormat="1">
      <c r="A298" s="14"/>
      <c r="B298" s="243"/>
      <c r="C298" s="244"/>
      <c r="D298" s="234" t="s">
        <v>152</v>
      </c>
      <c r="E298" s="245" t="s">
        <v>19</v>
      </c>
      <c r="F298" s="246" t="s">
        <v>324</v>
      </c>
      <c r="G298" s="244"/>
      <c r="H298" s="247">
        <v>-4.9500000000000002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152</v>
      </c>
      <c r="AU298" s="253" t="s">
        <v>84</v>
      </c>
      <c r="AV298" s="14" t="s">
        <v>84</v>
      </c>
      <c r="AW298" s="14" t="s">
        <v>33</v>
      </c>
      <c r="AX298" s="14" t="s">
        <v>71</v>
      </c>
      <c r="AY298" s="253" t="s">
        <v>141</v>
      </c>
    </row>
    <row r="299" s="14" customFormat="1">
      <c r="A299" s="14"/>
      <c r="B299" s="243"/>
      <c r="C299" s="244"/>
      <c r="D299" s="234" t="s">
        <v>152</v>
      </c>
      <c r="E299" s="245" t="s">
        <v>19</v>
      </c>
      <c r="F299" s="246" t="s">
        <v>325</v>
      </c>
      <c r="G299" s="244"/>
      <c r="H299" s="247">
        <v>-7.2000000000000002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152</v>
      </c>
      <c r="AU299" s="253" t="s">
        <v>84</v>
      </c>
      <c r="AV299" s="14" t="s">
        <v>84</v>
      </c>
      <c r="AW299" s="14" t="s">
        <v>33</v>
      </c>
      <c r="AX299" s="14" t="s">
        <v>71</v>
      </c>
      <c r="AY299" s="253" t="s">
        <v>141</v>
      </c>
    </row>
    <row r="300" s="16" customFormat="1">
      <c r="A300" s="16"/>
      <c r="B300" s="275"/>
      <c r="C300" s="276"/>
      <c r="D300" s="234" t="s">
        <v>152</v>
      </c>
      <c r="E300" s="277" t="s">
        <v>19</v>
      </c>
      <c r="F300" s="278" t="s">
        <v>266</v>
      </c>
      <c r="G300" s="276"/>
      <c r="H300" s="279">
        <v>-18.989999999999998</v>
      </c>
      <c r="I300" s="280"/>
      <c r="J300" s="276"/>
      <c r="K300" s="276"/>
      <c r="L300" s="281"/>
      <c r="M300" s="282"/>
      <c r="N300" s="283"/>
      <c r="O300" s="283"/>
      <c r="P300" s="283"/>
      <c r="Q300" s="283"/>
      <c r="R300" s="283"/>
      <c r="S300" s="283"/>
      <c r="T300" s="284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T300" s="285" t="s">
        <v>152</v>
      </c>
      <c r="AU300" s="285" t="s">
        <v>84</v>
      </c>
      <c r="AV300" s="16" t="s">
        <v>164</v>
      </c>
      <c r="AW300" s="16" t="s">
        <v>33</v>
      </c>
      <c r="AX300" s="16" t="s">
        <v>71</v>
      </c>
      <c r="AY300" s="285" t="s">
        <v>141</v>
      </c>
    </row>
    <row r="301" s="15" customFormat="1">
      <c r="A301" s="15"/>
      <c r="B301" s="254"/>
      <c r="C301" s="255"/>
      <c r="D301" s="234" t="s">
        <v>152</v>
      </c>
      <c r="E301" s="256" t="s">
        <v>19</v>
      </c>
      <c r="F301" s="257" t="s">
        <v>159</v>
      </c>
      <c r="G301" s="255"/>
      <c r="H301" s="258">
        <v>52.61999999999999</v>
      </c>
      <c r="I301" s="259"/>
      <c r="J301" s="255"/>
      <c r="K301" s="255"/>
      <c r="L301" s="260"/>
      <c r="M301" s="261"/>
      <c r="N301" s="262"/>
      <c r="O301" s="262"/>
      <c r="P301" s="262"/>
      <c r="Q301" s="262"/>
      <c r="R301" s="262"/>
      <c r="S301" s="262"/>
      <c r="T301" s="263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T301" s="264" t="s">
        <v>152</v>
      </c>
      <c r="AU301" s="264" t="s">
        <v>84</v>
      </c>
      <c r="AV301" s="15" t="s">
        <v>148</v>
      </c>
      <c r="AW301" s="15" t="s">
        <v>33</v>
      </c>
      <c r="AX301" s="15" t="s">
        <v>78</v>
      </c>
      <c r="AY301" s="264" t="s">
        <v>141</v>
      </c>
    </row>
    <row r="302" s="2" customFormat="1" ht="16.5" customHeight="1">
      <c r="A302" s="40"/>
      <c r="B302" s="41"/>
      <c r="C302" s="265" t="s">
        <v>7</v>
      </c>
      <c r="D302" s="265" t="s">
        <v>183</v>
      </c>
      <c r="E302" s="266" t="s">
        <v>326</v>
      </c>
      <c r="F302" s="267" t="s">
        <v>327</v>
      </c>
      <c r="G302" s="268" t="s">
        <v>146</v>
      </c>
      <c r="H302" s="269">
        <v>53.671999999999997</v>
      </c>
      <c r="I302" s="270"/>
      <c r="J302" s="271">
        <f>ROUND(I302*H302,2)</f>
        <v>0</v>
      </c>
      <c r="K302" s="267" t="s">
        <v>147</v>
      </c>
      <c r="L302" s="272"/>
      <c r="M302" s="273" t="s">
        <v>19</v>
      </c>
      <c r="N302" s="274" t="s">
        <v>43</v>
      </c>
      <c r="O302" s="86"/>
      <c r="P302" s="223">
        <f>O302*H302</f>
        <v>0</v>
      </c>
      <c r="Q302" s="223">
        <v>0.0041999999999999997</v>
      </c>
      <c r="R302" s="223">
        <f>Q302*H302</f>
        <v>0.22542239999999997</v>
      </c>
      <c r="S302" s="223">
        <v>0</v>
      </c>
      <c r="T302" s="224">
        <f>S302*H302</f>
        <v>0</v>
      </c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R302" s="225" t="s">
        <v>294</v>
      </c>
      <c r="AT302" s="225" t="s">
        <v>183</v>
      </c>
      <c r="AU302" s="225" t="s">
        <v>84</v>
      </c>
      <c r="AY302" s="19" t="s">
        <v>141</v>
      </c>
      <c r="BE302" s="226">
        <f>IF(N302="základní",J302,0)</f>
        <v>0</v>
      </c>
      <c r="BF302" s="226">
        <f>IF(N302="snížená",J302,0)</f>
        <v>0</v>
      </c>
      <c r="BG302" s="226">
        <f>IF(N302="zákl. přenesená",J302,0)</f>
        <v>0</v>
      </c>
      <c r="BH302" s="226">
        <f>IF(N302="sníž. přenesená",J302,0)</f>
        <v>0</v>
      </c>
      <c r="BI302" s="226">
        <f>IF(N302="nulová",J302,0)</f>
        <v>0</v>
      </c>
      <c r="BJ302" s="19" t="s">
        <v>84</v>
      </c>
      <c r="BK302" s="226">
        <f>ROUND(I302*H302,2)</f>
        <v>0</v>
      </c>
      <c r="BL302" s="19" t="s">
        <v>283</v>
      </c>
      <c r="BM302" s="225" t="s">
        <v>328</v>
      </c>
    </row>
    <row r="303" s="2" customFormat="1">
      <c r="A303" s="40"/>
      <c r="B303" s="41"/>
      <c r="C303" s="42"/>
      <c r="D303" s="227" t="s">
        <v>150</v>
      </c>
      <c r="E303" s="42"/>
      <c r="F303" s="228" t="s">
        <v>329</v>
      </c>
      <c r="G303" s="42"/>
      <c r="H303" s="42"/>
      <c r="I303" s="229"/>
      <c r="J303" s="42"/>
      <c r="K303" s="42"/>
      <c r="L303" s="46"/>
      <c r="M303" s="230"/>
      <c r="N303" s="231"/>
      <c r="O303" s="86"/>
      <c r="P303" s="86"/>
      <c r="Q303" s="86"/>
      <c r="R303" s="86"/>
      <c r="S303" s="86"/>
      <c r="T303" s="87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T303" s="19" t="s">
        <v>150</v>
      </c>
      <c r="AU303" s="19" t="s">
        <v>84</v>
      </c>
    </row>
    <row r="304" s="13" customFormat="1">
      <c r="A304" s="13"/>
      <c r="B304" s="232"/>
      <c r="C304" s="233"/>
      <c r="D304" s="234" t="s">
        <v>152</v>
      </c>
      <c r="E304" s="235" t="s">
        <v>19</v>
      </c>
      <c r="F304" s="236" t="s">
        <v>314</v>
      </c>
      <c r="G304" s="233"/>
      <c r="H304" s="235" t="s">
        <v>19</v>
      </c>
      <c r="I304" s="237"/>
      <c r="J304" s="233"/>
      <c r="K304" s="233"/>
      <c r="L304" s="238"/>
      <c r="M304" s="239"/>
      <c r="N304" s="240"/>
      <c r="O304" s="240"/>
      <c r="P304" s="240"/>
      <c r="Q304" s="240"/>
      <c r="R304" s="240"/>
      <c r="S304" s="240"/>
      <c r="T304" s="241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2" t="s">
        <v>152</v>
      </c>
      <c r="AU304" s="242" t="s">
        <v>84</v>
      </c>
      <c r="AV304" s="13" t="s">
        <v>78</v>
      </c>
      <c r="AW304" s="13" t="s">
        <v>33</v>
      </c>
      <c r="AX304" s="13" t="s">
        <v>71</v>
      </c>
      <c r="AY304" s="242" t="s">
        <v>141</v>
      </c>
    </row>
    <row r="305" s="13" customFormat="1">
      <c r="A305" s="13"/>
      <c r="B305" s="232"/>
      <c r="C305" s="233"/>
      <c r="D305" s="234" t="s">
        <v>152</v>
      </c>
      <c r="E305" s="235" t="s">
        <v>19</v>
      </c>
      <c r="F305" s="236" t="s">
        <v>315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152</v>
      </c>
      <c r="AU305" s="242" t="s">
        <v>84</v>
      </c>
      <c r="AV305" s="13" t="s">
        <v>78</v>
      </c>
      <c r="AW305" s="13" t="s">
        <v>33</v>
      </c>
      <c r="AX305" s="13" t="s">
        <v>71</v>
      </c>
      <c r="AY305" s="242" t="s">
        <v>141</v>
      </c>
    </row>
    <row r="306" s="14" customFormat="1">
      <c r="A306" s="14"/>
      <c r="B306" s="243"/>
      <c r="C306" s="244"/>
      <c r="D306" s="234" t="s">
        <v>152</v>
      </c>
      <c r="E306" s="245" t="s">
        <v>19</v>
      </c>
      <c r="F306" s="246" t="s">
        <v>316</v>
      </c>
      <c r="G306" s="244"/>
      <c r="H306" s="247">
        <v>10.98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152</v>
      </c>
      <c r="AU306" s="253" t="s">
        <v>84</v>
      </c>
      <c r="AV306" s="14" t="s">
        <v>84</v>
      </c>
      <c r="AW306" s="14" t="s">
        <v>33</v>
      </c>
      <c r="AX306" s="14" t="s">
        <v>71</v>
      </c>
      <c r="AY306" s="253" t="s">
        <v>141</v>
      </c>
    </row>
    <row r="307" s="13" customFormat="1">
      <c r="A307" s="13"/>
      <c r="B307" s="232"/>
      <c r="C307" s="233"/>
      <c r="D307" s="234" t="s">
        <v>152</v>
      </c>
      <c r="E307" s="235" t="s">
        <v>19</v>
      </c>
      <c r="F307" s="236" t="s">
        <v>288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152</v>
      </c>
      <c r="AU307" s="242" t="s">
        <v>84</v>
      </c>
      <c r="AV307" s="13" t="s">
        <v>78</v>
      </c>
      <c r="AW307" s="13" t="s">
        <v>33</v>
      </c>
      <c r="AX307" s="13" t="s">
        <v>71</v>
      </c>
      <c r="AY307" s="242" t="s">
        <v>141</v>
      </c>
    </row>
    <row r="308" s="14" customFormat="1">
      <c r="A308" s="14"/>
      <c r="B308" s="243"/>
      <c r="C308" s="244"/>
      <c r="D308" s="234" t="s">
        <v>152</v>
      </c>
      <c r="E308" s="245" t="s">
        <v>19</v>
      </c>
      <c r="F308" s="246" t="s">
        <v>317</v>
      </c>
      <c r="G308" s="244"/>
      <c r="H308" s="247">
        <v>26.699999999999999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152</v>
      </c>
      <c r="AU308" s="253" t="s">
        <v>84</v>
      </c>
      <c r="AV308" s="14" t="s">
        <v>84</v>
      </c>
      <c r="AW308" s="14" t="s">
        <v>33</v>
      </c>
      <c r="AX308" s="14" t="s">
        <v>71</v>
      </c>
      <c r="AY308" s="253" t="s">
        <v>141</v>
      </c>
    </row>
    <row r="309" s="13" customFormat="1">
      <c r="A309" s="13"/>
      <c r="B309" s="232"/>
      <c r="C309" s="233"/>
      <c r="D309" s="234" t="s">
        <v>152</v>
      </c>
      <c r="E309" s="235" t="s">
        <v>19</v>
      </c>
      <c r="F309" s="236" t="s">
        <v>318</v>
      </c>
      <c r="G309" s="233"/>
      <c r="H309" s="235" t="s">
        <v>19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152</v>
      </c>
      <c r="AU309" s="242" t="s">
        <v>84</v>
      </c>
      <c r="AV309" s="13" t="s">
        <v>78</v>
      </c>
      <c r="AW309" s="13" t="s">
        <v>33</v>
      </c>
      <c r="AX309" s="13" t="s">
        <v>71</v>
      </c>
      <c r="AY309" s="242" t="s">
        <v>141</v>
      </c>
    </row>
    <row r="310" s="14" customFormat="1">
      <c r="A310" s="14"/>
      <c r="B310" s="243"/>
      <c r="C310" s="244"/>
      <c r="D310" s="234" t="s">
        <v>152</v>
      </c>
      <c r="E310" s="245" t="s">
        <v>19</v>
      </c>
      <c r="F310" s="246" t="s">
        <v>319</v>
      </c>
      <c r="G310" s="244"/>
      <c r="H310" s="247">
        <v>31.68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152</v>
      </c>
      <c r="AU310" s="253" t="s">
        <v>84</v>
      </c>
      <c r="AV310" s="14" t="s">
        <v>84</v>
      </c>
      <c r="AW310" s="14" t="s">
        <v>33</v>
      </c>
      <c r="AX310" s="14" t="s">
        <v>71</v>
      </c>
      <c r="AY310" s="253" t="s">
        <v>141</v>
      </c>
    </row>
    <row r="311" s="14" customFormat="1">
      <c r="A311" s="14"/>
      <c r="B311" s="243"/>
      <c r="C311" s="244"/>
      <c r="D311" s="234" t="s">
        <v>152</v>
      </c>
      <c r="E311" s="245" t="s">
        <v>19</v>
      </c>
      <c r="F311" s="246" t="s">
        <v>320</v>
      </c>
      <c r="G311" s="244"/>
      <c r="H311" s="247">
        <v>2.25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152</v>
      </c>
      <c r="AU311" s="253" t="s">
        <v>84</v>
      </c>
      <c r="AV311" s="14" t="s">
        <v>84</v>
      </c>
      <c r="AW311" s="14" t="s">
        <v>33</v>
      </c>
      <c r="AX311" s="14" t="s">
        <v>71</v>
      </c>
      <c r="AY311" s="253" t="s">
        <v>141</v>
      </c>
    </row>
    <row r="312" s="16" customFormat="1">
      <c r="A312" s="16"/>
      <c r="B312" s="275"/>
      <c r="C312" s="276"/>
      <c r="D312" s="234" t="s">
        <v>152</v>
      </c>
      <c r="E312" s="277" t="s">
        <v>19</v>
      </c>
      <c r="F312" s="278" t="s">
        <v>266</v>
      </c>
      <c r="G312" s="276"/>
      <c r="H312" s="279">
        <v>71.609999999999999</v>
      </c>
      <c r="I312" s="280"/>
      <c r="J312" s="276"/>
      <c r="K312" s="276"/>
      <c r="L312" s="281"/>
      <c r="M312" s="282"/>
      <c r="N312" s="283"/>
      <c r="O312" s="283"/>
      <c r="P312" s="283"/>
      <c r="Q312" s="283"/>
      <c r="R312" s="283"/>
      <c r="S312" s="283"/>
      <c r="T312" s="284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T312" s="285" t="s">
        <v>152</v>
      </c>
      <c r="AU312" s="285" t="s">
        <v>84</v>
      </c>
      <c r="AV312" s="16" t="s">
        <v>164</v>
      </c>
      <c r="AW312" s="16" t="s">
        <v>33</v>
      </c>
      <c r="AX312" s="16" t="s">
        <v>71</v>
      </c>
      <c r="AY312" s="285" t="s">
        <v>141</v>
      </c>
    </row>
    <row r="313" s="13" customFormat="1">
      <c r="A313" s="13"/>
      <c r="B313" s="232"/>
      <c r="C313" s="233"/>
      <c r="D313" s="234" t="s">
        <v>152</v>
      </c>
      <c r="E313" s="235" t="s">
        <v>19</v>
      </c>
      <c r="F313" s="236" t="s">
        <v>321</v>
      </c>
      <c r="G313" s="233"/>
      <c r="H313" s="235" t="s">
        <v>19</v>
      </c>
      <c r="I313" s="237"/>
      <c r="J313" s="233"/>
      <c r="K313" s="233"/>
      <c r="L313" s="238"/>
      <c r="M313" s="239"/>
      <c r="N313" s="240"/>
      <c r="O313" s="240"/>
      <c r="P313" s="240"/>
      <c r="Q313" s="240"/>
      <c r="R313" s="240"/>
      <c r="S313" s="240"/>
      <c r="T313" s="24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2" t="s">
        <v>152</v>
      </c>
      <c r="AU313" s="242" t="s">
        <v>84</v>
      </c>
      <c r="AV313" s="13" t="s">
        <v>78</v>
      </c>
      <c r="AW313" s="13" t="s">
        <v>33</v>
      </c>
      <c r="AX313" s="13" t="s">
        <v>71</v>
      </c>
      <c r="AY313" s="242" t="s">
        <v>141</v>
      </c>
    </row>
    <row r="314" s="13" customFormat="1">
      <c r="A314" s="13"/>
      <c r="B314" s="232"/>
      <c r="C314" s="233"/>
      <c r="D314" s="234" t="s">
        <v>152</v>
      </c>
      <c r="E314" s="235" t="s">
        <v>19</v>
      </c>
      <c r="F314" s="236" t="s">
        <v>288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152</v>
      </c>
      <c r="AU314" s="242" t="s">
        <v>84</v>
      </c>
      <c r="AV314" s="13" t="s">
        <v>78</v>
      </c>
      <c r="AW314" s="13" t="s">
        <v>33</v>
      </c>
      <c r="AX314" s="13" t="s">
        <v>71</v>
      </c>
      <c r="AY314" s="242" t="s">
        <v>141</v>
      </c>
    </row>
    <row r="315" s="14" customFormat="1">
      <c r="A315" s="14"/>
      <c r="B315" s="243"/>
      <c r="C315" s="244"/>
      <c r="D315" s="234" t="s">
        <v>152</v>
      </c>
      <c r="E315" s="245" t="s">
        <v>19</v>
      </c>
      <c r="F315" s="246" t="s">
        <v>322</v>
      </c>
      <c r="G315" s="244"/>
      <c r="H315" s="247">
        <v>-5.04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152</v>
      </c>
      <c r="AU315" s="253" t="s">
        <v>84</v>
      </c>
      <c r="AV315" s="14" t="s">
        <v>84</v>
      </c>
      <c r="AW315" s="14" t="s">
        <v>33</v>
      </c>
      <c r="AX315" s="14" t="s">
        <v>71</v>
      </c>
      <c r="AY315" s="253" t="s">
        <v>141</v>
      </c>
    </row>
    <row r="316" s="14" customFormat="1">
      <c r="A316" s="14"/>
      <c r="B316" s="243"/>
      <c r="C316" s="244"/>
      <c r="D316" s="234" t="s">
        <v>152</v>
      </c>
      <c r="E316" s="245" t="s">
        <v>19</v>
      </c>
      <c r="F316" s="246" t="s">
        <v>323</v>
      </c>
      <c r="G316" s="244"/>
      <c r="H316" s="247">
        <v>-1.8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152</v>
      </c>
      <c r="AU316" s="253" t="s">
        <v>84</v>
      </c>
      <c r="AV316" s="14" t="s">
        <v>84</v>
      </c>
      <c r="AW316" s="14" t="s">
        <v>33</v>
      </c>
      <c r="AX316" s="14" t="s">
        <v>71</v>
      </c>
      <c r="AY316" s="253" t="s">
        <v>141</v>
      </c>
    </row>
    <row r="317" s="13" customFormat="1">
      <c r="A317" s="13"/>
      <c r="B317" s="232"/>
      <c r="C317" s="233"/>
      <c r="D317" s="234" t="s">
        <v>152</v>
      </c>
      <c r="E317" s="235" t="s">
        <v>19</v>
      </c>
      <c r="F317" s="236" t="s">
        <v>318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152</v>
      </c>
      <c r="AU317" s="242" t="s">
        <v>84</v>
      </c>
      <c r="AV317" s="13" t="s">
        <v>78</v>
      </c>
      <c r="AW317" s="13" t="s">
        <v>33</v>
      </c>
      <c r="AX317" s="13" t="s">
        <v>71</v>
      </c>
      <c r="AY317" s="242" t="s">
        <v>141</v>
      </c>
    </row>
    <row r="318" s="14" customFormat="1">
      <c r="A318" s="14"/>
      <c r="B318" s="243"/>
      <c r="C318" s="244"/>
      <c r="D318" s="234" t="s">
        <v>152</v>
      </c>
      <c r="E318" s="245" t="s">
        <v>19</v>
      </c>
      <c r="F318" s="246" t="s">
        <v>324</v>
      </c>
      <c r="G318" s="244"/>
      <c r="H318" s="247">
        <v>-4.9500000000000002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152</v>
      </c>
      <c r="AU318" s="253" t="s">
        <v>84</v>
      </c>
      <c r="AV318" s="14" t="s">
        <v>84</v>
      </c>
      <c r="AW318" s="14" t="s">
        <v>33</v>
      </c>
      <c r="AX318" s="14" t="s">
        <v>71</v>
      </c>
      <c r="AY318" s="253" t="s">
        <v>141</v>
      </c>
    </row>
    <row r="319" s="14" customFormat="1">
      <c r="A319" s="14"/>
      <c r="B319" s="243"/>
      <c r="C319" s="244"/>
      <c r="D319" s="234" t="s">
        <v>152</v>
      </c>
      <c r="E319" s="245" t="s">
        <v>19</v>
      </c>
      <c r="F319" s="246" t="s">
        <v>325</v>
      </c>
      <c r="G319" s="244"/>
      <c r="H319" s="247">
        <v>-7.2000000000000002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152</v>
      </c>
      <c r="AU319" s="253" t="s">
        <v>84</v>
      </c>
      <c r="AV319" s="14" t="s">
        <v>84</v>
      </c>
      <c r="AW319" s="14" t="s">
        <v>33</v>
      </c>
      <c r="AX319" s="14" t="s">
        <v>71</v>
      </c>
      <c r="AY319" s="253" t="s">
        <v>141</v>
      </c>
    </row>
    <row r="320" s="16" customFormat="1">
      <c r="A320" s="16"/>
      <c r="B320" s="275"/>
      <c r="C320" s="276"/>
      <c r="D320" s="234" t="s">
        <v>152</v>
      </c>
      <c r="E320" s="277" t="s">
        <v>19</v>
      </c>
      <c r="F320" s="278" t="s">
        <v>266</v>
      </c>
      <c r="G320" s="276"/>
      <c r="H320" s="279">
        <v>-18.989999999999998</v>
      </c>
      <c r="I320" s="280"/>
      <c r="J320" s="276"/>
      <c r="K320" s="276"/>
      <c r="L320" s="281"/>
      <c r="M320" s="282"/>
      <c r="N320" s="283"/>
      <c r="O320" s="283"/>
      <c r="P320" s="283"/>
      <c r="Q320" s="283"/>
      <c r="R320" s="283"/>
      <c r="S320" s="283"/>
      <c r="T320" s="284"/>
      <c r="U320" s="16"/>
      <c r="V320" s="16"/>
      <c r="W320" s="16"/>
      <c r="X320" s="16"/>
      <c r="Y320" s="16"/>
      <c r="Z320" s="16"/>
      <c r="AA320" s="16"/>
      <c r="AB320" s="16"/>
      <c r="AC320" s="16"/>
      <c r="AD320" s="16"/>
      <c r="AE320" s="16"/>
      <c r="AT320" s="285" t="s">
        <v>152</v>
      </c>
      <c r="AU320" s="285" t="s">
        <v>84</v>
      </c>
      <c r="AV320" s="16" t="s">
        <v>164</v>
      </c>
      <c r="AW320" s="16" t="s">
        <v>33</v>
      </c>
      <c r="AX320" s="16" t="s">
        <v>71</v>
      </c>
      <c r="AY320" s="285" t="s">
        <v>141</v>
      </c>
    </row>
    <row r="321" s="15" customFormat="1">
      <c r="A321" s="15"/>
      <c r="B321" s="254"/>
      <c r="C321" s="255"/>
      <c r="D321" s="234" t="s">
        <v>152</v>
      </c>
      <c r="E321" s="256" t="s">
        <v>19</v>
      </c>
      <c r="F321" s="257" t="s">
        <v>159</v>
      </c>
      <c r="G321" s="255"/>
      <c r="H321" s="258">
        <v>52.61999999999999</v>
      </c>
      <c r="I321" s="259"/>
      <c r="J321" s="255"/>
      <c r="K321" s="255"/>
      <c r="L321" s="260"/>
      <c r="M321" s="261"/>
      <c r="N321" s="262"/>
      <c r="O321" s="262"/>
      <c r="P321" s="262"/>
      <c r="Q321" s="262"/>
      <c r="R321" s="262"/>
      <c r="S321" s="262"/>
      <c r="T321" s="263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264" t="s">
        <v>152</v>
      </c>
      <c r="AU321" s="264" t="s">
        <v>84</v>
      </c>
      <c r="AV321" s="15" t="s">
        <v>148</v>
      </c>
      <c r="AW321" s="15" t="s">
        <v>33</v>
      </c>
      <c r="AX321" s="15" t="s">
        <v>78</v>
      </c>
      <c r="AY321" s="264" t="s">
        <v>141</v>
      </c>
    </row>
    <row r="322" s="14" customFormat="1">
      <c r="A322" s="14"/>
      <c r="B322" s="243"/>
      <c r="C322" s="244"/>
      <c r="D322" s="234" t="s">
        <v>152</v>
      </c>
      <c r="E322" s="244"/>
      <c r="F322" s="246" t="s">
        <v>330</v>
      </c>
      <c r="G322" s="244"/>
      <c r="H322" s="247">
        <v>53.671999999999997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152</v>
      </c>
      <c r="AU322" s="253" t="s">
        <v>84</v>
      </c>
      <c r="AV322" s="14" t="s">
        <v>84</v>
      </c>
      <c r="AW322" s="14" t="s">
        <v>4</v>
      </c>
      <c r="AX322" s="14" t="s">
        <v>78</v>
      </c>
      <c r="AY322" s="253" t="s">
        <v>141</v>
      </c>
    </row>
    <row r="323" s="2" customFormat="1" ht="24.15" customHeight="1">
      <c r="A323" s="40"/>
      <c r="B323" s="41"/>
      <c r="C323" s="214" t="s">
        <v>331</v>
      </c>
      <c r="D323" s="214" t="s">
        <v>143</v>
      </c>
      <c r="E323" s="215" t="s">
        <v>332</v>
      </c>
      <c r="F323" s="216" t="s">
        <v>333</v>
      </c>
      <c r="G323" s="217" t="s">
        <v>146</v>
      </c>
      <c r="H323" s="218">
        <v>1.1399999999999999</v>
      </c>
      <c r="I323" s="219"/>
      <c r="J323" s="220">
        <f>ROUND(I323*H323,2)</f>
        <v>0</v>
      </c>
      <c r="K323" s="216" t="s">
        <v>147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0.0086</v>
      </c>
      <c r="R323" s="223">
        <f>Q323*H323</f>
        <v>0.0098039999999999985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148</v>
      </c>
      <c r="AT323" s="225" t="s">
        <v>143</v>
      </c>
      <c r="AU323" s="225" t="s">
        <v>84</v>
      </c>
      <c r="AY323" s="19" t="s">
        <v>141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84</v>
      </c>
      <c r="BK323" s="226">
        <f>ROUND(I323*H323,2)</f>
        <v>0</v>
      </c>
      <c r="BL323" s="19" t="s">
        <v>148</v>
      </c>
      <c r="BM323" s="225" t="s">
        <v>334</v>
      </c>
    </row>
    <row r="324" s="2" customFormat="1">
      <c r="A324" s="40"/>
      <c r="B324" s="41"/>
      <c r="C324" s="42"/>
      <c r="D324" s="227" t="s">
        <v>150</v>
      </c>
      <c r="E324" s="42"/>
      <c r="F324" s="228" t="s">
        <v>335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150</v>
      </c>
      <c r="AU324" s="19" t="s">
        <v>84</v>
      </c>
    </row>
    <row r="325" s="13" customFormat="1">
      <c r="A325" s="13"/>
      <c r="B325" s="232"/>
      <c r="C325" s="233"/>
      <c r="D325" s="234" t="s">
        <v>152</v>
      </c>
      <c r="E325" s="235" t="s">
        <v>19</v>
      </c>
      <c r="F325" s="236" t="s">
        <v>336</v>
      </c>
      <c r="G325" s="233"/>
      <c r="H325" s="235" t="s">
        <v>19</v>
      </c>
      <c r="I325" s="237"/>
      <c r="J325" s="233"/>
      <c r="K325" s="233"/>
      <c r="L325" s="238"/>
      <c r="M325" s="239"/>
      <c r="N325" s="240"/>
      <c r="O325" s="240"/>
      <c r="P325" s="240"/>
      <c r="Q325" s="240"/>
      <c r="R325" s="240"/>
      <c r="S325" s="240"/>
      <c r="T325" s="241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2" t="s">
        <v>152</v>
      </c>
      <c r="AU325" s="242" t="s">
        <v>84</v>
      </c>
      <c r="AV325" s="13" t="s">
        <v>78</v>
      </c>
      <c r="AW325" s="13" t="s">
        <v>33</v>
      </c>
      <c r="AX325" s="13" t="s">
        <v>71</v>
      </c>
      <c r="AY325" s="242" t="s">
        <v>141</v>
      </c>
    </row>
    <row r="326" s="14" customFormat="1">
      <c r="A326" s="14"/>
      <c r="B326" s="243"/>
      <c r="C326" s="244"/>
      <c r="D326" s="234" t="s">
        <v>152</v>
      </c>
      <c r="E326" s="245" t="s">
        <v>19</v>
      </c>
      <c r="F326" s="246" t="s">
        <v>337</v>
      </c>
      <c r="G326" s="244"/>
      <c r="H326" s="247">
        <v>1.1399999999999999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152</v>
      </c>
      <c r="AU326" s="253" t="s">
        <v>84</v>
      </c>
      <c r="AV326" s="14" t="s">
        <v>84</v>
      </c>
      <c r="AW326" s="14" t="s">
        <v>33</v>
      </c>
      <c r="AX326" s="14" t="s">
        <v>71</v>
      </c>
      <c r="AY326" s="253" t="s">
        <v>141</v>
      </c>
    </row>
    <row r="327" s="15" customFormat="1">
      <c r="A327" s="15"/>
      <c r="B327" s="254"/>
      <c r="C327" s="255"/>
      <c r="D327" s="234" t="s">
        <v>152</v>
      </c>
      <c r="E327" s="256" t="s">
        <v>19</v>
      </c>
      <c r="F327" s="257" t="s">
        <v>159</v>
      </c>
      <c r="G327" s="255"/>
      <c r="H327" s="258">
        <v>1.1399999999999999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152</v>
      </c>
      <c r="AU327" s="264" t="s">
        <v>84</v>
      </c>
      <c r="AV327" s="15" t="s">
        <v>148</v>
      </c>
      <c r="AW327" s="15" t="s">
        <v>33</v>
      </c>
      <c r="AX327" s="15" t="s">
        <v>78</v>
      </c>
      <c r="AY327" s="264" t="s">
        <v>141</v>
      </c>
    </row>
    <row r="328" s="2" customFormat="1" ht="16.5" customHeight="1">
      <c r="A328" s="40"/>
      <c r="B328" s="41"/>
      <c r="C328" s="265" t="s">
        <v>338</v>
      </c>
      <c r="D328" s="265" t="s">
        <v>183</v>
      </c>
      <c r="E328" s="266" t="s">
        <v>339</v>
      </c>
      <c r="F328" s="267" t="s">
        <v>340</v>
      </c>
      <c r="G328" s="268" t="s">
        <v>146</v>
      </c>
      <c r="H328" s="269">
        <v>1.163</v>
      </c>
      <c r="I328" s="270"/>
      <c r="J328" s="271">
        <f>ROUND(I328*H328,2)</f>
        <v>0</v>
      </c>
      <c r="K328" s="267" t="s">
        <v>147</v>
      </c>
      <c r="L328" s="272"/>
      <c r="M328" s="273" t="s">
        <v>19</v>
      </c>
      <c r="N328" s="274" t="s">
        <v>43</v>
      </c>
      <c r="O328" s="86"/>
      <c r="P328" s="223">
        <f>O328*H328</f>
        <v>0</v>
      </c>
      <c r="Q328" s="223">
        <v>0.0048999999999999998</v>
      </c>
      <c r="R328" s="223">
        <f>Q328*H328</f>
        <v>0.0056987000000000001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294</v>
      </c>
      <c r="AT328" s="225" t="s">
        <v>183</v>
      </c>
      <c r="AU328" s="225" t="s">
        <v>84</v>
      </c>
      <c r="AY328" s="19" t="s">
        <v>141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84</v>
      </c>
      <c r="BK328" s="226">
        <f>ROUND(I328*H328,2)</f>
        <v>0</v>
      </c>
      <c r="BL328" s="19" t="s">
        <v>283</v>
      </c>
      <c r="BM328" s="225" t="s">
        <v>341</v>
      </c>
    </row>
    <row r="329" s="2" customFormat="1">
      <c r="A329" s="40"/>
      <c r="B329" s="41"/>
      <c r="C329" s="42"/>
      <c r="D329" s="227" t="s">
        <v>150</v>
      </c>
      <c r="E329" s="42"/>
      <c r="F329" s="228" t="s">
        <v>342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150</v>
      </c>
      <c r="AU329" s="19" t="s">
        <v>84</v>
      </c>
    </row>
    <row r="330" s="13" customFormat="1">
      <c r="A330" s="13"/>
      <c r="B330" s="232"/>
      <c r="C330" s="233"/>
      <c r="D330" s="234" t="s">
        <v>152</v>
      </c>
      <c r="E330" s="235" t="s">
        <v>19</v>
      </c>
      <c r="F330" s="236" t="s">
        <v>336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152</v>
      </c>
      <c r="AU330" s="242" t="s">
        <v>84</v>
      </c>
      <c r="AV330" s="13" t="s">
        <v>78</v>
      </c>
      <c r="AW330" s="13" t="s">
        <v>33</v>
      </c>
      <c r="AX330" s="13" t="s">
        <v>71</v>
      </c>
      <c r="AY330" s="242" t="s">
        <v>141</v>
      </c>
    </row>
    <row r="331" s="14" customFormat="1">
      <c r="A331" s="14"/>
      <c r="B331" s="243"/>
      <c r="C331" s="244"/>
      <c r="D331" s="234" t="s">
        <v>152</v>
      </c>
      <c r="E331" s="245" t="s">
        <v>19</v>
      </c>
      <c r="F331" s="246" t="s">
        <v>337</v>
      </c>
      <c r="G331" s="244"/>
      <c r="H331" s="247">
        <v>1.1399999999999999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152</v>
      </c>
      <c r="AU331" s="253" t="s">
        <v>84</v>
      </c>
      <c r="AV331" s="14" t="s">
        <v>84</v>
      </c>
      <c r="AW331" s="14" t="s">
        <v>33</v>
      </c>
      <c r="AX331" s="14" t="s">
        <v>71</v>
      </c>
      <c r="AY331" s="253" t="s">
        <v>141</v>
      </c>
    </row>
    <row r="332" s="15" customFormat="1">
      <c r="A332" s="15"/>
      <c r="B332" s="254"/>
      <c r="C332" s="255"/>
      <c r="D332" s="234" t="s">
        <v>152</v>
      </c>
      <c r="E332" s="256" t="s">
        <v>19</v>
      </c>
      <c r="F332" s="257" t="s">
        <v>159</v>
      </c>
      <c r="G332" s="255"/>
      <c r="H332" s="258">
        <v>1.1399999999999999</v>
      </c>
      <c r="I332" s="259"/>
      <c r="J332" s="255"/>
      <c r="K332" s="255"/>
      <c r="L332" s="260"/>
      <c r="M332" s="261"/>
      <c r="N332" s="262"/>
      <c r="O332" s="262"/>
      <c r="P332" s="262"/>
      <c r="Q332" s="262"/>
      <c r="R332" s="262"/>
      <c r="S332" s="262"/>
      <c r="T332" s="263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T332" s="264" t="s">
        <v>152</v>
      </c>
      <c r="AU332" s="264" t="s">
        <v>84</v>
      </c>
      <c r="AV332" s="15" t="s">
        <v>148</v>
      </c>
      <c r="AW332" s="15" t="s">
        <v>33</v>
      </c>
      <c r="AX332" s="15" t="s">
        <v>78</v>
      </c>
      <c r="AY332" s="264" t="s">
        <v>141</v>
      </c>
    </row>
    <row r="333" s="14" customFormat="1">
      <c r="A333" s="14"/>
      <c r="B333" s="243"/>
      <c r="C333" s="244"/>
      <c r="D333" s="234" t="s">
        <v>152</v>
      </c>
      <c r="E333" s="244"/>
      <c r="F333" s="246" t="s">
        <v>343</v>
      </c>
      <c r="G333" s="244"/>
      <c r="H333" s="247">
        <v>1.163</v>
      </c>
      <c r="I333" s="248"/>
      <c r="J333" s="244"/>
      <c r="K333" s="244"/>
      <c r="L333" s="249"/>
      <c r="M333" s="250"/>
      <c r="N333" s="251"/>
      <c r="O333" s="251"/>
      <c r="P333" s="251"/>
      <c r="Q333" s="251"/>
      <c r="R333" s="251"/>
      <c r="S333" s="251"/>
      <c r="T333" s="252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3" t="s">
        <v>152</v>
      </c>
      <c r="AU333" s="253" t="s">
        <v>84</v>
      </c>
      <c r="AV333" s="14" t="s">
        <v>84</v>
      </c>
      <c r="AW333" s="14" t="s">
        <v>4</v>
      </c>
      <c r="AX333" s="14" t="s">
        <v>78</v>
      </c>
      <c r="AY333" s="253" t="s">
        <v>141</v>
      </c>
    </row>
    <row r="334" s="2" customFormat="1" ht="24.15" customHeight="1">
      <c r="A334" s="40"/>
      <c r="B334" s="41"/>
      <c r="C334" s="214" t="s">
        <v>344</v>
      </c>
      <c r="D334" s="214" t="s">
        <v>143</v>
      </c>
      <c r="E334" s="215" t="s">
        <v>345</v>
      </c>
      <c r="F334" s="216" t="s">
        <v>346</v>
      </c>
      <c r="G334" s="217" t="s">
        <v>347</v>
      </c>
      <c r="H334" s="218">
        <v>64.799999999999997</v>
      </c>
      <c r="I334" s="219"/>
      <c r="J334" s="220">
        <f>ROUND(I334*H334,2)</f>
        <v>0</v>
      </c>
      <c r="K334" s="216" t="s">
        <v>147</v>
      </c>
      <c r="L334" s="46"/>
      <c r="M334" s="221" t="s">
        <v>19</v>
      </c>
      <c r="N334" s="222" t="s">
        <v>43</v>
      </c>
      <c r="O334" s="86"/>
      <c r="P334" s="223">
        <f>O334*H334</f>
        <v>0</v>
      </c>
      <c r="Q334" s="223">
        <v>0.0017600000000000001</v>
      </c>
      <c r="R334" s="223">
        <f>Q334*H334</f>
        <v>0.114048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148</v>
      </c>
      <c r="AT334" s="225" t="s">
        <v>143</v>
      </c>
      <c r="AU334" s="225" t="s">
        <v>84</v>
      </c>
      <c r="AY334" s="19" t="s">
        <v>141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84</v>
      </c>
      <c r="BK334" s="226">
        <f>ROUND(I334*H334,2)</f>
        <v>0</v>
      </c>
      <c r="BL334" s="19" t="s">
        <v>148</v>
      </c>
      <c r="BM334" s="225" t="s">
        <v>348</v>
      </c>
    </row>
    <row r="335" s="2" customFormat="1">
      <c r="A335" s="40"/>
      <c r="B335" s="41"/>
      <c r="C335" s="42"/>
      <c r="D335" s="227" t="s">
        <v>150</v>
      </c>
      <c r="E335" s="42"/>
      <c r="F335" s="228" t="s">
        <v>349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150</v>
      </c>
      <c r="AU335" s="19" t="s">
        <v>84</v>
      </c>
    </row>
    <row r="336" s="13" customFormat="1">
      <c r="A336" s="13"/>
      <c r="B336" s="232"/>
      <c r="C336" s="233"/>
      <c r="D336" s="234" t="s">
        <v>152</v>
      </c>
      <c r="E336" s="235" t="s">
        <v>19</v>
      </c>
      <c r="F336" s="236" t="s">
        <v>350</v>
      </c>
      <c r="G336" s="233"/>
      <c r="H336" s="235" t="s">
        <v>19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152</v>
      </c>
      <c r="AU336" s="242" t="s">
        <v>84</v>
      </c>
      <c r="AV336" s="13" t="s">
        <v>78</v>
      </c>
      <c r="AW336" s="13" t="s">
        <v>33</v>
      </c>
      <c r="AX336" s="13" t="s">
        <v>71</v>
      </c>
      <c r="AY336" s="242" t="s">
        <v>141</v>
      </c>
    </row>
    <row r="337" s="13" customFormat="1">
      <c r="A337" s="13"/>
      <c r="B337" s="232"/>
      <c r="C337" s="233"/>
      <c r="D337" s="234" t="s">
        <v>152</v>
      </c>
      <c r="E337" s="235" t="s">
        <v>19</v>
      </c>
      <c r="F337" s="236" t="s">
        <v>288</v>
      </c>
      <c r="G337" s="233"/>
      <c r="H337" s="235" t="s">
        <v>19</v>
      </c>
      <c r="I337" s="237"/>
      <c r="J337" s="233"/>
      <c r="K337" s="233"/>
      <c r="L337" s="238"/>
      <c r="M337" s="239"/>
      <c r="N337" s="240"/>
      <c r="O337" s="240"/>
      <c r="P337" s="240"/>
      <c r="Q337" s="240"/>
      <c r="R337" s="240"/>
      <c r="S337" s="240"/>
      <c r="T337" s="241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2" t="s">
        <v>152</v>
      </c>
      <c r="AU337" s="242" t="s">
        <v>84</v>
      </c>
      <c r="AV337" s="13" t="s">
        <v>78</v>
      </c>
      <c r="AW337" s="13" t="s">
        <v>33</v>
      </c>
      <c r="AX337" s="13" t="s">
        <v>71</v>
      </c>
      <c r="AY337" s="242" t="s">
        <v>141</v>
      </c>
    </row>
    <row r="338" s="14" customFormat="1">
      <c r="A338" s="14"/>
      <c r="B338" s="243"/>
      <c r="C338" s="244"/>
      <c r="D338" s="234" t="s">
        <v>152</v>
      </c>
      <c r="E338" s="245" t="s">
        <v>19</v>
      </c>
      <c r="F338" s="246" t="s">
        <v>351</v>
      </c>
      <c r="G338" s="244"/>
      <c r="H338" s="247">
        <v>21.600000000000001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152</v>
      </c>
      <c r="AU338" s="253" t="s">
        <v>84</v>
      </c>
      <c r="AV338" s="14" t="s">
        <v>84</v>
      </c>
      <c r="AW338" s="14" t="s">
        <v>33</v>
      </c>
      <c r="AX338" s="14" t="s">
        <v>71</v>
      </c>
      <c r="AY338" s="253" t="s">
        <v>141</v>
      </c>
    </row>
    <row r="339" s="14" customFormat="1">
      <c r="A339" s="14"/>
      <c r="B339" s="243"/>
      <c r="C339" s="244"/>
      <c r="D339" s="234" t="s">
        <v>152</v>
      </c>
      <c r="E339" s="245" t="s">
        <v>19</v>
      </c>
      <c r="F339" s="246" t="s">
        <v>352</v>
      </c>
      <c r="G339" s="244"/>
      <c r="H339" s="247">
        <v>8.4000000000000004</v>
      </c>
      <c r="I339" s="248"/>
      <c r="J339" s="244"/>
      <c r="K339" s="244"/>
      <c r="L339" s="249"/>
      <c r="M339" s="250"/>
      <c r="N339" s="251"/>
      <c r="O339" s="251"/>
      <c r="P339" s="251"/>
      <c r="Q339" s="251"/>
      <c r="R339" s="251"/>
      <c r="S339" s="251"/>
      <c r="T339" s="252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53" t="s">
        <v>152</v>
      </c>
      <c r="AU339" s="253" t="s">
        <v>84</v>
      </c>
      <c r="AV339" s="14" t="s">
        <v>84</v>
      </c>
      <c r="AW339" s="14" t="s">
        <v>33</v>
      </c>
      <c r="AX339" s="14" t="s">
        <v>71</v>
      </c>
      <c r="AY339" s="253" t="s">
        <v>141</v>
      </c>
    </row>
    <row r="340" s="14" customFormat="1">
      <c r="A340" s="14"/>
      <c r="B340" s="243"/>
      <c r="C340" s="244"/>
      <c r="D340" s="234" t="s">
        <v>152</v>
      </c>
      <c r="E340" s="245" t="s">
        <v>19</v>
      </c>
      <c r="F340" s="246" t="s">
        <v>353</v>
      </c>
      <c r="G340" s="244"/>
      <c r="H340" s="247">
        <v>3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152</v>
      </c>
      <c r="AU340" s="253" t="s">
        <v>84</v>
      </c>
      <c r="AV340" s="14" t="s">
        <v>84</v>
      </c>
      <c r="AW340" s="14" t="s">
        <v>33</v>
      </c>
      <c r="AX340" s="14" t="s">
        <v>71</v>
      </c>
      <c r="AY340" s="253" t="s">
        <v>141</v>
      </c>
    </row>
    <row r="341" s="13" customFormat="1">
      <c r="A341" s="13"/>
      <c r="B341" s="232"/>
      <c r="C341" s="233"/>
      <c r="D341" s="234" t="s">
        <v>152</v>
      </c>
      <c r="E341" s="235" t="s">
        <v>19</v>
      </c>
      <c r="F341" s="236" t="s">
        <v>318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152</v>
      </c>
      <c r="AU341" s="242" t="s">
        <v>84</v>
      </c>
      <c r="AV341" s="13" t="s">
        <v>78</v>
      </c>
      <c r="AW341" s="13" t="s">
        <v>33</v>
      </c>
      <c r="AX341" s="13" t="s">
        <v>71</v>
      </c>
      <c r="AY341" s="242" t="s">
        <v>141</v>
      </c>
    </row>
    <row r="342" s="14" customFormat="1">
      <c r="A342" s="14"/>
      <c r="B342" s="243"/>
      <c r="C342" s="244"/>
      <c r="D342" s="234" t="s">
        <v>152</v>
      </c>
      <c r="E342" s="245" t="s">
        <v>19</v>
      </c>
      <c r="F342" s="246" t="s">
        <v>354</v>
      </c>
      <c r="G342" s="244"/>
      <c r="H342" s="247">
        <v>3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152</v>
      </c>
      <c r="AU342" s="253" t="s">
        <v>84</v>
      </c>
      <c r="AV342" s="14" t="s">
        <v>84</v>
      </c>
      <c r="AW342" s="14" t="s">
        <v>33</v>
      </c>
      <c r="AX342" s="14" t="s">
        <v>71</v>
      </c>
      <c r="AY342" s="253" t="s">
        <v>141</v>
      </c>
    </row>
    <row r="343" s="14" customFormat="1">
      <c r="A343" s="14"/>
      <c r="B343" s="243"/>
      <c r="C343" s="244"/>
      <c r="D343" s="234" t="s">
        <v>152</v>
      </c>
      <c r="E343" s="245" t="s">
        <v>19</v>
      </c>
      <c r="F343" s="246" t="s">
        <v>355</v>
      </c>
      <c r="G343" s="244"/>
      <c r="H343" s="247">
        <v>28.800000000000001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152</v>
      </c>
      <c r="AU343" s="253" t="s">
        <v>84</v>
      </c>
      <c r="AV343" s="14" t="s">
        <v>84</v>
      </c>
      <c r="AW343" s="14" t="s">
        <v>33</v>
      </c>
      <c r="AX343" s="14" t="s">
        <v>71</v>
      </c>
      <c r="AY343" s="253" t="s">
        <v>141</v>
      </c>
    </row>
    <row r="344" s="15" customFormat="1">
      <c r="A344" s="15"/>
      <c r="B344" s="254"/>
      <c r="C344" s="255"/>
      <c r="D344" s="234" t="s">
        <v>152</v>
      </c>
      <c r="E344" s="256" t="s">
        <v>19</v>
      </c>
      <c r="F344" s="257" t="s">
        <v>159</v>
      </c>
      <c r="G344" s="255"/>
      <c r="H344" s="258">
        <v>64.799999999999997</v>
      </c>
      <c r="I344" s="259"/>
      <c r="J344" s="255"/>
      <c r="K344" s="255"/>
      <c r="L344" s="260"/>
      <c r="M344" s="261"/>
      <c r="N344" s="262"/>
      <c r="O344" s="262"/>
      <c r="P344" s="262"/>
      <c r="Q344" s="262"/>
      <c r="R344" s="262"/>
      <c r="S344" s="262"/>
      <c r="T344" s="263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264" t="s">
        <v>152</v>
      </c>
      <c r="AU344" s="264" t="s">
        <v>84</v>
      </c>
      <c r="AV344" s="15" t="s">
        <v>148</v>
      </c>
      <c r="AW344" s="15" t="s">
        <v>33</v>
      </c>
      <c r="AX344" s="15" t="s">
        <v>78</v>
      </c>
      <c r="AY344" s="264" t="s">
        <v>141</v>
      </c>
    </row>
    <row r="345" s="2" customFormat="1" ht="16.5" customHeight="1">
      <c r="A345" s="40"/>
      <c r="B345" s="41"/>
      <c r="C345" s="265" t="s">
        <v>356</v>
      </c>
      <c r="D345" s="265" t="s">
        <v>183</v>
      </c>
      <c r="E345" s="266" t="s">
        <v>357</v>
      </c>
      <c r="F345" s="267" t="s">
        <v>293</v>
      </c>
      <c r="G345" s="268" t="s">
        <v>146</v>
      </c>
      <c r="H345" s="269">
        <v>10.692</v>
      </c>
      <c r="I345" s="270"/>
      <c r="J345" s="271">
        <f>ROUND(I345*H345,2)</f>
        <v>0</v>
      </c>
      <c r="K345" s="267" t="s">
        <v>147</v>
      </c>
      <c r="L345" s="272"/>
      <c r="M345" s="273" t="s">
        <v>19</v>
      </c>
      <c r="N345" s="274" t="s">
        <v>43</v>
      </c>
      <c r="O345" s="86"/>
      <c r="P345" s="223">
        <f>O345*H345</f>
        <v>0</v>
      </c>
      <c r="Q345" s="223">
        <v>0.0010499999999999999</v>
      </c>
      <c r="R345" s="223">
        <f>Q345*H345</f>
        <v>0.0112266</v>
      </c>
      <c r="S345" s="223">
        <v>0</v>
      </c>
      <c r="T345" s="224">
        <f>S345*H345</f>
        <v>0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25" t="s">
        <v>294</v>
      </c>
      <c r="AT345" s="225" t="s">
        <v>183</v>
      </c>
      <c r="AU345" s="225" t="s">
        <v>84</v>
      </c>
      <c r="AY345" s="19" t="s">
        <v>141</v>
      </c>
      <c r="BE345" s="226">
        <f>IF(N345="základní",J345,0)</f>
        <v>0</v>
      </c>
      <c r="BF345" s="226">
        <f>IF(N345="snížená",J345,0)</f>
        <v>0</v>
      </c>
      <c r="BG345" s="226">
        <f>IF(N345="zákl. přenesená",J345,0)</f>
        <v>0</v>
      </c>
      <c r="BH345" s="226">
        <f>IF(N345="sníž. přenesená",J345,0)</f>
        <v>0</v>
      </c>
      <c r="BI345" s="226">
        <f>IF(N345="nulová",J345,0)</f>
        <v>0</v>
      </c>
      <c r="BJ345" s="19" t="s">
        <v>84</v>
      </c>
      <c r="BK345" s="226">
        <f>ROUND(I345*H345,2)</f>
        <v>0</v>
      </c>
      <c r="BL345" s="19" t="s">
        <v>283</v>
      </c>
      <c r="BM345" s="225" t="s">
        <v>358</v>
      </c>
    </row>
    <row r="346" s="2" customFormat="1">
      <c r="A346" s="40"/>
      <c r="B346" s="41"/>
      <c r="C346" s="42"/>
      <c r="D346" s="227" t="s">
        <v>150</v>
      </c>
      <c r="E346" s="42"/>
      <c r="F346" s="228" t="s">
        <v>359</v>
      </c>
      <c r="G346" s="42"/>
      <c r="H346" s="42"/>
      <c r="I346" s="229"/>
      <c r="J346" s="42"/>
      <c r="K346" s="42"/>
      <c r="L346" s="46"/>
      <c r="M346" s="230"/>
      <c r="N346" s="231"/>
      <c r="O346" s="86"/>
      <c r="P346" s="86"/>
      <c r="Q346" s="86"/>
      <c r="R346" s="86"/>
      <c r="S346" s="86"/>
      <c r="T346" s="87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T346" s="19" t="s">
        <v>150</v>
      </c>
      <c r="AU346" s="19" t="s">
        <v>84</v>
      </c>
    </row>
    <row r="347" s="13" customFormat="1">
      <c r="A347" s="13"/>
      <c r="B347" s="232"/>
      <c r="C347" s="233"/>
      <c r="D347" s="234" t="s">
        <v>152</v>
      </c>
      <c r="E347" s="235" t="s">
        <v>19</v>
      </c>
      <c r="F347" s="236" t="s">
        <v>350</v>
      </c>
      <c r="G347" s="233"/>
      <c r="H347" s="235" t="s">
        <v>19</v>
      </c>
      <c r="I347" s="237"/>
      <c r="J347" s="233"/>
      <c r="K347" s="233"/>
      <c r="L347" s="238"/>
      <c r="M347" s="239"/>
      <c r="N347" s="240"/>
      <c r="O347" s="240"/>
      <c r="P347" s="240"/>
      <c r="Q347" s="240"/>
      <c r="R347" s="240"/>
      <c r="S347" s="240"/>
      <c r="T347" s="241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2" t="s">
        <v>152</v>
      </c>
      <c r="AU347" s="242" t="s">
        <v>84</v>
      </c>
      <c r="AV347" s="13" t="s">
        <v>78</v>
      </c>
      <c r="AW347" s="13" t="s">
        <v>33</v>
      </c>
      <c r="AX347" s="13" t="s">
        <v>71</v>
      </c>
      <c r="AY347" s="242" t="s">
        <v>141</v>
      </c>
    </row>
    <row r="348" s="13" customFormat="1">
      <c r="A348" s="13"/>
      <c r="B348" s="232"/>
      <c r="C348" s="233"/>
      <c r="D348" s="234" t="s">
        <v>152</v>
      </c>
      <c r="E348" s="235" t="s">
        <v>19</v>
      </c>
      <c r="F348" s="236" t="s">
        <v>288</v>
      </c>
      <c r="G348" s="233"/>
      <c r="H348" s="235" t="s">
        <v>19</v>
      </c>
      <c r="I348" s="237"/>
      <c r="J348" s="233"/>
      <c r="K348" s="233"/>
      <c r="L348" s="238"/>
      <c r="M348" s="239"/>
      <c r="N348" s="240"/>
      <c r="O348" s="240"/>
      <c r="P348" s="240"/>
      <c r="Q348" s="240"/>
      <c r="R348" s="240"/>
      <c r="S348" s="240"/>
      <c r="T348" s="241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2" t="s">
        <v>152</v>
      </c>
      <c r="AU348" s="242" t="s">
        <v>84</v>
      </c>
      <c r="AV348" s="13" t="s">
        <v>78</v>
      </c>
      <c r="AW348" s="13" t="s">
        <v>33</v>
      </c>
      <c r="AX348" s="13" t="s">
        <v>71</v>
      </c>
      <c r="AY348" s="242" t="s">
        <v>141</v>
      </c>
    </row>
    <row r="349" s="14" customFormat="1">
      <c r="A349" s="14"/>
      <c r="B349" s="243"/>
      <c r="C349" s="244"/>
      <c r="D349" s="234" t="s">
        <v>152</v>
      </c>
      <c r="E349" s="245" t="s">
        <v>19</v>
      </c>
      <c r="F349" s="246" t="s">
        <v>360</v>
      </c>
      <c r="G349" s="244"/>
      <c r="H349" s="247">
        <v>3.2400000000000002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152</v>
      </c>
      <c r="AU349" s="253" t="s">
        <v>84</v>
      </c>
      <c r="AV349" s="14" t="s">
        <v>84</v>
      </c>
      <c r="AW349" s="14" t="s">
        <v>33</v>
      </c>
      <c r="AX349" s="14" t="s">
        <v>71</v>
      </c>
      <c r="AY349" s="253" t="s">
        <v>141</v>
      </c>
    </row>
    <row r="350" s="14" customFormat="1">
      <c r="A350" s="14"/>
      <c r="B350" s="243"/>
      <c r="C350" s="244"/>
      <c r="D350" s="234" t="s">
        <v>152</v>
      </c>
      <c r="E350" s="245" t="s">
        <v>19</v>
      </c>
      <c r="F350" s="246" t="s">
        <v>361</v>
      </c>
      <c r="G350" s="244"/>
      <c r="H350" s="247">
        <v>1.26</v>
      </c>
      <c r="I350" s="248"/>
      <c r="J350" s="244"/>
      <c r="K350" s="244"/>
      <c r="L350" s="249"/>
      <c r="M350" s="250"/>
      <c r="N350" s="251"/>
      <c r="O350" s="251"/>
      <c r="P350" s="251"/>
      <c r="Q350" s="251"/>
      <c r="R350" s="251"/>
      <c r="S350" s="251"/>
      <c r="T350" s="252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53" t="s">
        <v>152</v>
      </c>
      <c r="AU350" s="253" t="s">
        <v>84</v>
      </c>
      <c r="AV350" s="14" t="s">
        <v>84</v>
      </c>
      <c r="AW350" s="14" t="s">
        <v>33</v>
      </c>
      <c r="AX350" s="14" t="s">
        <v>71</v>
      </c>
      <c r="AY350" s="253" t="s">
        <v>141</v>
      </c>
    </row>
    <row r="351" s="14" customFormat="1">
      <c r="A351" s="14"/>
      <c r="B351" s="243"/>
      <c r="C351" s="244"/>
      <c r="D351" s="234" t="s">
        <v>152</v>
      </c>
      <c r="E351" s="245" t="s">
        <v>19</v>
      </c>
      <c r="F351" s="246" t="s">
        <v>362</v>
      </c>
      <c r="G351" s="244"/>
      <c r="H351" s="247">
        <v>0.45000000000000001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152</v>
      </c>
      <c r="AU351" s="253" t="s">
        <v>84</v>
      </c>
      <c r="AV351" s="14" t="s">
        <v>84</v>
      </c>
      <c r="AW351" s="14" t="s">
        <v>33</v>
      </c>
      <c r="AX351" s="14" t="s">
        <v>71</v>
      </c>
      <c r="AY351" s="253" t="s">
        <v>141</v>
      </c>
    </row>
    <row r="352" s="13" customFormat="1">
      <c r="A352" s="13"/>
      <c r="B352" s="232"/>
      <c r="C352" s="233"/>
      <c r="D352" s="234" t="s">
        <v>152</v>
      </c>
      <c r="E352" s="235" t="s">
        <v>19</v>
      </c>
      <c r="F352" s="236" t="s">
        <v>318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152</v>
      </c>
      <c r="AU352" s="242" t="s">
        <v>84</v>
      </c>
      <c r="AV352" s="13" t="s">
        <v>78</v>
      </c>
      <c r="AW352" s="13" t="s">
        <v>33</v>
      </c>
      <c r="AX352" s="13" t="s">
        <v>71</v>
      </c>
      <c r="AY352" s="242" t="s">
        <v>141</v>
      </c>
    </row>
    <row r="353" s="14" customFormat="1">
      <c r="A353" s="14"/>
      <c r="B353" s="243"/>
      <c r="C353" s="244"/>
      <c r="D353" s="234" t="s">
        <v>152</v>
      </c>
      <c r="E353" s="245" t="s">
        <v>19</v>
      </c>
      <c r="F353" s="246" t="s">
        <v>363</v>
      </c>
      <c r="G353" s="244"/>
      <c r="H353" s="247">
        <v>0.45000000000000001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152</v>
      </c>
      <c r="AU353" s="253" t="s">
        <v>84</v>
      </c>
      <c r="AV353" s="14" t="s">
        <v>84</v>
      </c>
      <c r="AW353" s="14" t="s">
        <v>33</v>
      </c>
      <c r="AX353" s="14" t="s">
        <v>71</v>
      </c>
      <c r="AY353" s="253" t="s">
        <v>141</v>
      </c>
    </row>
    <row r="354" s="14" customFormat="1">
      <c r="A354" s="14"/>
      <c r="B354" s="243"/>
      <c r="C354" s="244"/>
      <c r="D354" s="234" t="s">
        <v>152</v>
      </c>
      <c r="E354" s="245" t="s">
        <v>19</v>
      </c>
      <c r="F354" s="246" t="s">
        <v>364</v>
      </c>
      <c r="G354" s="244"/>
      <c r="H354" s="247">
        <v>4.3200000000000003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152</v>
      </c>
      <c r="AU354" s="253" t="s">
        <v>84</v>
      </c>
      <c r="AV354" s="14" t="s">
        <v>84</v>
      </c>
      <c r="AW354" s="14" t="s">
        <v>33</v>
      </c>
      <c r="AX354" s="14" t="s">
        <v>71</v>
      </c>
      <c r="AY354" s="253" t="s">
        <v>141</v>
      </c>
    </row>
    <row r="355" s="15" customFormat="1">
      <c r="A355" s="15"/>
      <c r="B355" s="254"/>
      <c r="C355" s="255"/>
      <c r="D355" s="234" t="s">
        <v>152</v>
      </c>
      <c r="E355" s="256" t="s">
        <v>19</v>
      </c>
      <c r="F355" s="257" t="s">
        <v>159</v>
      </c>
      <c r="G355" s="255"/>
      <c r="H355" s="258">
        <v>9.7200000000000006</v>
      </c>
      <c r="I355" s="259"/>
      <c r="J355" s="255"/>
      <c r="K355" s="255"/>
      <c r="L355" s="260"/>
      <c r="M355" s="261"/>
      <c r="N355" s="262"/>
      <c r="O355" s="262"/>
      <c r="P355" s="262"/>
      <c r="Q355" s="262"/>
      <c r="R355" s="262"/>
      <c r="S355" s="262"/>
      <c r="T355" s="263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64" t="s">
        <v>152</v>
      </c>
      <c r="AU355" s="264" t="s">
        <v>84</v>
      </c>
      <c r="AV355" s="15" t="s">
        <v>148</v>
      </c>
      <c r="AW355" s="15" t="s">
        <v>33</v>
      </c>
      <c r="AX355" s="15" t="s">
        <v>78</v>
      </c>
      <c r="AY355" s="264" t="s">
        <v>141</v>
      </c>
    </row>
    <row r="356" s="14" customFormat="1">
      <c r="A356" s="14"/>
      <c r="B356" s="243"/>
      <c r="C356" s="244"/>
      <c r="D356" s="234" t="s">
        <v>152</v>
      </c>
      <c r="E356" s="244"/>
      <c r="F356" s="246" t="s">
        <v>365</v>
      </c>
      <c r="G356" s="244"/>
      <c r="H356" s="247">
        <v>10.692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152</v>
      </c>
      <c r="AU356" s="253" t="s">
        <v>84</v>
      </c>
      <c r="AV356" s="14" t="s">
        <v>84</v>
      </c>
      <c r="AW356" s="14" t="s">
        <v>4</v>
      </c>
      <c r="AX356" s="14" t="s">
        <v>78</v>
      </c>
      <c r="AY356" s="253" t="s">
        <v>141</v>
      </c>
    </row>
    <row r="357" s="2" customFormat="1" ht="24.15" customHeight="1">
      <c r="A357" s="40"/>
      <c r="B357" s="41"/>
      <c r="C357" s="214" t="s">
        <v>366</v>
      </c>
      <c r="D357" s="214" t="s">
        <v>143</v>
      </c>
      <c r="E357" s="215" t="s">
        <v>367</v>
      </c>
      <c r="F357" s="216" t="s">
        <v>368</v>
      </c>
      <c r="G357" s="217" t="s">
        <v>146</v>
      </c>
      <c r="H357" s="218">
        <v>69.644999999999996</v>
      </c>
      <c r="I357" s="219"/>
      <c r="J357" s="220">
        <f>ROUND(I357*H357,2)</f>
        <v>0</v>
      </c>
      <c r="K357" s="216" t="s">
        <v>147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0.0092700000000000005</v>
      </c>
      <c r="R357" s="223">
        <f>Q357*H357</f>
        <v>0.64560914999999996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148</v>
      </c>
      <c r="AT357" s="225" t="s">
        <v>143</v>
      </c>
      <c r="AU357" s="225" t="s">
        <v>84</v>
      </c>
      <c r="AY357" s="19" t="s">
        <v>141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84</v>
      </c>
      <c r="BK357" s="226">
        <f>ROUND(I357*H357,2)</f>
        <v>0</v>
      </c>
      <c r="BL357" s="19" t="s">
        <v>148</v>
      </c>
      <c r="BM357" s="225" t="s">
        <v>369</v>
      </c>
    </row>
    <row r="358" s="2" customFormat="1">
      <c r="A358" s="40"/>
      <c r="B358" s="41"/>
      <c r="C358" s="42"/>
      <c r="D358" s="227" t="s">
        <v>150</v>
      </c>
      <c r="E358" s="42"/>
      <c r="F358" s="228" t="s">
        <v>370</v>
      </c>
      <c r="G358" s="42"/>
      <c r="H358" s="42"/>
      <c r="I358" s="229"/>
      <c r="J358" s="42"/>
      <c r="K358" s="42"/>
      <c r="L358" s="46"/>
      <c r="M358" s="230"/>
      <c r="N358" s="231"/>
      <c r="O358" s="86"/>
      <c r="P358" s="86"/>
      <c r="Q358" s="86"/>
      <c r="R358" s="86"/>
      <c r="S358" s="86"/>
      <c r="T358" s="87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T358" s="19" t="s">
        <v>150</v>
      </c>
      <c r="AU358" s="19" t="s">
        <v>84</v>
      </c>
    </row>
    <row r="359" s="13" customFormat="1">
      <c r="A359" s="13"/>
      <c r="B359" s="232"/>
      <c r="C359" s="233"/>
      <c r="D359" s="234" t="s">
        <v>152</v>
      </c>
      <c r="E359" s="235" t="s">
        <v>19</v>
      </c>
      <c r="F359" s="236" t="s">
        <v>288</v>
      </c>
      <c r="G359" s="233"/>
      <c r="H359" s="235" t="s">
        <v>19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152</v>
      </c>
      <c r="AU359" s="242" t="s">
        <v>84</v>
      </c>
      <c r="AV359" s="13" t="s">
        <v>78</v>
      </c>
      <c r="AW359" s="13" t="s">
        <v>33</v>
      </c>
      <c r="AX359" s="13" t="s">
        <v>71</v>
      </c>
      <c r="AY359" s="242" t="s">
        <v>141</v>
      </c>
    </row>
    <row r="360" s="13" customFormat="1">
      <c r="A360" s="13"/>
      <c r="B360" s="232"/>
      <c r="C360" s="233"/>
      <c r="D360" s="234" t="s">
        <v>152</v>
      </c>
      <c r="E360" s="235" t="s">
        <v>19</v>
      </c>
      <c r="F360" s="236" t="s">
        <v>230</v>
      </c>
      <c r="G360" s="233"/>
      <c r="H360" s="235" t="s">
        <v>19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152</v>
      </c>
      <c r="AU360" s="242" t="s">
        <v>84</v>
      </c>
      <c r="AV360" s="13" t="s">
        <v>78</v>
      </c>
      <c r="AW360" s="13" t="s">
        <v>33</v>
      </c>
      <c r="AX360" s="13" t="s">
        <v>71</v>
      </c>
      <c r="AY360" s="242" t="s">
        <v>141</v>
      </c>
    </row>
    <row r="361" s="14" customFormat="1">
      <c r="A361" s="14"/>
      <c r="B361" s="243"/>
      <c r="C361" s="244"/>
      <c r="D361" s="234" t="s">
        <v>152</v>
      </c>
      <c r="E361" s="245" t="s">
        <v>19</v>
      </c>
      <c r="F361" s="246" t="s">
        <v>371</v>
      </c>
      <c r="G361" s="244"/>
      <c r="H361" s="247">
        <v>62.039999999999999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152</v>
      </c>
      <c r="AU361" s="253" t="s">
        <v>84</v>
      </c>
      <c r="AV361" s="14" t="s">
        <v>84</v>
      </c>
      <c r="AW361" s="14" t="s">
        <v>33</v>
      </c>
      <c r="AX361" s="14" t="s">
        <v>71</v>
      </c>
      <c r="AY361" s="253" t="s">
        <v>141</v>
      </c>
    </row>
    <row r="362" s="13" customFormat="1">
      <c r="A362" s="13"/>
      <c r="B362" s="232"/>
      <c r="C362" s="233"/>
      <c r="D362" s="234" t="s">
        <v>152</v>
      </c>
      <c r="E362" s="235" t="s">
        <v>19</v>
      </c>
      <c r="F362" s="236" t="s">
        <v>289</v>
      </c>
      <c r="G362" s="233"/>
      <c r="H362" s="235" t="s">
        <v>19</v>
      </c>
      <c r="I362" s="237"/>
      <c r="J362" s="233"/>
      <c r="K362" s="233"/>
      <c r="L362" s="238"/>
      <c r="M362" s="239"/>
      <c r="N362" s="240"/>
      <c r="O362" s="240"/>
      <c r="P362" s="240"/>
      <c r="Q362" s="240"/>
      <c r="R362" s="240"/>
      <c r="S362" s="240"/>
      <c r="T362" s="241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2" t="s">
        <v>152</v>
      </c>
      <c r="AU362" s="242" t="s">
        <v>84</v>
      </c>
      <c r="AV362" s="13" t="s">
        <v>78</v>
      </c>
      <c r="AW362" s="13" t="s">
        <v>33</v>
      </c>
      <c r="AX362" s="13" t="s">
        <v>71</v>
      </c>
      <c r="AY362" s="242" t="s">
        <v>141</v>
      </c>
    </row>
    <row r="363" s="14" customFormat="1">
      <c r="A363" s="14"/>
      <c r="B363" s="243"/>
      <c r="C363" s="244"/>
      <c r="D363" s="234" t="s">
        <v>152</v>
      </c>
      <c r="E363" s="245" t="s">
        <v>19</v>
      </c>
      <c r="F363" s="246" t="s">
        <v>372</v>
      </c>
      <c r="G363" s="244"/>
      <c r="H363" s="247">
        <v>7.6050000000000004</v>
      </c>
      <c r="I363" s="248"/>
      <c r="J363" s="244"/>
      <c r="K363" s="244"/>
      <c r="L363" s="249"/>
      <c r="M363" s="250"/>
      <c r="N363" s="251"/>
      <c r="O363" s="251"/>
      <c r="P363" s="251"/>
      <c r="Q363" s="251"/>
      <c r="R363" s="251"/>
      <c r="S363" s="251"/>
      <c r="T363" s="252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53" t="s">
        <v>152</v>
      </c>
      <c r="AU363" s="253" t="s">
        <v>84</v>
      </c>
      <c r="AV363" s="14" t="s">
        <v>84</v>
      </c>
      <c r="AW363" s="14" t="s">
        <v>33</v>
      </c>
      <c r="AX363" s="14" t="s">
        <v>71</v>
      </c>
      <c r="AY363" s="253" t="s">
        <v>141</v>
      </c>
    </row>
    <row r="364" s="15" customFormat="1">
      <c r="A364" s="15"/>
      <c r="B364" s="254"/>
      <c r="C364" s="255"/>
      <c r="D364" s="234" t="s">
        <v>152</v>
      </c>
      <c r="E364" s="256" t="s">
        <v>19</v>
      </c>
      <c r="F364" s="257" t="s">
        <v>159</v>
      </c>
      <c r="G364" s="255"/>
      <c r="H364" s="258">
        <v>69.644999999999996</v>
      </c>
      <c r="I364" s="259"/>
      <c r="J364" s="255"/>
      <c r="K364" s="255"/>
      <c r="L364" s="260"/>
      <c r="M364" s="261"/>
      <c r="N364" s="262"/>
      <c r="O364" s="262"/>
      <c r="P364" s="262"/>
      <c r="Q364" s="262"/>
      <c r="R364" s="262"/>
      <c r="S364" s="262"/>
      <c r="T364" s="263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T364" s="264" t="s">
        <v>152</v>
      </c>
      <c r="AU364" s="264" t="s">
        <v>84</v>
      </c>
      <c r="AV364" s="15" t="s">
        <v>148</v>
      </c>
      <c r="AW364" s="15" t="s">
        <v>33</v>
      </c>
      <c r="AX364" s="15" t="s">
        <v>78</v>
      </c>
      <c r="AY364" s="264" t="s">
        <v>141</v>
      </c>
    </row>
    <row r="365" s="2" customFormat="1" ht="16.5" customHeight="1">
      <c r="A365" s="40"/>
      <c r="B365" s="41"/>
      <c r="C365" s="265" t="s">
        <v>373</v>
      </c>
      <c r="D365" s="265" t="s">
        <v>183</v>
      </c>
      <c r="E365" s="266" t="s">
        <v>374</v>
      </c>
      <c r="F365" s="267" t="s">
        <v>241</v>
      </c>
      <c r="G365" s="268" t="s">
        <v>146</v>
      </c>
      <c r="H365" s="269">
        <v>71.037999999999997</v>
      </c>
      <c r="I365" s="270"/>
      <c r="J365" s="271">
        <f>ROUND(I365*H365,2)</f>
        <v>0</v>
      </c>
      <c r="K365" s="267" t="s">
        <v>19</v>
      </c>
      <c r="L365" s="272"/>
      <c r="M365" s="273" t="s">
        <v>19</v>
      </c>
      <c r="N365" s="274" t="s">
        <v>43</v>
      </c>
      <c r="O365" s="86"/>
      <c r="P365" s="223">
        <f>O365*H365</f>
        <v>0</v>
      </c>
      <c r="Q365" s="223">
        <v>0.0060000000000000001</v>
      </c>
      <c r="R365" s="223">
        <f>Q365*H365</f>
        <v>0.426228</v>
      </c>
      <c r="S365" s="223">
        <v>0</v>
      </c>
      <c r="T365" s="224">
        <f>S365*H365</f>
        <v>0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25" t="s">
        <v>187</v>
      </c>
      <c r="AT365" s="225" t="s">
        <v>183</v>
      </c>
      <c r="AU365" s="225" t="s">
        <v>84</v>
      </c>
      <c r="AY365" s="19" t="s">
        <v>141</v>
      </c>
      <c r="BE365" s="226">
        <f>IF(N365="základní",J365,0)</f>
        <v>0</v>
      </c>
      <c r="BF365" s="226">
        <f>IF(N365="snížená",J365,0)</f>
        <v>0</v>
      </c>
      <c r="BG365" s="226">
        <f>IF(N365="zákl. přenesená",J365,0)</f>
        <v>0</v>
      </c>
      <c r="BH365" s="226">
        <f>IF(N365="sníž. přenesená",J365,0)</f>
        <v>0</v>
      </c>
      <c r="BI365" s="226">
        <f>IF(N365="nulová",J365,0)</f>
        <v>0</v>
      </c>
      <c r="BJ365" s="19" t="s">
        <v>84</v>
      </c>
      <c r="BK365" s="226">
        <f>ROUND(I365*H365,2)</f>
        <v>0</v>
      </c>
      <c r="BL365" s="19" t="s">
        <v>148</v>
      </c>
      <c r="BM365" s="225" t="s">
        <v>375</v>
      </c>
    </row>
    <row r="366" s="13" customFormat="1">
      <c r="A366" s="13"/>
      <c r="B366" s="232"/>
      <c r="C366" s="233"/>
      <c r="D366" s="234" t="s">
        <v>152</v>
      </c>
      <c r="E366" s="235" t="s">
        <v>19</v>
      </c>
      <c r="F366" s="236" t="s">
        <v>288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152</v>
      </c>
      <c r="AU366" s="242" t="s">
        <v>84</v>
      </c>
      <c r="AV366" s="13" t="s">
        <v>78</v>
      </c>
      <c r="AW366" s="13" t="s">
        <v>33</v>
      </c>
      <c r="AX366" s="13" t="s">
        <v>71</v>
      </c>
      <c r="AY366" s="242" t="s">
        <v>141</v>
      </c>
    </row>
    <row r="367" s="13" customFormat="1">
      <c r="A367" s="13"/>
      <c r="B367" s="232"/>
      <c r="C367" s="233"/>
      <c r="D367" s="234" t="s">
        <v>152</v>
      </c>
      <c r="E367" s="235" t="s">
        <v>19</v>
      </c>
      <c r="F367" s="236" t="s">
        <v>230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152</v>
      </c>
      <c r="AU367" s="242" t="s">
        <v>84</v>
      </c>
      <c r="AV367" s="13" t="s">
        <v>78</v>
      </c>
      <c r="AW367" s="13" t="s">
        <v>33</v>
      </c>
      <c r="AX367" s="13" t="s">
        <v>71</v>
      </c>
      <c r="AY367" s="242" t="s">
        <v>141</v>
      </c>
    </row>
    <row r="368" s="14" customFormat="1">
      <c r="A368" s="14"/>
      <c r="B368" s="243"/>
      <c r="C368" s="244"/>
      <c r="D368" s="234" t="s">
        <v>152</v>
      </c>
      <c r="E368" s="245" t="s">
        <v>19</v>
      </c>
      <c r="F368" s="246" t="s">
        <v>371</v>
      </c>
      <c r="G368" s="244"/>
      <c r="H368" s="247">
        <v>62.039999999999999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152</v>
      </c>
      <c r="AU368" s="253" t="s">
        <v>84</v>
      </c>
      <c r="AV368" s="14" t="s">
        <v>84</v>
      </c>
      <c r="AW368" s="14" t="s">
        <v>33</v>
      </c>
      <c r="AX368" s="14" t="s">
        <v>71</v>
      </c>
      <c r="AY368" s="253" t="s">
        <v>141</v>
      </c>
    </row>
    <row r="369" s="13" customFormat="1">
      <c r="A369" s="13"/>
      <c r="B369" s="232"/>
      <c r="C369" s="233"/>
      <c r="D369" s="234" t="s">
        <v>152</v>
      </c>
      <c r="E369" s="235" t="s">
        <v>19</v>
      </c>
      <c r="F369" s="236" t="s">
        <v>289</v>
      </c>
      <c r="G369" s="233"/>
      <c r="H369" s="235" t="s">
        <v>19</v>
      </c>
      <c r="I369" s="237"/>
      <c r="J369" s="233"/>
      <c r="K369" s="233"/>
      <c r="L369" s="238"/>
      <c r="M369" s="239"/>
      <c r="N369" s="240"/>
      <c r="O369" s="240"/>
      <c r="P369" s="240"/>
      <c r="Q369" s="240"/>
      <c r="R369" s="240"/>
      <c r="S369" s="240"/>
      <c r="T369" s="241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2" t="s">
        <v>152</v>
      </c>
      <c r="AU369" s="242" t="s">
        <v>84</v>
      </c>
      <c r="AV369" s="13" t="s">
        <v>78</v>
      </c>
      <c r="AW369" s="13" t="s">
        <v>33</v>
      </c>
      <c r="AX369" s="13" t="s">
        <v>71</v>
      </c>
      <c r="AY369" s="242" t="s">
        <v>141</v>
      </c>
    </row>
    <row r="370" s="14" customFormat="1">
      <c r="A370" s="14"/>
      <c r="B370" s="243"/>
      <c r="C370" s="244"/>
      <c r="D370" s="234" t="s">
        <v>152</v>
      </c>
      <c r="E370" s="245" t="s">
        <v>19</v>
      </c>
      <c r="F370" s="246" t="s">
        <v>372</v>
      </c>
      <c r="G370" s="244"/>
      <c r="H370" s="247">
        <v>7.6050000000000004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152</v>
      </c>
      <c r="AU370" s="253" t="s">
        <v>84</v>
      </c>
      <c r="AV370" s="14" t="s">
        <v>84</v>
      </c>
      <c r="AW370" s="14" t="s">
        <v>33</v>
      </c>
      <c r="AX370" s="14" t="s">
        <v>71</v>
      </c>
      <c r="AY370" s="253" t="s">
        <v>141</v>
      </c>
    </row>
    <row r="371" s="15" customFormat="1">
      <c r="A371" s="15"/>
      <c r="B371" s="254"/>
      <c r="C371" s="255"/>
      <c r="D371" s="234" t="s">
        <v>152</v>
      </c>
      <c r="E371" s="256" t="s">
        <v>19</v>
      </c>
      <c r="F371" s="257" t="s">
        <v>159</v>
      </c>
      <c r="G371" s="255"/>
      <c r="H371" s="258">
        <v>69.644999999999996</v>
      </c>
      <c r="I371" s="259"/>
      <c r="J371" s="255"/>
      <c r="K371" s="255"/>
      <c r="L371" s="260"/>
      <c r="M371" s="261"/>
      <c r="N371" s="262"/>
      <c r="O371" s="262"/>
      <c r="P371" s="262"/>
      <c r="Q371" s="262"/>
      <c r="R371" s="262"/>
      <c r="S371" s="262"/>
      <c r="T371" s="263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64" t="s">
        <v>152</v>
      </c>
      <c r="AU371" s="264" t="s">
        <v>84</v>
      </c>
      <c r="AV371" s="15" t="s">
        <v>148</v>
      </c>
      <c r="AW371" s="15" t="s">
        <v>33</v>
      </c>
      <c r="AX371" s="15" t="s">
        <v>78</v>
      </c>
      <c r="AY371" s="264" t="s">
        <v>141</v>
      </c>
    </row>
    <row r="372" s="14" customFormat="1">
      <c r="A372" s="14"/>
      <c r="B372" s="243"/>
      <c r="C372" s="244"/>
      <c r="D372" s="234" t="s">
        <v>152</v>
      </c>
      <c r="E372" s="244"/>
      <c r="F372" s="246" t="s">
        <v>376</v>
      </c>
      <c r="G372" s="244"/>
      <c r="H372" s="247">
        <v>71.037999999999997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152</v>
      </c>
      <c r="AU372" s="253" t="s">
        <v>84</v>
      </c>
      <c r="AV372" s="14" t="s">
        <v>84</v>
      </c>
      <c r="AW372" s="14" t="s">
        <v>4</v>
      </c>
      <c r="AX372" s="14" t="s">
        <v>78</v>
      </c>
      <c r="AY372" s="253" t="s">
        <v>141</v>
      </c>
    </row>
    <row r="373" s="2" customFormat="1" ht="24.15" customHeight="1">
      <c r="A373" s="40"/>
      <c r="B373" s="41"/>
      <c r="C373" s="214" t="s">
        <v>377</v>
      </c>
      <c r="D373" s="214" t="s">
        <v>143</v>
      </c>
      <c r="E373" s="215" t="s">
        <v>378</v>
      </c>
      <c r="F373" s="216" t="s">
        <v>379</v>
      </c>
      <c r="G373" s="217" t="s">
        <v>146</v>
      </c>
      <c r="H373" s="218">
        <v>594.40800000000002</v>
      </c>
      <c r="I373" s="219"/>
      <c r="J373" s="220">
        <f>ROUND(I373*H373,2)</f>
        <v>0</v>
      </c>
      <c r="K373" s="216" t="s">
        <v>147</v>
      </c>
      <c r="L373" s="46"/>
      <c r="M373" s="221" t="s">
        <v>19</v>
      </c>
      <c r="N373" s="222" t="s">
        <v>43</v>
      </c>
      <c r="O373" s="86"/>
      <c r="P373" s="223">
        <f>O373*H373</f>
        <v>0</v>
      </c>
      <c r="Q373" s="223">
        <v>0.0095999999999999992</v>
      </c>
      <c r="R373" s="223">
        <f>Q373*H373</f>
        <v>5.7063167999999997</v>
      </c>
      <c r="S373" s="223">
        <v>0</v>
      </c>
      <c r="T373" s="224">
        <f>S373*H373</f>
        <v>0</v>
      </c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R373" s="225" t="s">
        <v>148</v>
      </c>
      <c r="AT373" s="225" t="s">
        <v>143</v>
      </c>
      <c r="AU373" s="225" t="s">
        <v>84</v>
      </c>
      <c r="AY373" s="19" t="s">
        <v>141</v>
      </c>
      <c r="BE373" s="226">
        <f>IF(N373="základní",J373,0)</f>
        <v>0</v>
      </c>
      <c r="BF373" s="226">
        <f>IF(N373="snížená",J373,0)</f>
        <v>0</v>
      </c>
      <c r="BG373" s="226">
        <f>IF(N373="zákl. přenesená",J373,0)</f>
        <v>0</v>
      </c>
      <c r="BH373" s="226">
        <f>IF(N373="sníž. přenesená",J373,0)</f>
        <v>0</v>
      </c>
      <c r="BI373" s="226">
        <f>IF(N373="nulová",J373,0)</f>
        <v>0</v>
      </c>
      <c r="BJ373" s="19" t="s">
        <v>84</v>
      </c>
      <c r="BK373" s="226">
        <f>ROUND(I373*H373,2)</f>
        <v>0</v>
      </c>
      <c r="BL373" s="19" t="s">
        <v>148</v>
      </c>
      <c r="BM373" s="225" t="s">
        <v>380</v>
      </c>
    </row>
    <row r="374" s="2" customFormat="1">
      <c r="A374" s="40"/>
      <c r="B374" s="41"/>
      <c r="C374" s="42"/>
      <c r="D374" s="227" t="s">
        <v>150</v>
      </c>
      <c r="E374" s="42"/>
      <c r="F374" s="228" t="s">
        <v>381</v>
      </c>
      <c r="G374" s="42"/>
      <c r="H374" s="42"/>
      <c r="I374" s="229"/>
      <c r="J374" s="42"/>
      <c r="K374" s="42"/>
      <c r="L374" s="46"/>
      <c r="M374" s="230"/>
      <c r="N374" s="231"/>
      <c r="O374" s="86"/>
      <c r="P374" s="86"/>
      <c r="Q374" s="86"/>
      <c r="R374" s="86"/>
      <c r="S374" s="86"/>
      <c r="T374" s="87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T374" s="19" t="s">
        <v>150</v>
      </c>
      <c r="AU374" s="19" t="s">
        <v>84</v>
      </c>
    </row>
    <row r="375" s="13" customFormat="1">
      <c r="A375" s="13"/>
      <c r="B375" s="232"/>
      <c r="C375" s="233"/>
      <c r="D375" s="234" t="s">
        <v>152</v>
      </c>
      <c r="E375" s="235" t="s">
        <v>19</v>
      </c>
      <c r="F375" s="236" t="s">
        <v>255</v>
      </c>
      <c r="G375" s="233"/>
      <c r="H375" s="235" t="s">
        <v>19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152</v>
      </c>
      <c r="AU375" s="242" t="s">
        <v>84</v>
      </c>
      <c r="AV375" s="13" t="s">
        <v>78</v>
      </c>
      <c r="AW375" s="13" t="s">
        <v>33</v>
      </c>
      <c r="AX375" s="13" t="s">
        <v>71</v>
      </c>
      <c r="AY375" s="242" t="s">
        <v>141</v>
      </c>
    </row>
    <row r="376" s="14" customFormat="1">
      <c r="A376" s="14"/>
      <c r="B376" s="243"/>
      <c r="C376" s="244"/>
      <c r="D376" s="234" t="s">
        <v>152</v>
      </c>
      <c r="E376" s="245" t="s">
        <v>19</v>
      </c>
      <c r="F376" s="246" t="s">
        <v>382</v>
      </c>
      <c r="G376" s="244"/>
      <c r="H376" s="247">
        <v>132.70099999999999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152</v>
      </c>
      <c r="AU376" s="253" t="s">
        <v>84</v>
      </c>
      <c r="AV376" s="14" t="s">
        <v>84</v>
      </c>
      <c r="AW376" s="14" t="s">
        <v>33</v>
      </c>
      <c r="AX376" s="14" t="s">
        <v>71</v>
      </c>
      <c r="AY376" s="253" t="s">
        <v>141</v>
      </c>
    </row>
    <row r="377" s="14" customFormat="1">
      <c r="A377" s="14"/>
      <c r="B377" s="243"/>
      <c r="C377" s="244"/>
      <c r="D377" s="234" t="s">
        <v>152</v>
      </c>
      <c r="E377" s="245" t="s">
        <v>19</v>
      </c>
      <c r="F377" s="246" t="s">
        <v>383</v>
      </c>
      <c r="G377" s="244"/>
      <c r="H377" s="247">
        <v>3.8690000000000002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152</v>
      </c>
      <c r="AU377" s="253" t="s">
        <v>84</v>
      </c>
      <c r="AV377" s="14" t="s">
        <v>84</v>
      </c>
      <c r="AW377" s="14" t="s">
        <v>33</v>
      </c>
      <c r="AX377" s="14" t="s">
        <v>71</v>
      </c>
      <c r="AY377" s="253" t="s">
        <v>141</v>
      </c>
    </row>
    <row r="378" s="13" customFormat="1">
      <c r="A378" s="13"/>
      <c r="B378" s="232"/>
      <c r="C378" s="233"/>
      <c r="D378" s="234" t="s">
        <v>152</v>
      </c>
      <c r="E378" s="235" t="s">
        <v>19</v>
      </c>
      <c r="F378" s="236" t="s">
        <v>260</v>
      </c>
      <c r="G378" s="233"/>
      <c r="H378" s="235" t="s">
        <v>19</v>
      </c>
      <c r="I378" s="237"/>
      <c r="J378" s="233"/>
      <c r="K378" s="233"/>
      <c r="L378" s="238"/>
      <c r="M378" s="239"/>
      <c r="N378" s="240"/>
      <c r="O378" s="240"/>
      <c r="P378" s="240"/>
      <c r="Q378" s="240"/>
      <c r="R378" s="240"/>
      <c r="S378" s="240"/>
      <c r="T378" s="241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2" t="s">
        <v>152</v>
      </c>
      <c r="AU378" s="242" t="s">
        <v>84</v>
      </c>
      <c r="AV378" s="13" t="s">
        <v>78</v>
      </c>
      <c r="AW378" s="13" t="s">
        <v>33</v>
      </c>
      <c r="AX378" s="13" t="s">
        <v>71</v>
      </c>
      <c r="AY378" s="242" t="s">
        <v>141</v>
      </c>
    </row>
    <row r="379" s="14" customFormat="1">
      <c r="A379" s="14"/>
      <c r="B379" s="243"/>
      <c r="C379" s="244"/>
      <c r="D379" s="234" t="s">
        <v>152</v>
      </c>
      <c r="E379" s="245" t="s">
        <v>19</v>
      </c>
      <c r="F379" s="246" t="s">
        <v>384</v>
      </c>
      <c r="G379" s="244"/>
      <c r="H379" s="247">
        <v>378.63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152</v>
      </c>
      <c r="AU379" s="253" t="s">
        <v>84</v>
      </c>
      <c r="AV379" s="14" t="s">
        <v>84</v>
      </c>
      <c r="AW379" s="14" t="s">
        <v>33</v>
      </c>
      <c r="AX379" s="14" t="s">
        <v>71</v>
      </c>
      <c r="AY379" s="253" t="s">
        <v>141</v>
      </c>
    </row>
    <row r="380" s="13" customFormat="1">
      <c r="A380" s="13"/>
      <c r="B380" s="232"/>
      <c r="C380" s="233"/>
      <c r="D380" s="234" t="s">
        <v>152</v>
      </c>
      <c r="E380" s="235" t="s">
        <v>19</v>
      </c>
      <c r="F380" s="236" t="s">
        <v>264</v>
      </c>
      <c r="G380" s="233"/>
      <c r="H380" s="235" t="s">
        <v>19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152</v>
      </c>
      <c r="AU380" s="242" t="s">
        <v>84</v>
      </c>
      <c r="AV380" s="13" t="s">
        <v>78</v>
      </c>
      <c r="AW380" s="13" t="s">
        <v>33</v>
      </c>
      <c r="AX380" s="13" t="s">
        <v>71</v>
      </c>
      <c r="AY380" s="242" t="s">
        <v>141</v>
      </c>
    </row>
    <row r="381" s="14" customFormat="1">
      <c r="A381" s="14"/>
      <c r="B381" s="243"/>
      <c r="C381" s="244"/>
      <c r="D381" s="234" t="s">
        <v>152</v>
      </c>
      <c r="E381" s="245" t="s">
        <v>19</v>
      </c>
      <c r="F381" s="246" t="s">
        <v>385</v>
      </c>
      <c r="G381" s="244"/>
      <c r="H381" s="247">
        <v>381.51499999999999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152</v>
      </c>
      <c r="AU381" s="253" t="s">
        <v>84</v>
      </c>
      <c r="AV381" s="14" t="s">
        <v>84</v>
      </c>
      <c r="AW381" s="14" t="s">
        <v>33</v>
      </c>
      <c r="AX381" s="14" t="s">
        <v>71</v>
      </c>
      <c r="AY381" s="253" t="s">
        <v>141</v>
      </c>
    </row>
    <row r="382" s="14" customFormat="1">
      <c r="A382" s="14"/>
      <c r="B382" s="243"/>
      <c r="C382" s="244"/>
      <c r="D382" s="234" t="s">
        <v>152</v>
      </c>
      <c r="E382" s="245" t="s">
        <v>19</v>
      </c>
      <c r="F382" s="246" t="s">
        <v>386</v>
      </c>
      <c r="G382" s="244"/>
      <c r="H382" s="247">
        <v>27.045000000000002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152</v>
      </c>
      <c r="AU382" s="253" t="s">
        <v>84</v>
      </c>
      <c r="AV382" s="14" t="s">
        <v>84</v>
      </c>
      <c r="AW382" s="14" t="s">
        <v>33</v>
      </c>
      <c r="AX382" s="14" t="s">
        <v>71</v>
      </c>
      <c r="AY382" s="253" t="s">
        <v>141</v>
      </c>
    </row>
    <row r="383" s="16" customFormat="1">
      <c r="A383" s="16"/>
      <c r="B383" s="275"/>
      <c r="C383" s="276"/>
      <c r="D383" s="234" t="s">
        <v>152</v>
      </c>
      <c r="E383" s="277" t="s">
        <v>19</v>
      </c>
      <c r="F383" s="278" t="s">
        <v>266</v>
      </c>
      <c r="G383" s="276"/>
      <c r="H383" s="279">
        <v>923.75999999999999</v>
      </c>
      <c r="I383" s="280"/>
      <c r="J383" s="276"/>
      <c r="K383" s="276"/>
      <c r="L383" s="281"/>
      <c r="M383" s="282"/>
      <c r="N383" s="283"/>
      <c r="O383" s="283"/>
      <c r="P383" s="283"/>
      <c r="Q383" s="283"/>
      <c r="R383" s="283"/>
      <c r="S383" s="283"/>
      <c r="T383" s="284"/>
      <c r="U383" s="16"/>
      <c r="V383" s="16"/>
      <c r="W383" s="16"/>
      <c r="X383" s="16"/>
      <c r="Y383" s="16"/>
      <c r="Z383" s="16"/>
      <c r="AA383" s="16"/>
      <c r="AB383" s="16"/>
      <c r="AC383" s="16"/>
      <c r="AD383" s="16"/>
      <c r="AE383" s="16"/>
      <c r="AT383" s="285" t="s">
        <v>152</v>
      </c>
      <c r="AU383" s="285" t="s">
        <v>84</v>
      </c>
      <c r="AV383" s="16" t="s">
        <v>164</v>
      </c>
      <c r="AW383" s="16" t="s">
        <v>33</v>
      </c>
      <c r="AX383" s="16" t="s">
        <v>71</v>
      </c>
      <c r="AY383" s="285" t="s">
        <v>141</v>
      </c>
    </row>
    <row r="384" s="13" customFormat="1">
      <c r="A384" s="13"/>
      <c r="B384" s="232"/>
      <c r="C384" s="233"/>
      <c r="D384" s="234" t="s">
        <v>152</v>
      </c>
      <c r="E384" s="235" t="s">
        <v>19</v>
      </c>
      <c r="F384" s="236" t="s">
        <v>321</v>
      </c>
      <c r="G384" s="233"/>
      <c r="H384" s="235" t="s">
        <v>19</v>
      </c>
      <c r="I384" s="237"/>
      <c r="J384" s="233"/>
      <c r="K384" s="233"/>
      <c r="L384" s="238"/>
      <c r="M384" s="239"/>
      <c r="N384" s="240"/>
      <c r="O384" s="240"/>
      <c r="P384" s="240"/>
      <c r="Q384" s="240"/>
      <c r="R384" s="240"/>
      <c r="S384" s="240"/>
      <c r="T384" s="241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2" t="s">
        <v>152</v>
      </c>
      <c r="AU384" s="242" t="s">
        <v>84</v>
      </c>
      <c r="AV384" s="13" t="s">
        <v>78</v>
      </c>
      <c r="AW384" s="13" t="s">
        <v>33</v>
      </c>
      <c r="AX384" s="13" t="s">
        <v>71</v>
      </c>
      <c r="AY384" s="242" t="s">
        <v>141</v>
      </c>
    </row>
    <row r="385" s="13" customFormat="1">
      <c r="A385" s="13"/>
      <c r="B385" s="232"/>
      <c r="C385" s="233"/>
      <c r="D385" s="234" t="s">
        <v>152</v>
      </c>
      <c r="E385" s="235" t="s">
        <v>19</v>
      </c>
      <c r="F385" s="236" t="s">
        <v>288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152</v>
      </c>
      <c r="AU385" s="242" t="s">
        <v>84</v>
      </c>
      <c r="AV385" s="13" t="s">
        <v>78</v>
      </c>
      <c r="AW385" s="13" t="s">
        <v>33</v>
      </c>
      <c r="AX385" s="13" t="s">
        <v>71</v>
      </c>
      <c r="AY385" s="242" t="s">
        <v>141</v>
      </c>
    </row>
    <row r="386" s="14" customFormat="1">
      <c r="A386" s="14"/>
      <c r="B386" s="243"/>
      <c r="C386" s="244"/>
      <c r="D386" s="234" t="s">
        <v>152</v>
      </c>
      <c r="E386" s="245" t="s">
        <v>19</v>
      </c>
      <c r="F386" s="246" t="s">
        <v>387</v>
      </c>
      <c r="G386" s="244"/>
      <c r="H386" s="247">
        <v>-20.16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152</v>
      </c>
      <c r="AU386" s="253" t="s">
        <v>84</v>
      </c>
      <c r="AV386" s="14" t="s">
        <v>84</v>
      </c>
      <c r="AW386" s="14" t="s">
        <v>33</v>
      </c>
      <c r="AX386" s="14" t="s">
        <v>71</v>
      </c>
      <c r="AY386" s="253" t="s">
        <v>141</v>
      </c>
    </row>
    <row r="387" s="14" customFormat="1">
      <c r="A387" s="14"/>
      <c r="B387" s="243"/>
      <c r="C387" s="244"/>
      <c r="D387" s="234" t="s">
        <v>152</v>
      </c>
      <c r="E387" s="245" t="s">
        <v>19</v>
      </c>
      <c r="F387" s="246" t="s">
        <v>388</v>
      </c>
      <c r="G387" s="244"/>
      <c r="H387" s="247">
        <v>-9.5999999999999996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152</v>
      </c>
      <c r="AU387" s="253" t="s">
        <v>84</v>
      </c>
      <c r="AV387" s="14" t="s">
        <v>84</v>
      </c>
      <c r="AW387" s="14" t="s">
        <v>33</v>
      </c>
      <c r="AX387" s="14" t="s">
        <v>71</v>
      </c>
      <c r="AY387" s="253" t="s">
        <v>141</v>
      </c>
    </row>
    <row r="388" s="14" customFormat="1">
      <c r="A388" s="14"/>
      <c r="B388" s="243"/>
      <c r="C388" s="244"/>
      <c r="D388" s="234" t="s">
        <v>152</v>
      </c>
      <c r="E388" s="245" t="s">
        <v>19</v>
      </c>
      <c r="F388" s="246" t="s">
        <v>389</v>
      </c>
      <c r="G388" s="244"/>
      <c r="H388" s="247">
        <v>-2.3999999999999999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152</v>
      </c>
      <c r="AU388" s="253" t="s">
        <v>84</v>
      </c>
      <c r="AV388" s="14" t="s">
        <v>84</v>
      </c>
      <c r="AW388" s="14" t="s">
        <v>33</v>
      </c>
      <c r="AX388" s="14" t="s">
        <v>71</v>
      </c>
      <c r="AY388" s="253" t="s">
        <v>141</v>
      </c>
    </row>
    <row r="389" s="14" customFormat="1">
      <c r="A389" s="14"/>
      <c r="B389" s="243"/>
      <c r="C389" s="244"/>
      <c r="D389" s="234" t="s">
        <v>152</v>
      </c>
      <c r="E389" s="245" t="s">
        <v>19</v>
      </c>
      <c r="F389" s="246" t="s">
        <v>390</v>
      </c>
      <c r="G389" s="244"/>
      <c r="H389" s="247">
        <v>-2.1600000000000001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152</v>
      </c>
      <c r="AU389" s="253" t="s">
        <v>84</v>
      </c>
      <c r="AV389" s="14" t="s">
        <v>84</v>
      </c>
      <c r="AW389" s="14" t="s">
        <v>33</v>
      </c>
      <c r="AX389" s="14" t="s">
        <v>71</v>
      </c>
      <c r="AY389" s="253" t="s">
        <v>141</v>
      </c>
    </row>
    <row r="390" s="14" customFormat="1">
      <c r="A390" s="14"/>
      <c r="B390" s="243"/>
      <c r="C390" s="244"/>
      <c r="D390" s="234" t="s">
        <v>152</v>
      </c>
      <c r="E390" s="245" t="s">
        <v>19</v>
      </c>
      <c r="F390" s="246" t="s">
        <v>391</v>
      </c>
      <c r="G390" s="244"/>
      <c r="H390" s="247">
        <v>-24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152</v>
      </c>
      <c r="AU390" s="253" t="s">
        <v>84</v>
      </c>
      <c r="AV390" s="14" t="s">
        <v>84</v>
      </c>
      <c r="AW390" s="14" t="s">
        <v>33</v>
      </c>
      <c r="AX390" s="14" t="s">
        <v>71</v>
      </c>
      <c r="AY390" s="253" t="s">
        <v>141</v>
      </c>
    </row>
    <row r="391" s="14" customFormat="1">
      <c r="A391" s="14"/>
      <c r="B391" s="243"/>
      <c r="C391" s="244"/>
      <c r="D391" s="234" t="s">
        <v>152</v>
      </c>
      <c r="E391" s="245" t="s">
        <v>19</v>
      </c>
      <c r="F391" s="246" t="s">
        <v>392</v>
      </c>
      <c r="G391" s="244"/>
      <c r="H391" s="247">
        <v>-1.9199999999999999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152</v>
      </c>
      <c r="AU391" s="253" t="s">
        <v>84</v>
      </c>
      <c r="AV391" s="14" t="s">
        <v>84</v>
      </c>
      <c r="AW391" s="14" t="s">
        <v>33</v>
      </c>
      <c r="AX391" s="14" t="s">
        <v>71</v>
      </c>
      <c r="AY391" s="253" t="s">
        <v>141</v>
      </c>
    </row>
    <row r="392" s="14" customFormat="1">
      <c r="A392" s="14"/>
      <c r="B392" s="243"/>
      <c r="C392" s="244"/>
      <c r="D392" s="234" t="s">
        <v>152</v>
      </c>
      <c r="E392" s="245" t="s">
        <v>19</v>
      </c>
      <c r="F392" s="246" t="s">
        <v>393</v>
      </c>
      <c r="G392" s="244"/>
      <c r="H392" s="247">
        <v>-12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152</v>
      </c>
      <c r="AU392" s="253" t="s">
        <v>84</v>
      </c>
      <c r="AV392" s="14" t="s">
        <v>84</v>
      </c>
      <c r="AW392" s="14" t="s">
        <v>33</v>
      </c>
      <c r="AX392" s="14" t="s">
        <v>71</v>
      </c>
      <c r="AY392" s="253" t="s">
        <v>141</v>
      </c>
    </row>
    <row r="393" s="14" customFormat="1">
      <c r="A393" s="14"/>
      <c r="B393" s="243"/>
      <c r="C393" s="244"/>
      <c r="D393" s="234" t="s">
        <v>152</v>
      </c>
      <c r="E393" s="245" t="s">
        <v>19</v>
      </c>
      <c r="F393" s="246" t="s">
        <v>387</v>
      </c>
      <c r="G393" s="244"/>
      <c r="H393" s="247">
        <v>-20.16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152</v>
      </c>
      <c r="AU393" s="253" t="s">
        <v>84</v>
      </c>
      <c r="AV393" s="14" t="s">
        <v>84</v>
      </c>
      <c r="AW393" s="14" t="s">
        <v>33</v>
      </c>
      <c r="AX393" s="14" t="s">
        <v>71</v>
      </c>
      <c r="AY393" s="253" t="s">
        <v>141</v>
      </c>
    </row>
    <row r="394" s="14" customFormat="1">
      <c r="A394" s="14"/>
      <c r="B394" s="243"/>
      <c r="C394" s="244"/>
      <c r="D394" s="234" t="s">
        <v>152</v>
      </c>
      <c r="E394" s="245" t="s">
        <v>19</v>
      </c>
      <c r="F394" s="246" t="s">
        <v>394</v>
      </c>
      <c r="G394" s="244"/>
      <c r="H394" s="247">
        <v>-12.960000000000001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152</v>
      </c>
      <c r="AU394" s="253" t="s">
        <v>84</v>
      </c>
      <c r="AV394" s="14" t="s">
        <v>84</v>
      </c>
      <c r="AW394" s="14" t="s">
        <v>33</v>
      </c>
      <c r="AX394" s="14" t="s">
        <v>71</v>
      </c>
      <c r="AY394" s="253" t="s">
        <v>141</v>
      </c>
    </row>
    <row r="395" s="14" customFormat="1">
      <c r="A395" s="14"/>
      <c r="B395" s="243"/>
      <c r="C395" s="244"/>
      <c r="D395" s="234" t="s">
        <v>152</v>
      </c>
      <c r="E395" s="245" t="s">
        <v>19</v>
      </c>
      <c r="F395" s="246" t="s">
        <v>395</v>
      </c>
      <c r="G395" s="244"/>
      <c r="H395" s="247">
        <v>-11.52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152</v>
      </c>
      <c r="AU395" s="253" t="s">
        <v>84</v>
      </c>
      <c r="AV395" s="14" t="s">
        <v>84</v>
      </c>
      <c r="AW395" s="14" t="s">
        <v>33</v>
      </c>
      <c r="AX395" s="14" t="s">
        <v>71</v>
      </c>
      <c r="AY395" s="253" t="s">
        <v>141</v>
      </c>
    </row>
    <row r="396" s="14" customFormat="1">
      <c r="A396" s="14"/>
      <c r="B396" s="243"/>
      <c r="C396" s="244"/>
      <c r="D396" s="234" t="s">
        <v>152</v>
      </c>
      <c r="E396" s="245" t="s">
        <v>19</v>
      </c>
      <c r="F396" s="246" t="s">
        <v>396</v>
      </c>
      <c r="G396" s="244"/>
      <c r="H396" s="247">
        <v>-2.8050000000000002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152</v>
      </c>
      <c r="AU396" s="253" t="s">
        <v>84</v>
      </c>
      <c r="AV396" s="14" t="s">
        <v>84</v>
      </c>
      <c r="AW396" s="14" t="s">
        <v>33</v>
      </c>
      <c r="AX396" s="14" t="s">
        <v>71</v>
      </c>
      <c r="AY396" s="253" t="s">
        <v>141</v>
      </c>
    </row>
    <row r="397" s="13" customFormat="1">
      <c r="A397" s="13"/>
      <c r="B397" s="232"/>
      <c r="C397" s="233"/>
      <c r="D397" s="234" t="s">
        <v>152</v>
      </c>
      <c r="E397" s="235" t="s">
        <v>19</v>
      </c>
      <c r="F397" s="236" t="s">
        <v>318</v>
      </c>
      <c r="G397" s="233"/>
      <c r="H397" s="235" t="s">
        <v>19</v>
      </c>
      <c r="I397" s="237"/>
      <c r="J397" s="233"/>
      <c r="K397" s="233"/>
      <c r="L397" s="238"/>
      <c r="M397" s="239"/>
      <c r="N397" s="240"/>
      <c r="O397" s="240"/>
      <c r="P397" s="240"/>
      <c r="Q397" s="240"/>
      <c r="R397" s="240"/>
      <c r="S397" s="240"/>
      <c r="T397" s="24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2" t="s">
        <v>152</v>
      </c>
      <c r="AU397" s="242" t="s">
        <v>84</v>
      </c>
      <c r="AV397" s="13" t="s">
        <v>78</v>
      </c>
      <c r="AW397" s="13" t="s">
        <v>33</v>
      </c>
      <c r="AX397" s="13" t="s">
        <v>71</v>
      </c>
      <c r="AY397" s="242" t="s">
        <v>141</v>
      </c>
    </row>
    <row r="398" s="14" customFormat="1">
      <c r="A398" s="14"/>
      <c r="B398" s="243"/>
      <c r="C398" s="244"/>
      <c r="D398" s="234" t="s">
        <v>152</v>
      </c>
      <c r="E398" s="245" t="s">
        <v>19</v>
      </c>
      <c r="F398" s="246" t="s">
        <v>397</v>
      </c>
      <c r="G398" s="244"/>
      <c r="H398" s="247">
        <v>-28.800000000000001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152</v>
      </c>
      <c r="AU398" s="253" t="s">
        <v>84</v>
      </c>
      <c r="AV398" s="14" t="s">
        <v>84</v>
      </c>
      <c r="AW398" s="14" t="s">
        <v>33</v>
      </c>
      <c r="AX398" s="14" t="s">
        <v>71</v>
      </c>
      <c r="AY398" s="253" t="s">
        <v>141</v>
      </c>
    </row>
    <row r="399" s="14" customFormat="1">
      <c r="A399" s="14"/>
      <c r="B399" s="243"/>
      <c r="C399" s="244"/>
      <c r="D399" s="234" t="s">
        <v>152</v>
      </c>
      <c r="E399" s="245" t="s">
        <v>19</v>
      </c>
      <c r="F399" s="246" t="s">
        <v>398</v>
      </c>
      <c r="G399" s="244"/>
      <c r="H399" s="247">
        <v>-23.039999999999999</v>
      </c>
      <c r="I399" s="248"/>
      <c r="J399" s="244"/>
      <c r="K399" s="244"/>
      <c r="L399" s="249"/>
      <c r="M399" s="250"/>
      <c r="N399" s="251"/>
      <c r="O399" s="251"/>
      <c r="P399" s="251"/>
      <c r="Q399" s="251"/>
      <c r="R399" s="251"/>
      <c r="S399" s="251"/>
      <c r="T399" s="252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53" t="s">
        <v>152</v>
      </c>
      <c r="AU399" s="253" t="s">
        <v>84</v>
      </c>
      <c r="AV399" s="14" t="s">
        <v>84</v>
      </c>
      <c r="AW399" s="14" t="s">
        <v>33</v>
      </c>
      <c r="AX399" s="14" t="s">
        <v>71</v>
      </c>
      <c r="AY399" s="253" t="s">
        <v>141</v>
      </c>
    </row>
    <row r="400" s="14" customFormat="1">
      <c r="A400" s="14"/>
      <c r="B400" s="243"/>
      <c r="C400" s="244"/>
      <c r="D400" s="234" t="s">
        <v>152</v>
      </c>
      <c r="E400" s="245" t="s">
        <v>19</v>
      </c>
      <c r="F400" s="246" t="s">
        <v>391</v>
      </c>
      <c r="G400" s="244"/>
      <c r="H400" s="247">
        <v>-24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152</v>
      </c>
      <c r="AU400" s="253" t="s">
        <v>84</v>
      </c>
      <c r="AV400" s="14" t="s">
        <v>84</v>
      </c>
      <c r="AW400" s="14" t="s">
        <v>33</v>
      </c>
      <c r="AX400" s="14" t="s">
        <v>71</v>
      </c>
      <c r="AY400" s="253" t="s">
        <v>141</v>
      </c>
    </row>
    <row r="401" s="14" customFormat="1">
      <c r="A401" s="14"/>
      <c r="B401" s="243"/>
      <c r="C401" s="244"/>
      <c r="D401" s="234" t="s">
        <v>152</v>
      </c>
      <c r="E401" s="245" t="s">
        <v>19</v>
      </c>
      <c r="F401" s="246" t="s">
        <v>398</v>
      </c>
      <c r="G401" s="244"/>
      <c r="H401" s="247">
        <v>-23.039999999999999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152</v>
      </c>
      <c r="AU401" s="253" t="s">
        <v>84</v>
      </c>
      <c r="AV401" s="14" t="s">
        <v>84</v>
      </c>
      <c r="AW401" s="14" t="s">
        <v>33</v>
      </c>
      <c r="AX401" s="14" t="s">
        <v>71</v>
      </c>
      <c r="AY401" s="253" t="s">
        <v>141</v>
      </c>
    </row>
    <row r="402" s="14" customFormat="1">
      <c r="A402" s="14"/>
      <c r="B402" s="243"/>
      <c r="C402" s="244"/>
      <c r="D402" s="234" t="s">
        <v>152</v>
      </c>
      <c r="E402" s="245" t="s">
        <v>19</v>
      </c>
      <c r="F402" s="246" t="s">
        <v>397</v>
      </c>
      <c r="G402" s="244"/>
      <c r="H402" s="247">
        <v>-28.800000000000001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152</v>
      </c>
      <c r="AU402" s="253" t="s">
        <v>84</v>
      </c>
      <c r="AV402" s="14" t="s">
        <v>84</v>
      </c>
      <c r="AW402" s="14" t="s">
        <v>33</v>
      </c>
      <c r="AX402" s="14" t="s">
        <v>71</v>
      </c>
      <c r="AY402" s="253" t="s">
        <v>141</v>
      </c>
    </row>
    <row r="403" s="14" customFormat="1">
      <c r="A403" s="14"/>
      <c r="B403" s="243"/>
      <c r="C403" s="244"/>
      <c r="D403" s="234" t="s">
        <v>152</v>
      </c>
      <c r="E403" s="245" t="s">
        <v>19</v>
      </c>
      <c r="F403" s="246" t="s">
        <v>396</v>
      </c>
      <c r="G403" s="244"/>
      <c r="H403" s="247">
        <v>-2.8050000000000002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152</v>
      </c>
      <c r="AU403" s="253" t="s">
        <v>84</v>
      </c>
      <c r="AV403" s="14" t="s">
        <v>84</v>
      </c>
      <c r="AW403" s="14" t="s">
        <v>33</v>
      </c>
      <c r="AX403" s="14" t="s">
        <v>71</v>
      </c>
      <c r="AY403" s="253" t="s">
        <v>141</v>
      </c>
    </row>
    <row r="404" s="16" customFormat="1">
      <c r="A404" s="16"/>
      <c r="B404" s="275"/>
      <c r="C404" s="276"/>
      <c r="D404" s="234" t="s">
        <v>152</v>
      </c>
      <c r="E404" s="277" t="s">
        <v>19</v>
      </c>
      <c r="F404" s="278" t="s">
        <v>266</v>
      </c>
      <c r="G404" s="276"/>
      <c r="H404" s="279">
        <v>-250.16999999999999</v>
      </c>
      <c r="I404" s="280"/>
      <c r="J404" s="276"/>
      <c r="K404" s="276"/>
      <c r="L404" s="281"/>
      <c r="M404" s="282"/>
      <c r="N404" s="283"/>
      <c r="O404" s="283"/>
      <c r="P404" s="283"/>
      <c r="Q404" s="283"/>
      <c r="R404" s="283"/>
      <c r="S404" s="283"/>
      <c r="T404" s="284"/>
      <c r="U404" s="16"/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T404" s="285" t="s">
        <v>152</v>
      </c>
      <c r="AU404" s="285" t="s">
        <v>84</v>
      </c>
      <c r="AV404" s="16" t="s">
        <v>164</v>
      </c>
      <c r="AW404" s="16" t="s">
        <v>33</v>
      </c>
      <c r="AX404" s="16" t="s">
        <v>71</v>
      </c>
      <c r="AY404" s="285" t="s">
        <v>141</v>
      </c>
    </row>
    <row r="405" s="13" customFormat="1">
      <c r="A405" s="13"/>
      <c r="B405" s="232"/>
      <c r="C405" s="233"/>
      <c r="D405" s="234" t="s">
        <v>152</v>
      </c>
      <c r="E405" s="235" t="s">
        <v>19</v>
      </c>
      <c r="F405" s="236" t="s">
        <v>399</v>
      </c>
      <c r="G405" s="233"/>
      <c r="H405" s="235" t="s">
        <v>19</v>
      </c>
      <c r="I405" s="237"/>
      <c r="J405" s="233"/>
      <c r="K405" s="233"/>
      <c r="L405" s="238"/>
      <c r="M405" s="239"/>
      <c r="N405" s="240"/>
      <c r="O405" s="240"/>
      <c r="P405" s="240"/>
      <c r="Q405" s="240"/>
      <c r="R405" s="240"/>
      <c r="S405" s="240"/>
      <c r="T405" s="241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2" t="s">
        <v>152</v>
      </c>
      <c r="AU405" s="242" t="s">
        <v>84</v>
      </c>
      <c r="AV405" s="13" t="s">
        <v>78</v>
      </c>
      <c r="AW405" s="13" t="s">
        <v>33</v>
      </c>
      <c r="AX405" s="13" t="s">
        <v>71</v>
      </c>
      <c r="AY405" s="242" t="s">
        <v>141</v>
      </c>
    </row>
    <row r="406" s="14" customFormat="1">
      <c r="A406" s="14"/>
      <c r="B406" s="243"/>
      <c r="C406" s="244"/>
      <c r="D406" s="234" t="s">
        <v>152</v>
      </c>
      <c r="E406" s="245" t="s">
        <v>19</v>
      </c>
      <c r="F406" s="246" t="s">
        <v>400</v>
      </c>
      <c r="G406" s="244"/>
      <c r="H406" s="247">
        <v>-79.182000000000002</v>
      </c>
      <c r="I406" s="248"/>
      <c r="J406" s="244"/>
      <c r="K406" s="244"/>
      <c r="L406" s="249"/>
      <c r="M406" s="250"/>
      <c r="N406" s="251"/>
      <c r="O406" s="251"/>
      <c r="P406" s="251"/>
      <c r="Q406" s="251"/>
      <c r="R406" s="251"/>
      <c r="S406" s="251"/>
      <c r="T406" s="252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3" t="s">
        <v>152</v>
      </c>
      <c r="AU406" s="253" t="s">
        <v>84</v>
      </c>
      <c r="AV406" s="14" t="s">
        <v>84</v>
      </c>
      <c r="AW406" s="14" t="s">
        <v>33</v>
      </c>
      <c r="AX406" s="14" t="s">
        <v>71</v>
      </c>
      <c r="AY406" s="253" t="s">
        <v>141</v>
      </c>
    </row>
    <row r="407" s="16" customFormat="1">
      <c r="A407" s="16"/>
      <c r="B407" s="275"/>
      <c r="C407" s="276"/>
      <c r="D407" s="234" t="s">
        <v>152</v>
      </c>
      <c r="E407" s="277" t="s">
        <v>19</v>
      </c>
      <c r="F407" s="278" t="s">
        <v>266</v>
      </c>
      <c r="G407" s="276"/>
      <c r="H407" s="279">
        <v>-79.182000000000002</v>
      </c>
      <c r="I407" s="280"/>
      <c r="J407" s="276"/>
      <c r="K407" s="276"/>
      <c r="L407" s="281"/>
      <c r="M407" s="282"/>
      <c r="N407" s="283"/>
      <c r="O407" s="283"/>
      <c r="P407" s="283"/>
      <c r="Q407" s="283"/>
      <c r="R407" s="283"/>
      <c r="S407" s="283"/>
      <c r="T407" s="284"/>
      <c r="U407" s="16"/>
      <c r="V407" s="16"/>
      <c r="W407" s="16"/>
      <c r="X407" s="16"/>
      <c r="Y407" s="16"/>
      <c r="Z407" s="16"/>
      <c r="AA407" s="16"/>
      <c r="AB407" s="16"/>
      <c r="AC407" s="16"/>
      <c r="AD407" s="16"/>
      <c r="AE407" s="16"/>
      <c r="AT407" s="285" t="s">
        <v>152</v>
      </c>
      <c r="AU407" s="285" t="s">
        <v>84</v>
      </c>
      <c r="AV407" s="16" t="s">
        <v>164</v>
      </c>
      <c r="AW407" s="16" t="s">
        <v>33</v>
      </c>
      <c r="AX407" s="16" t="s">
        <v>71</v>
      </c>
      <c r="AY407" s="285" t="s">
        <v>141</v>
      </c>
    </row>
    <row r="408" s="15" customFormat="1">
      <c r="A408" s="15"/>
      <c r="B408" s="254"/>
      <c r="C408" s="255"/>
      <c r="D408" s="234" t="s">
        <v>152</v>
      </c>
      <c r="E408" s="256" t="s">
        <v>19</v>
      </c>
      <c r="F408" s="257" t="s">
        <v>159</v>
      </c>
      <c r="G408" s="255"/>
      <c r="H408" s="258">
        <v>594.40800000000036</v>
      </c>
      <c r="I408" s="259"/>
      <c r="J408" s="255"/>
      <c r="K408" s="255"/>
      <c r="L408" s="260"/>
      <c r="M408" s="261"/>
      <c r="N408" s="262"/>
      <c r="O408" s="262"/>
      <c r="P408" s="262"/>
      <c r="Q408" s="262"/>
      <c r="R408" s="262"/>
      <c r="S408" s="262"/>
      <c r="T408" s="263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64" t="s">
        <v>152</v>
      </c>
      <c r="AU408" s="264" t="s">
        <v>84</v>
      </c>
      <c r="AV408" s="15" t="s">
        <v>148</v>
      </c>
      <c r="AW408" s="15" t="s">
        <v>33</v>
      </c>
      <c r="AX408" s="15" t="s">
        <v>78</v>
      </c>
      <c r="AY408" s="264" t="s">
        <v>141</v>
      </c>
    </row>
    <row r="409" s="2" customFormat="1" ht="16.5" customHeight="1">
      <c r="A409" s="40"/>
      <c r="B409" s="41"/>
      <c r="C409" s="265" t="s">
        <v>401</v>
      </c>
      <c r="D409" s="265" t="s">
        <v>183</v>
      </c>
      <c r="E409" s="266" t="s">
        <v>402</v>
      </c>
      <c r="F409" s="267" t="s">
        <v>403</v>
      </c>
      <c r="G409" s="268" t="s">
        <v>146</v>
      </c>
      <c r="H409" s="269">
        <v>606.29600000000005</v>
      </c>
      <c r="I409" s="270"/>
      <c r="J409" s="271">
        <f>ROUND(I409*H409,2)</f>
        <v>0</v>
      </c>
      <c r="K409" s="267" t="s">
        <v>147</v>
      </c>
      <c r="L409" s="272"/>
      <c r="M409" s="273" t="s">
        <v>19</v>
      </c>
      <c r="N409" s="274" t="s">
        <v>43</v>
      </c>
      <c r="O409" s="86"/>
      <c r="P409" s="223">
        <f>O409*H409</f>
        <v>0</v>
      </c>
      <c r="Q409" s="223">
        <v>0.017999999999999999</v>
      </c>
      <c r="R409" s="223">
        <f>Q409*H409</f>
        <v>10.913328</v>
      </c>
      <c r="S409" s="223">
        <v>0</v>
      </c>
      <c r="T409" s="224">
        <f>S409*H409</f>
        <v>0</v>
      </c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R409" s="225" t="s">
        <v>187</v>
      </c>
      <c r="AT409" s="225" t="s">
        <v>183</v>
      </c>
      <c r="AU409" s="225" t="s">
        <v>84</v>
      </c>
      <c r="AY409" s="19" t="s">
        <v>141</v>
      </c>
      <c r="BE409" s="226">
        <f>IF(N409="základní",J409,0)</f>
        <v>0</v>
      </c>
      <c r="BF409" s="226">
        <f>IF(N409="snížená",J409,0)</f>
        <v>0</v>
      </c>
      <c r="BG409" s="226">
        <f>IF(N409="zákl. přenesená",J409,0)</f>
        <v>0</v>
      </c>
      <c r="BH409" s="226">
        <f>IF(N409="sníž. přenesená",J409,0)</f>
        <v>0</v>
      </c>
      <c r="BI409" s="226">
        <f>IF(N409="nulová",J409,0)</f>
        <v>0</v>
      </c>
      <c r="BJ409" s="19" t="s">
        <v>84</v>
      </c>
      <c r="BK409" s="226">
        <f>ROUND(I409*H409,2)</f>
        <v>0</v>
      </c>
      <c r="BL409" s="19" t="s">
        <v>148</v>
      </c>
      <c r="BM409" s="225" t="s">
        <v>404</v>
      </c>
    </row>
    <row r="410" s="2" customFormat="1">
      <c r="A410" s="40"/>
      <c r="B410" s="41"/>
      <c r="C410" s="42"/>
      <c r="D410" s="227" t="s">
        <v>150</v>
      </c>
      <c r="E410" s="42"/>
      <c r="F410" s="228" t="s">
        <v>405</v>
      </c>
      <c r="G410" s="42"/>
      <c r="H410" s="42"/>
      <c r="I410" s="229"/>
      <c r="J410" s="42"/>
      <c r="K410" s="42"/>
      <c r="L410" s="46"/>
      <c r="M410" s="230"/>
      <c r="N410" s="231"/>
      <c r="O410" s="86"/>
      <c r="P410" s="86"/>
      <c r="Q410" s="86"/>
      <c r="R410" s="86"/>
      <c r="S410" s="86"/>
      <c r="T410" s="87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T410" s="19" t="s">
        <v>150</v>
      </c>
      <c r="AU410" s="19" t="s">
        <v>84</v>
      </c>
    </row>
    <row r="411" s="13" customFormat="1">
      <c r="A411" s="13"/>
      <c r="B411" s="232"/>
      <c r="C411" s="233"/>
      <c r="D411" s="234" t="s">
        <v>152</v>
      </c>
      <c r="E411" s="235" t="s">
        <v>19</v>
      </c>
      <c r="F411" s="236" t="s">
        <v>255</v>
      </c>
      <c r="G411" s="233"/>
      <c r="H411" s="235" t="s">
        <v>19</v>
      </c>
      <c r="I411" s="237"/>
      <c r="J411" s="233"/>
      <c r="K411" s="233"/>
      <c r="L411" s="238"/>
      <c r="M411" s="239"/>
      <c r="N411" s="240"/>
      <c r="O411" s="240"/>
      <c r="P411" s="240"/>
      <c r="Q411" s="240"/>
      <c r="R411" s="240"/>
      <c r="S411" s="240"/>
      <c r="T411" s="24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2" t="s">
        <v>152</v>
      </c>
      <c r="AU411" s="242" t="s">
        <v>84</v>
      </c>
      <c r="AV411" s="13" t="s">
        <v>78</v>
      </c>
      <c r="AW411" s="13" t="s">
        <v>33</v>
      </c>
      <c r="AX411" s="13" t="s">
        <v>71</v>
      </c>
      <c r="AY411" s="242" t="s">
        <v>141</v>
      </c>
    </row>
    <row r="412" s="14" customFormat="1">
      <c r="A412" s="14"/>
      <c r="B412" s="243"/>
      <c r="C412" s="244"/>
      <c r="D412" s="234" t="s">
        <v>152</v>
      </c>
      <c r="E412" s="245" t="s">
        <v>19</v>
      </c>
      <c r="F412" s="246" t="s">
        <v>382</v>
      </c>
      <c r="G412" s="244"/>
      <c r="H412" s="247">
        <v>132.70099999999999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152</v>
      </c>
      <c r="AU412" s="253" t="s">
        <v>84</v>
      </c>
      <c r="AV412" s="14" t="s">
        <v>84</v>
      </c>
      <c r="AW412" s="14" t="s">
        <v>33</v>
      </c>
      <c r="AX412" s="14" t="s">
        <v>71</v>
      </c>
      <c r="AY412" s="253" t="s">
        <v>141</v>
      </c>
    </row>
    <row r="413" s="14" customFormat="1">
      <c r="A413" s="14"/>
      <c r="B413" s="243"/>
      <c r="C413" s="244"/>
      <c r="D413" s="234" t="s">
        <v>152</v>
      </c>
      <c r="E413" s="245" t="s">
        <v>19</v>
      </c>
      <c r="F413" s="246" t="s">
        <v>383</v>
      </c>
      <c r="G413" s="244"/>
      <c r="H413" s="247">
        <v>3.8690000000000002</v>
      </c>
      <c r="I413" s="248"/>
      <c r="J413" s="244"/>
      <c r="K413" s="244"/>
      <c r="L413" s="249"/>
      <c r="M413" s="250"/>
      <c r="N413" s="251"/>
      <c r="O413" s="251"/>
      <c r="P413" s="251"/>
      <c r="Q413" s="251"/>
      <c r="R413" s="251"/>
      <c r="S413" s="251"/>
      <c r="T413" s="252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3" t="s">
        <v>152</v>
      </c>
      <c r="AU413" s="253" t="s">
        <v>84</v>
      </c>
      <c r="AV413" s="14" t="s">
        <v>84</v>
      </c>
      <c r="AW413" s="14" t="s">
        <v>33</v>
      </c>
      <c r="AX413" s="14" t="s">
        <v>71</v>
      </c>
      <c r="AY413" s="253" t="s">
        <v>141</v>
      </c>
    </row>
    <row r="414" s="13" customFormat="1">
      <c r="A414" s="13"/>
      <c r="B414" s="232"/>
      <c r="C414" s="233"/>
      <c r="D414" s="234" t="s">
        <v>152</v>
      </c>
      <c r="E414" s="235" t="s">
        <v>19</v>
      </c>
      <c r="F414" s="236" t="s">
        <v>260</v>
      </c>
      <c r="G414" s="233"/>
      <c r="H414" s="235" t="s">
        <v>19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152</v>
      </c>
      <c r="AU414" s="242" t="s">
        <v>84</v>
      </c>
      <c r="AV414" s="13" t="s">
        <v>78</v>
      </c>
      <c r="AW414" s="13" t="s">
        <v>33</v>
      </c>
      <c r="AX414" s="13" t="s">
        <v>71</v>
      </c>
      <c r="AY414" s="242" t="s">
        <v>141</v>
      </c>
    </row>
    <row r="415" s="14" customFormat="1">
      <c r="A415" s="14"/>
      <c r="B415" s="243"/>
      <c r="C415" s="244"/>
      <c r="D415" s="234" t="s">
        <v>152</v>
      </c>
      <c r="E415" s="245" t="s">
        <v>19</v>
      </c>
      <c r="F415" s="246" t="s">
        <v>384</v>
      </c>
      <c r="G415" s="244"/>
      <c r="H415" s="247">
        <v>378.63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152</v>
      </c>
      <c r="AU415" s="253" t="s">
        <v>84</v>
      </c>
      <c r="AV415" s="14" t="s">
        <v>84</v>
      </c>
      <c r="AW415" s="14" t="s">
        <v>33</v>
      </c>
      <c r="AX415" s="14" t="s">
        <v>71</v>
      </c>
      <c r="AY415" s="253" t="s">
        <v>141</v>
      </c>
    </row>
    <row r="416" s="13" customFormat="1">
      <c r="A416" s="13"/>
      <c r="B416" s="232"/>
      <c r="C416" s="233"/>
      <c r="D416" s="234" t="s">
        <v>152</v>
      </c>
      <c r="E416" s="235" t="s">
        <v>19</v>
      </c>
      <c r="F416" s="236" t="s">
        <v>264</v>
      </c>
      <c r="G416" s="233"/>
      <c r="H416" s="235" t="s">
        <v>19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152</v>
      </c>
      <c r="AU416" s="242" t="s">
        <v>84</v>
      </c>
      <c r="AV416" s="13" t="s">
        <v>78</v>
      </c>
      <c r="AW416" s="13" t="s">
        <v>33</v>
      </c>
      <c r="AX416" s="13" t="s">
        <v>71</v>
      </c>
      <c r="AY416" s="242" t="s">
        <v>141</v>
      </c>
    </row>
    <row r="417" s="14" customFormat="1">
      <c r="A417" s="14"/>
      <c r="B417" s="243"/>
      <c r="C417" s="244"/>
      <c r="D417" s="234" t="s">
        <v>152</v>
      </c>
      <c r="E417" s="245" t="s">
        <v>19</v>
      </c>
      <c r="F417" s="246" t="s">
        <v>385</v>
      </c>
      <c r="G417" s="244"/>
      <c r="H417" s="247">
        <v>381.51499999999999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152</v>
      </c>
      <c r="AU417" s="253" t="s">
        <v>84</v>
      </c>
      <c r="AV417" s="14" t="s">
        <v>84</v>
      </c>
      <c r="AW417" s="14" t="s">
        <v>33</v>
      </c>
      <c r="AX417" s="14" t="s">
        <v>71</v>
      </c>
      <c r="AY417" s="253" t="s">
        <v>141</v>
      </c>
    </row>
    <row r="418" s="14" customFormat="1">
      <c r="A418" s="14"/>
      <c r="B418" s="243"/>
      <c r="C418" s="244"/>
      <c r="D418" s="234" t="s">
        <v>152</v>
      </c>
      <c r="E418" s="245" t="s">
        <v>19</v>
      </c>
      <c r="F418" s="246" t="s">
        <v>386</v>
      </c>
      <c r="G418" s="244"/>
      <c r="H418" s="247">
        <v>27.045000000000002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84</v>
      </c>
      <c r="AV418" s="14" t="s">
        <v>84</v>
      </c>
      <c r="AW418" s="14" t="s">
        <v>33</v>
      </c>
      <c r="AX418" s="14" t="s">
        <v>71</v>
      </c>
      <c r="AY418" s="253" t="s">
        <v>141</v>
      </c>
    </row>
    <row r="419" s="16" customFormat="1">
      <c r="A419" s="16"/>
      <c r="B419" s="275"/>
      <c r="C419" s="276"/>
      <c r="D419" s="234" t="s">
        <v>152</v>
      </c>
      <c r="E419" s="277" t="s">
        <v>19</v>
      </c>
      <c r="F419" s="278" t="s">
        <v>266</v>
      </c>
      <c r="G419" s="276"/>
      <c r="H419" s="279">
        <v>923.75999999999999</v>
      </c>
      <c r="I419" s="280"/>
      <c r="J419" s="276"/>
      <c r="K419" s="276"/>
      <c r="L419" s="281"/>
      <c r="M419" s="282"/>
      <c r="N419" s="283"/>
      <c r="O419" s="283"/>
      <c r="P419" s="283"/>
      <c r="Q419" s="283"/>
      <c r="R419" s="283"/>
      <c r="S419" s="283"/>
      <c r="T419" s="284"/>
      <c r="U419" s="16"/>
      <c r="V419" s="16"/>
      <c r="W419" s="16"/>
      <c r="X419" s="16"/>
      <c r="Y419" s="16"/>
      <c r="Z419" s="16"/>
      <c r="AA419" s="16"/>
      <c r="AB419" s="16"/>
      <c r="AC419" s="16"/>
      <c r="AD419" s="16"/>
      <c r="AE419" s="16"/>
      <c r="AT419" s="285" t="s">
        <v>152</v>
      </c>
      <c r="AU419" s="285" t="s">
        <v>84</v>
      </c>
      <c r="AV419" s="16" t="s">
        <v>164</v>
      </c>
      <c r="AW419" s="16" t="s">
        <v>33</v>
      </c>
      <c r="AX419" s="16" t="s">
        <v>71</v>
      </c>
      <c r="AY419" s="285" t="s">
        <v>141</v>
      </c>
    </row>
    <row r="420" s="13" customFormat="1">
      <c r="A420" s="13"/>
      <c r="B420" s="232"/>
      <c r="C420" s="233"/>
      <c r="D420" s="234" t="s">
        <v>152</v>
      </c>
      <c r="E420" s="235" t="s">
        <v>19</v>
      </c>
      <c r="F420" s="236" t="s">
        <v>321</v>
      </c>
      <c r="G420" s="233"/>
      <c r="H420" s="235" t="s">
        <v>19</v>
      </c>
      <c r="I420" s="237"/>
      <c r="J420" s="233"/>
      <c r="K420" s="233"/>
      <c r="L420" s="238"/>
      <c r="M420" s="239"/>
      <c r="N420" s="240"/>
      <c r="O420" s="240"/>
      <c r="P420" s="240"/>
      <c r="Q420" s="240"/>
      <c r="R420" s="240"/>
      <c r="S420" s="240"/>
      <c r="T420" s="241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2" t="s">
        <v>152</v>
      </c>
      <c r="AU420" s="242" t="s">
        <v>84</v>
      </c>
      <c r="AV420" s="13" t="s">
        <v>78</v>
      </c>
      <c r="AW420" s="13" t="s">
        <v>33</v>
      </c>
      <c r="AX420" s="13" t="s">
        <v>71</v>
      </c>
      <c r="AY420" s="242" t="s">
        <v>141</v>
      </c>
    </row>
    <row r="421" s="13" customFormat="1">
      <c r="A421" s="13"/>
      <c r="B421" s="232"/>
      <c r="C421" s="233"/>
      <c r="D421" s="234" t="s">
        <v>152</v>
      </c>
      <c r="E421" s="235" t="s">
        <v>19</v>
      </c>
      <c r="F421" s="236" t="s">
        <v>288</v>
      </c>
      <c r="G421" s="233"/>
      <c r="H421" s="235" t="s">
        <v>19</v>
      </c>
      <c r="I421" s="237"/>
      <c r="J421" s="233"/>
      <c r="K421" s="233"/>
      <c r="L421" s="238"/>
      <c r="M421" s="239"/>
      <c r="N421" s="240"/>
      <c r="O421" s="240"/>
      <c r="P421" s="240"/>
      <c r="Q421" s="240"/>
      <c r="R421" s="240"/>
      <c r="S421" s="240"/>
      <c r="T421" s="241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2" t="s">
        <v>152</v>
      </c>
      <c r="AU421" s="242" t="s">
        <v>84</v>
      </c>
      <c r="AV421" s="13" t="s">
        <v>78</v>
      </c>
      <c r="AW421" s="13" t="s">
        <v>33</v>
      </c>
      <c r="AX421" s="13" t="s">
        <v>71</v>
      </c>
      <c r="AY421" s="242" t="s">
        <v>141</v>
      </c>
    </row>
    <row r="422" s="14" customFormat="1">
      <c r="A422" s="14"/>
      <c r="B422" s="243"/>
      <c r="C422" s="244"/>
      <c r="D422" s="234" t="s">
        <v>152</v>
      </c>
      <c r="E422" s="245" t="s">
        <v>19</v>
      </c>
      <c r="F422" s="246" t="s">
        <v>387</v>
      </c>
      <c r="G422" s="244"/>
      <c r="H422" s="247">
        <v>-20.16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152</v>
      </c>
      <c r="AU422" s="253" t="s">
        <v>84</v>
      </c>
      <c r="AV422" s="14" t="s">
        <v>84</v>
      </c>
      <c r="AW422" s="14" t="s">
        <v>33</v>
      </c>
      <c r="AX422" s="14" t="s">
        <v>71</v>
      </c>
      <c r="AY422" s="253" t="s">
        <v>141</v>
      </c>
    </row>
    <row r="423" s="14" customFormat="1">
      <c r="A423" s="14"/>
      <c r="B423" s="243"/>
      <c r="C423" s="244"/>
      <c r="D423" s="234" t="s">
        <v>152</v>
      </c>
      <c r="E423" s="245" t="s">
        <v>19</v>
      </c>
      <c r="F423" s="246" t="s">
        <v>388</v>
      </c>
      <c r="G423" s="244"/>
      <c r="H423" s="247">
        <v>-9.5999999999999996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152</v>
      </c>
      <c r="AU423" s="253" t="s">
        <v>84</v>
      </c>
      <c r="AV423" s="14" t="s">
        <v>84</v>
      </c>
      <c r="AW423" s="14" t="s">
        <v>33</v>
      </c>
      <c r="AX423" s="14" t="s">
        <v>71</v>
      </c>
      <c r="AY423" s="253" t="s">
        <v>141</v>
      </c>
    </row>
    <row r="424" s="14" customFormat="1">
      <c r="A424" s="14"/>
      <c r="B424" s="243"/>
      <c r="C424" s="244"/>
      <c r="D424" s="234" t="s">
        <v>152</v>
      </c>
      <c r="E424" s="245" t="s">
        <v>19</v>
      </c>
      <c r="F424" s="246" t="s">
        <v>389</v>
      </c>
      <c r="G424" s="244"/>
      <c r="H424" s="247">
        <v>-2.3999999999999999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152</v>
      </c>
      <c r="AU424" s="253" t="s">
        <v>84</v>
      </c>
      <c r="AV424" s="14" t="s">
        <v>84</v>
      </c>
      <c r="AW424" s="14" t="s">
        <v>33</v>
      </c>
      <c r="AX424" s="14" t="s">
        <v>71</v>
      </c>
      <c r="AY424" s="253" t="s">
        <v>141</v>
      </c>
    </row>
    <row r="425" s="14" customFormat="1">
      <c r="A425" s="14"/>
      <c r="B425" s="243"/>
      <c r="C425" s="244"/>
      <c r="D425" s="234" t="s">
        <v>152</v>
      </c>
      <c r="E425" s="245" t="s">
        <v>19</v>
      </c>
      <c r="F425" s="246" t="s">
        <v>390</v>
      </c>
      <c r="G425" s="244"/>
      <c r="H425" s="247">
        <v>-2.1600000000000001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152</v>
      </c>
      <c r="AU425" s="253" t="s">
        <v>84</v>
      </c>
      <c r="AV425" s="14" t="s">
        <v>84</v>
      </c>
      <c r="AW425" s="14" t="s">
        <v>33</v>
      </c>
      <c r="AX425" s="14" t="s">
        <v>71</v>
      </c>
      <c r="AY425" s="253" t="s">
        <v>141</v>
      </c>
    </row>
    <row r="426" s="14" customFormat="1">
      <c r="A426" s="14"/>
      <c r="B426" s="243"/>
      <c r="C426" s="244"/>
      <c r="D426" s="234" t="s">
        <v>152</v>
      </c>
      <c r="E426" s="245" t="s">
        <v>19</v>
      </c>
      <c r="F426" s="246" t="s">
        <v>391</v>
      </c>
      <c r="G426" s="244"/>
      <c r="H426" s="247">
        <v>-24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152</v>
      </c>
      <c r="AU426" s="253" t="s">
        <v>84</v>
      </c>
      <c r="AV426" s="14" t="s">
        <v>84</v>
      </c>
      <c r="AW426" s="14" t="s">
        <v>33</v>
      </c>
      <c r="AX426" s="14" t="s">
        <v>71</v>
      </c>
      <c r="AY426" s="253" t="s">
        <v>141</v>
      </c>
    </row>
    <row r="427" s="14" customFormat="1">
      <c r="A427" s="14"/>
      <c r="B427" s="243"/>
      <c r="C427" s="244"/>
      <c r="D427" s="234" t="s">
        <v>152</v>
      </c>
      <c r="E427" s="245" t="s">
        <v>19</v>
      </c>
      <c r="F427" s="246" t="s">
        <v>392</v>
      </c>
      <c r="G427" s="244"/>
      <c r="H427" s="247">
        <v>-1.9199999999999999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152</v>
      </c>
      <c r="AU427" s="253" t="s">
        <v>84</v>
      </c>
      <c r="AV427" s="14" t="s">
        <v>84</v>
      </c>
      <c r="AW427" s="14" t="s">
        <v>33</v>
      </c>
      <c r="AX427" s="14" t="s">
        <v>71</v>
      </c>
      <c r="AY427" s="253" t="s">
        <v>141</v>
      </c>
    </row>
    <row r="428" s="14" customFormat="1">
      <c r="A428" s="14"/>
      <c r="B428" s="243"/>
      <c r="C428" s="244"/>
      <c r="D428" s="234" t="s">
        <v>152</v>
      </c>
      <c r="E428" s="245" t="s">
        <v>19</v>
      </c>
      <c r="F428" s="246" t="s">
        <v>393</v>
      </c>
      <c r="G428" s="244"/>
      <c r="H428" s="247">
        <v>-12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152</v>
      </c>
      <c r="AU428" s="253" t="s">
        <v>84</v>
      </c>
      <c r="AV428" s="14" t="s">
        <v>84</v>
      </c>
      <c r="AW428" s="14" t="s">
        <v>33</v>
      </c>
      <c r="AX428" s="14" t="s">
        <v>71</v>
      </c>
      <c r="AY428" s="253" t="s">
        <v>141</v>
      </c>
    </row>
    <row r="429" s="14" customFormat="1">
      <c r="A429" s="14"/>
      <c r="B429" s="243"/>
      <c r="C429" s="244"/>
      <c r="D429" s="234" t="s">
        <v>152</v>
      </c>
      <c r="E429" s="245" t="s">
        <v>19</v>
      </c>
      <c r="F429" s="246" t="s">
        <v>387</v>
      </c>
      <c r="G429" s="244"/>
      <c r="H429" s="247">
        <v>-20.16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152</v>
      </c>
      <c r="AU429" s="253" t="s">
        <v>84</v>
      </c>
      <c r="AV429" s="14" t="s">
        <v>84</v>
      </c>
      <c r="AW429" s="14" t="s">
        <v>33</v>
      </c>
      <c r="AX429" s="14" t="s">
        <v>71</v>
      </c>
      <c r="AY429" s="253" t="s">
        <v>141</v>
      </c>
    </row>
    <row r="430" s="14" customFormat="1">
      <c r="A430" s="14"/>
      <c r="B430" s="243"/>
      <c r="C430" s="244"/>
      <c r="D430" s="234" t="s">
        <v>152</v>
      </c>
      <c r="E430" s="245" t="s">
        <v>19</v>
      </c>
      <c r="F430" s="246" t="s">
        <v>394</v>
      </c>
      <c r="G430" s="244"/>
      <c r="H430" s="247">
        <v>-12.960000000000001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152</v>
      </c>
      <c r="AU430" s="253" t="s">
        <v>84</v>
      </c>
      <c r="AV430" s="14" t="s">
        <v>84</v>
      </c>
      <c r="AW430" s="14" t="s">
        <v>33</v>
      </c>
      <c r="AX430" s="14" t="s">
        <v>71</v>
      </c>
      <c r="AY430" s="253" t="s">
        <v>141</v>
      </c>
    </row>
    <row r="431" s="14" customFormat="1">
      <c r="A431" s="14"/>
      <c r="B431" s="243"/>
      <c r="C431" s="244"/>
      <c r="D431" s="234" t="s">
        <v>152</v>
      </c>
      <c r="E431" s="245" t="s">
        <v>19</v>
      </c>
      <c r="F431" s="246" t="s">
        <v>395</v>
      </c>
      <c r="G431" s="244"/>
      <c r="H431" s="247">
        <v>-11.52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152</v>
      </c>
      <c r="AU431" s="253" t="s">
        <v>84</v>
      </c>
      <c r="AV431" s="14" t="s">
        <v>84</v>
      </c>
      <c r="AW431" s="14" t="s">
        <v>33</v>
      </c>
      <c r="AX431" s="14" t="s">
        <v>71</v>
      </c>
      <c r="AY431" s="253" t="s">
        <v>141</v>
      </c>
    </row>
    <row r="432" s="14" customFormat="1">
      <c r="A432" s="14"/>
      <c r="B432" s="243"/>
      <c r="C432" s="244"/>
      <c r="D432" s="234" t="s">
        <v>152</v>
      </c>
      <c r="E432" s="245" t="s">
        <v>19</v>
      </c>
      <c r="F432" s="246" t="s">
        <v>396</v>
      </c>
      <c r="G432" s="244"/>
      <c r="H432" s="247">
        <v>-2.8050000000000002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84</v>
      </c>
      <c r="AV432" s="14" t="s">
        <v>84</v>
      </c>
      <c r="AW432" s="14" t="s">
        <v>33</v>
      </c>
      <c r="AX432" s="14" t="s">
        <v>71</v>
      </c>
      <c r="AY432" s="253" t="s">
        <v>141</v>
      </c>
    </row>
    <row r="433" s="13" customFormat="1">
      <c r="A433" s="13"/>
      <c r="B433" s="232"/>
      <c r="C433" s="233"/>
      <c r="D433" s="234" t="s">
        <v>152</v>
      </c>
      <c r="E433" s="235" t="s">
        <v>19</v>
      </c>
      <c r="F433" s="236" t="s">
        <v>318</v>
      </c>
      <c r="G433" s="233"/>
      <c r="H433" s="235" t="s">
        <v>19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152</v>
      </c>
      <c r="AU433" s="242" t="s">
        <v>84</v>
      </c>
      <c r="AV433" s="13" t="s">
        <v>78</v>
      </c>
      <c r="AW433" s="13" t="s">
        <v>33</v>
      </c>
      <c r="AX433" s="13" t="s">
        <v>71</v>
      </c>
      <c r="AY433" s="242" t="s">
        <v>141</v>
      </c>
    </row>
    <row r="434" s="14" customFormat="1">
      <c r="A434" s="14"/>
      <c r="B434" s="243"/>
      <c r="C434" s="244"/>
      <c r="D434" s="234" t="s">
        <v>152</v>
      </c>
      <c r="E434" s="245" t="s">
        <v>19</v>
      </c>
      <c r="F434" s="246" t="s">
        <v>397</v>
      </c>
      <c r="G434" s="244"/>
      <c r="H434" s="247">
        <v>-28.800000000000001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152</v>
      </c>
      <c r="AU434" s="253" t="s">
        <v>84</v>
      </c>
      <c r="AV434" s="14" t="s">
        <v>84</v>
      </c>
      <c r="AW434" s="14" t="s">
        <v>33</v>
      </c>
      <c r="AX434" s="14" t="s">
        <v>71</v>
      </c>
      <c r="AY434" s="253" t="s">
        <v>141</v>
      </c>
    </row>
    <row r="435" s="14" customFormat="1">
      <c r="A435" s="14"/>
      <c r="B435" s="243"/>
      <c r="C435" s="244"/>
      <c r="D435" s="234" t="s">
        <v>152</v>
      </c>
      <c r="E435" s="245" t="s">
        <v>19</v>
      </c>
      <c r="F435" s="246" t="s">
        <v>398</v>
      </c>
      <c r="G435" s="244"/>
      <c r="H435" s="247">
        <v>-23.039999999999999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152</v>
      </c>
      <c r="AU435" s="253" t="s">
        <v>84</v>
      </c>
      <c r="AV435" s="14" t="s">
        <v>84</v>
      </c>
      <c r="AW435" s="14" t="s">
        <v>33</v>
      </c>
      <c r="AX435" s="14" t="s">
        <v>71</v>
      </c>
      <c r="AY435" s="253" t="s">
        <v>141</v>
      </c>
    </row>
    <row r="436" s="14" customFormat="1">
      <c r="A436" s="14"/>
      <c r="B436" s="243"/>
      <c r="C436" s="244"/>
      <c r="D436" s="234" t="s">
        <v>152</v>
      </c>
      <c r="E436" s="245" t="s">
        <v>19</v>
      </c>
      <c r="F436" s="246" t="s">
        <v>391</v>
      </c>
      <c r="G436" s="244"/>
      <c r="H436" s="247">
        <v>-24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152</v>
      </c>
      <c r="AU436" s="253" t="s">
        <v>84</v>
      </c>
      <c r="AV436" s="14" t="s">
        <v>84</v>
      </c>
      <c r="AW436" s="14" t="s">
        <v>33</v>
      </c>
      <c r="AX436" s="14" t="s">
        <v>71</v>
      </c>
      <c r="AY436" s="253" t="s">
        <v>141</v>
      </c>
    </row>
    <row r="437" s="14" customFormat="1">
      <c r="A437" s="14"/>
      <c r="B437" s="243"/>
      <c r="C437" s="244"/>
      <c r="D437" s="234" t="s">
        <v>152</v>
      </c>
      <c r="E437" s="245" t="s">
        <v>19</v>
      </c>
      <c r="F437" s="246" t="s">
        <v>398</v>
      </c>
      <c r="G437" s="244"/>
      <c r="H437" s="247">
        <v>-23.039999999999999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152</v>
      </c>
      <c r="AU437" s="253" t="s">
        <v>84</v>
      </c>
      <c r="AV437" s="14" t="s">
        <v>84</v>
      </c>
      <c r="AW437" s="14" t="s">
        <v>33</v>
      </c>
      <c r="AX437" s="14" t="s">
        <v>71</v>
      </c>
      <c r="AY437" s="253" t="s">
        <v>141</v>
      </c>
    </row>
    <row r="438" s="14" customFormat="1">
      <c r="A438" s="14"/>
      <c r="B438" s="243"/>
      <c r="C438" s="244"/>
      <c r="D438" s="234" t="s">
        <v>152</v>
      </c>
      <c r="E438" s="245" t="s">
        <v>19</v>
      </c>
      <c r="F438" s="246" t="s">
        <v>397</v>
      </c>
      <c r="G438" s="244"/>
      <c r="H438" s="247">
        <v>-28.800000000000001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152</v>
      </c>
      <c r="AU438" s="253" t="s">
        <v>84</v>
      </c>
      <c r="AV438" s="14" t="s">
        <v>84</v>
      </c>
      <c r="AW438" s="14" t="s">
        <v>33</v>
      </c>
      <c r="AX438" s="14" t="s">
        <v>71</v>
      </c>
      <c r="AY438" s="253" t="s">
        <v>141</v>
      </c>
    </row>
    <row r="439" s="14" customFormat="1">
      <c r="A439" s="14"/>
      <c r="B439" s="243"/>
      <c r="C439" s="244"/>
      <c r="D439" s="234" t="s">
        <v>152</v>
      </c>
      <c r="E439" s="245" t="s">
        <v>19</v>
      </c>
      <c r="F439" s="246" t="s">
        <v>396</v>
      </c>
      <c r="G439" s="244"/>
      <c r="H439" s="247">
        <v>-2.8050000000000002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152</v>
      </c>
      <c r="AU439" s="253" t="s">
        <v>84</v>
      </c>
      <c r="AV439" s="14" t="s">
        <v>84</v>
      </c>
      <c r="AW439" s="14" t="s">
        <v>33</v>
      </c>
      <c r="AX439" s="14" t="s">
        <v>71</v>
      </c>
      <c r="AY439" s="253" t="s">
        <v>141</v>
      </c>
    </row>
    <row r="440" s="16" customFormat="1">
      <c r="A440" s="16"/>
      <c r="B440" s="275"/>
      <c r="C440" s="276"/>
      <c r="D440" s="234" t="s">
        <v>152</v>
      </c>
      <c r="E440" s="277" t="s">
        <v>19</v>
      </c>
      <c r="F440" s="278" t="s">
        <v>266</v>
      </c>
      <c r="G440" s="276"/>
      <c r="H440" s="279">
        <v>-250.16999999999999</v>
      </c>
      <c r="I440" s="280"/>
      <c r="J440" s="276"/>
      <c r="K440" s="276"/>
      <c r="L440" s="281"/>
      <c r="M440" s="282"/>
      <c r="N440" s="283"/>
      <c r="O440" s="283"/>
      <c r="P440" s="283"/>
      <c r="Q440" s="283"/>
      <c r="R440" s="283"/>
      <c r="S440" s="283"/>
      <c r="T440" s="284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5" t="s">
        <v>152</v>
      </c>
      <c r="AU440" s="285" t="s">
        <v>84</v>
      </c>
      <c r="AV440" s="16" t="s">
        <v>164</v>
      </c>
      <c r="AW440" s="16" t="s">
        <v>33</v>
      </c>
      <c r="AX440" s="16" t="s">
        <v>71</v>
      </c>
      <c r="AY440" s="285" t="s">
        <v>141</v>
      </c>
    </row>
    <row r="441" s="13" customFormat="1">
      <c r="A441" s="13"/>
      <c r="B441" s="232"/>
      <c r="C441" s="233"/>
      <c r="D441" s="234" t="s">
        <v>152</v>
      </c>
      <c r="E441" s="235" t="s">
        <v>19</v>
      </c>
      <c r="F441" s="236" t="s">
        <v>399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152</v>
      </c>
      <c r="AU441" s="242" t="s">
        <v>84</v>
      </c>
      <c r="AV441" s="13" t="s">
        <v>78</v>
      </c>
      <c r="AW441" s="13" t="s">
        <v>33</v>
      </c>
      <c r="AX441" s="13" t="s">
        <v>71</v>
      </c>
      <c r="AY441" s="242" t="s">
        <v>141</v>
      </c>
    </row>
    <row r="442" s="14" customFormat="1">
      <c r="A442" s="14"/>
      <c r="B442" s="243"/>
      <c r="C442" s="244"/>
      <c r="D442" s="234" t="s">
        <v>152</v>
      </c>
      <c r="E442" s="245" t="s">
        <v>19</v>
      </c>
      <c r="F442" s="246" t="s">
        <v>400</v>
      </c>
      <c r="G442" s="244"/>
      <c r="H442" s="247">
        <v>-79.182000000000002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152</v>
      </c>
      <c r="AU442" s="253" t="s">
        <v>84</v>
      </c>
      <c r="AV442" s="14" t="s">
        <v>84</v>
      </c>
      <c r="AW442" s="14" t="s">
        <v>33</v>
      </c>
      <c r="AX442" s="14" t="s">
        <v>71</v>
      </c>
      <c r="AY442" s="253" t="s">
        <v>141</v>
      </c>
    </row>
    <row r="443" s="16" customFormat="1">
      <c r="A443" s="16"/>
      <c r="B443" s="275"/>
      <c r="C443" s="276"/>
      <c r="D443" s="234" t="s">
        <v>152</v>
      </c>
      <c r="E443" s="277" t="s">
        <v>19</v>
      </c>
      <c r="F443" s="278" t="s">
        <v>266</v>
      </c>
      <c r="G443" s="276"/>
      <c r="H443" s="279">
        <v>-79.182000000000002</v>
      </c>
      <c r="I443" s="280"/>
      <c r="J443" s="276"/>
      <c r="K443" s="276"/>
      <c r="L443" s="281"/>
      <c r="M443" s="282"/>
      <c r="N443" s="283"/>
      <c r="O443" s="283"/>
      <c r="P443" s="283"/>
      <c r="Q443" s="283"/>
      <c r="R443" s="283"/>
      <c r="S443" s="283"/>
      <c r="T443" s="284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5" t="s">
        <v>152</v>
      </c>
      <c r="AU443" s="285" t="s">
        <v>84</v>
      </c>
      <c r="AV443" s="16" t="s">
        <v>164</v>
      </c>
      <c r="AW443" s="16" t="s">
        <v>33</v>
      </c>
      <c r="AX443" s="16" t="s">
        <v>71</v>
      </c>
      <c r="AY443" s="285" t="s">
        <v>141</v>
      </c>
    </row>
    <row r="444" s="15" customFormat="1">
      <c r="A444" s="15"/>
      <c r="B444" s="254"/>
      <c r="C444" s="255"/>
      <c r="D444" s="234" t="s">
        <v>152</v>
      </c>
      <c r="E444" s="256" t="s">
        <v>19</v>
      </c>
      <c r="F444" s="257" t="s">
        <v>159</v>
      </c>
      <c r="G444" s="255"/>
      <c r="H444" s="258">
        <v>594.40800000000036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4" t="s">
        <v>152</v>
      </c>
      <c r="AU444" s="264" t="s">
        <v>84</v>
      </c>
      <c r="AV444" s="15" t="s">
        <v>148</v>
      </c>
      <c r="AW444" s="15" t="s">
        <v>33</v>
      </c>
      <c r="AX444" s="15" t="s">
        <v>78</v>
      </c>
      <c r="AY444" s="264" t="s">
        <v>141</v>
      </c>
    </row>
    <row r="445" s="14" customFormat="1">
      <c r="A445" s="14"/>
      <c r="B445" s="243"/>
      <c r="C445" s="244"/>
      <c r="D445" s="234" t="s">
        <v>152</v>
      </c>
      <c r="E445" s="244"/>
      <c r="F445" s="246" t="s">
        <v>406</v>
      </c>
      <c r="G445" s="244"/>
      <c r="H445" s="247">
        <v>606.29600000000005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152</v>
      </c>
      <c r="AU445" s="253" t="s">
        <v>84</v>
      </c>
      <c r="AV445" s="14" t="s">
        <v>84</v>
      </c>
      <c r="AW445" s="14" t="s">
        <v>4</v>
      </c>
      <c r="AX445" s="14" t="s">
        <v>78</v>
      </c>
      <c r="AY445" s="253" t="s">
        <v>141</v>
      </c>
    </row>
    <row r="446" s="2" customFormat="1" ht="33" customHeight="1">
      <c r="A446" s="40"/>
      <c r="B446" s="41"/>
      <c r="C446" s="214" t="s">
        <v>407</v>
      </c>
      <c r="D446" s="214" t="s">
        <v>143</v>
      </c>
      <c r="E446" s="215" t="s">
        <v>408</v>
      </c>
      <c r="F446" s="216" t="s">
        <v>409</v>
      </c>
      <c r="G446" s="217" t="s">
        <v>347</v>
      </c>
      <c r="H446" s="218">
        <v>478.80000000000001</v>
      </c>
      <c r="I446" s="219"/>
      <c r="J446" s="220">
        <f>ROUND(I446*H446,2)</f>
        <v>0</v>
      </c>
      <c r="K446" s="216" t="s">
        <v>147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0.0017600000000000001</v>
      </c>
      <c r="R446" s="223">
        <f>Q446*H446</f>
        <v>0.8426880000000001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148</v>
      </c>
      <c r="AT446" s="225" t="s">
        <v>143</v>
      </c>
      <c r="AU446" s="225" t="s">
        <v>84</v>
      </c>
      <c r="AY446" s="19" t="s">
        <v>141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84</v>
      </c>
      <c r="BK446" s="226">
        <f>ROUND(I446*H446,2)</f>
        <v>0</v>
      </c>
      <c r="BL446" s="19" t="s">
        <v>148</v>
      </c>
      <c r="BM446" s="225" t="s">
        <v>410</v>
      </c>
    </row>
    <row r="447" s="2" customFormat="1">
      <c r="A447" s="40"/>
      <c r="B447" s="41"/>
      <c r="C447" s="42"/>
      <c r="D447" s="227" t="s">
        <v>150</v>
      </c>
      <c r="E447" s="42"/>
      <c r="F447" s="228" t="s">
        <v>411</v>
      </c>
      <c r="G447" s="42"/>
      <c r="H447" s="42"/>
      <c r="I447" s="229"/>
      <c r="J447" s="42"/>
      <c r="K447" s="42"/>
      <c r="L447" s="46"/>
      <c r="M447" s="230"/>
      <c r="N447" s="231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150</v>
      </c>
      <c r="AU447" s="19" t="s">
        <v>84</v>
      </c>
    </row>
    <row r="448" s="13" customFormat="1">
      <c r="A448" s="13"/>
      <c r="B448" s="232"/>
      <c r="C448" s="233"/>
      <c r="D448" s="234" t="s">
        <v>152</v>
      </c>
      <c r="E448" s="235" t="s">
        <v>19</v>
      </c>
      <c r="F448" s="236" t="s">
        <v>267</v>
      </c>
      <c r="G448" s="233"/>
      <c r="H448" s="235" t="s">
        <v>19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152</v>
      </c>
      <c r="AU448" s="242" t="s">
        <v>84</v>
      </c>
      <c r="AV448" s="13" t="s">
        <v>78</v>
      </c>
      <c r="AW448" s="13" t="s">
        <v>33</v>
      </c>
      <c r="AX448" s="13" t="s">
        <v>71</v>
      </c>
      <c r="AY448" s="242" t="s">
        <v>141</v>
      </c>
    </row>
    <row r="449" s="13" customFormat="1">
      <c r="A449" s="13"/>
      <c r="B449" s="232"/>
      <c r="C449" s="233"/>
      <c r="D449" s="234" t="s">
        <v>152</v>
      </c>
      <c r="E449" s="235" t="s">
        <v>19</v>
      </c>
      <c r="F449" s="236" t="s">
        <v>260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152</v>
      </c>
      <c r="AU449" s="242" t="s">
        <v>84</v>
      </c>
      <c r="AV449" s="13" t="s">
        <v>78</v>
      </c>
      <c r="AW449" s="13" t="s">
        <v>33</v>
      </c>
      <c r="AX449" s="13" t="s">
        <v>71</v>
      </c>
      <c r="AY449" s="242" t="s">
        <v>141</v>
      </c>
    </row>
    <row r="450" s="14" customFormat="1">
      <c r="A450" s="14"/>
      <c r="B450" s="243"/>
      <c r="C450" s="244"/>
      <c r="D450" s="234" t="s">
        <v>152</v>
      </c>
      <c r="E450" s="245" t="s">
        <v>19</v>
      </c>
      <c r="F450" s="246" t="s">
        <v>412</v>
      </c>
      <c r="G450" s="244"/>
      <c r="H450" s="247">
        <v>44.399999999999999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152</v>
      </c>
      <c r="AU450" s="253" t="s">
        <v>84</v>
      </c>
      <c r="AV450" s="14" t="s">
        <v>84</v>
      </c>
      <c r="AW450" s="14" t="s">
        <v>33</v>
      </c>
      <c r="AX450" s="14" t="s">
        <v>71</v>
      </c>
      <c r="AY450" s="253" t="s">
        <v>141</v>
      </c>
    </row>
    <row r="451" s="14" customFormat="1">
      <c r="A451" s="14"/>
      <c r="B451" s="243"/>
      <c r="C451" s="244"/>
      <c r="D451" s="234" t="s">
        <v>152</v>
      </c>
      <c r="E451" s="245" t="s">
        <v>19</v>
      </c>
      <c r="F451" s="246" t="s">
        <v>413</v>
      </c>
      <c r="G451" s="244"/>
      <c r="H451" s="247">
        <v>6.2000000000000002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152</v>
      </c>
      <c r="AU451" s="253" t="s">
        <v>84</v>
      </c>
      <c r="AV451" s="14" t="s">
        <v>84</v>
      </c>
      <c r="AW451" s="14" t="s">
        <v>33</v>
      </c>
      <c r="AX451" s="14" t="s">
        <v>71</v>
      </c>
      <c r="AY451" s="253" t="s">
        <v>141</v>
      </c>
    </row>
    <row r="452" s="14" customFormat="1">
      <c r="A452" s="14"/>
      <c r="B452" s="243"/>
      <c r="C452" s="244"/>
      <c r="D452" s="234" t="s">
        <v>152</v>
      </c>
      <c r="E452" s="245" t="s">
        <v>19</v>
      </c>
      <c r="F452" s="246" t="s">
        <v>414</v>
      </c>
      <c r="G452" s="244"/>
      <c r="H452" s="247">
        <v>28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152</v>
      </c>
      <c r="AU452" s="253" t="s">
        <v>84</v>
      </c>
      <c r="AV452" s="14" t="s">
        <v>84</v>
      </c>
      <c r="AW452" s="14" t="s">
        <v>33</v>
      </c>
      <c r="AX452" s="14" t="s">
        <v>71</v>
      </c>
      <c r="AY452" s="253" t="s">
        <v>141</v>
      </c>
    </row>
    <row r="453" s="14" customFormat="1">
      <c r="A453" s="14"/>
      <c r="B453" s="243"/>
      <c r="C453" s="244"/>
      <c r="D453" s="234" t="s">
        <v>152</v>
      </c>
      <c r="E453" s="245" t="s">
        <v>19</v>
      </c>
      <c r="F453" s="246" t="s">
        <v>415</v>
      </c>
      <c r="G453" s="244"/>
      <c r="H453" s="247">
        <v>8.4000000000000004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152</v>
      </c>
      <c r="AU453" s="253" t="s">
        <v>84</v>
      </c>
      <c r="AV453" s="14" t="s">
        <v>84</v>
      </c>
      <c r="AW453" s="14" t="s">
        <v>33</v>
      </c>
      <c r="AX453" s="14" t="s">
        <v>71</v>
      </c>
      <c r="AY453" s="253" t="s">
        <v>141</v>
      </c>
    </row>
    <row r="454" s="14" customFormat="1">
      <c r="A454" s="14"/>
      <c r="B454" s="243"/>
      <c r="C454" s="244"/>
      <c r="D454" s="234" t="s">
        <v>152</v>
      </c>
      <c r="E454" s="245" t="s">
        <v>19</v>
      </c>
      <c r="F454" s="246" t="s">
        <v>416</v>
      </c>
      <c r="G454" s="244"/>
      <c r="H454" s="247">
        <v>46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152</v>
      </c>
      <c r="AU454" s="253" t="s">
        <v>84</v>
      </c>
      <c r="AV454" s="14" t="s">
        <v>84</v>
      </c>
      <c r="AW454" s="14" t="s">
        <v>33</v>
      </c>
      <c r="AX454" s="14" t="s">
        <v>71</v>
      </c>
      <c r="AY454" s="253" t="s">
        <v>141</v>
      </c>
    </row>
    <row r="455" s="14" customFormat="1">
      <c r="A455" s="14"/>
      <c r="B455" s="243"/>
      <c r="C455" s="244"/>
      <c r="D455" s="234" t="s">
        <v>152</v>
      </c>
      <c r="E455" s="245" t="s">
        <v>19</v>
      </c>
      <c r="F455" s="246" t="s">
        <v>417</v>
      </c>
      <c r="G455" s="244"/>
      <c r="H455" s="247">
        <v>5.5999999999999996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152</v>
      </c>
      <c r="AU455" s="253" t="s">
        <v>84</v>
      </c>
      <c r="AV455" s="14" t="s">
        <v>84</v>
      </c>
      <c r="AW455" s="14" t="s">
        <v>33</v>
      </c>
      <c r="AX455" s="14" t="s">
        <v>71</v>
      </c>
      <c r="AY455" s="253" t="s">
        <v>141</v>
      </c>
    </row>
    <row r="456" s="14" customFormat="1">
      <c r="A456" s="14"/>
      <c r="B456" s="243"/>
      <c r="C456" s="244"/>
      <c r="D456" s="234" t="s">
        <v>152</v>
      </c>
      <c r="E456" s="245" t="s">
        <v>19</v>
      </c>
      <c r="F456" s="246" t="s">
        <v>418</v>
      </c>
      <c r="G456" s="244"/>
      <c r="H456" s="247">
        <v>31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152</v>
      </c>
      <c r="AU456" s="253" t="s">
        <v>84</v>
      </c>
      <c r="AV456" s="14" t="s">
        <v>84</v>
      </c>
      <c r="AW456" s="14" t="s">
        <v>33</v>
      </c>
      <c r="AX456" s="14" t="s">
        <v>71</v>
      </c>
      <c r="AY456" s="253" t="s">
        <v>141</v>
      </c>
    </row>
    <row r="457" s="14" customFormat="1">
      <c r="A457" s="14"/>
      <c r="B457" s="243"/>
      <c r="C457" s="244"/>
      <c r="D457" s="234" t="s">
        <v>152</v>
      </c>
      <c r="E457" s="245" t="s">
        <v>19</v>
      </c>
      <c r="F457" s="246" t="s">
        <v>412</v>
      </c>
      <c r="G457" s="244"/>
      <c r="H457" s="247">
        <v>44.399999999999999</v>
      </c>
      <c r="I457" s="248"/>
      <c r="J457" s="244"/>
      <c r="K457" s="244"/>
      <c r="L457" s="249"/>
      <c r="M457" s="250"/>
      <c r="N457" s="251"/>
      <c r="O457" s="251"/>
      <c r="P457" s="251"/>
      <c r="Q457" s="251"/>
      <c r="R457" s="251"/>
      <c r="S457" s="251"/>
      <c r="T457" s="252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53" t="s">
        <v>152</v>
      </c>
      <c r="AU457" s="253" t="s">
        <v>84</v>
      </c>
      <c r="AV457" s="14" t="s">
        <v>84</v>
      </c>
      <c r="AW457" s="14" t="s">
        <v>33</v>
      </c>
      <c r="AX457" s="14" t="s">
        <v>71</v>
      </c>
      <c r="AY457" s="253" t="s">
        <v>141</v>
      </c>
    </row>
    <row r="458" s="14" customFormat="1">
      <c r="A458" s="14"/>
      <c r="B458" s="243"/>
      <c r="C458" s="244"/>
      <c r="D458" s="234" t="s">
        <v>152</v>
      </c>
      <c r="E458" s="245" t="s">
        <v>19</v>
      </c>
      <c r="F458" s="246" t="s">
        <v>419</v>
      </c>
      <c r="G458" s="244"/>
      <c r="H458" s="247">
        <v>4.7000000000000002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152</v>
      </c>
      <c r="AU458" s="253" t="s">
        <v>84</v>
      </c>
      <c r="AV458" s="14" t="s">
        <v>84</v>
      </c>
      <c r="AW458" s="14" t="s">
        <v>33</v>
      </c>
      <c r="AX458" s="14" t="s">
        <v>71</v>
      </c>
      <c r="AY458" s="253" t="s">
        <v>141</v>
      </c>
    </row>
    <row r="459" s="13" customFormat="1">
      <c r="A459" s="13"/>
      <c r="B459" s="232"/>
      <c r="C459" s="233"/>
      <c r="D459" s="234" t="s">
        <v>152</v>
      </c>
      <c r="E459" s="235" t="s">
        <v>19</v>
      </c>
      <c r="F459" s="236" t="s">
        <v>264</v>
      </c>
      <c r="G459" s="233"/>
      <c r="H459" s="235" t="s">
        <v>19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152</v>
      </c>
      <c r="AU459" s="242" t="s">
        <v>84</v>
      </c>
      <c r="AV459" s="13" t="s">
        <v>78</v>
      </c>
      <c r="AW459" s="13" t="s">
        <v>33</v>
      </c>
      <c r="AX459" s="13" t="s">
        <v>71</v>
      </c>
      <c r="AY459" s="242" t="s">
        <v>141</v>
      </c>
    </row>
    <row r="460" s="14" customFormat="1">
      <c r="A460" s="14"/>
      <c r="B460" s="243"/>
      <c r="C460" s="244"/>
      <c r="D460" s="234" t="s">
        <v>152</v>
      </c>
      <c r="E460" s="245" t="s">
        <v>19</v>
      </c>
      <c r="F460" s="246" t="s">
        <v>420</v>
      </c>
      <c r="G460" s="244"/>
      <c r="H460" s="247">
        <v>55.200000000000003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152</v>
      </c>
      <c r="AU460" s="253" t="s">
        <v>84</v>
      </c>
      <c r="AV460" s="14" t="s">
        <v>84</v>
      </c>
      <c r="AW460" s="14" t="s">
        <v>33</v>
      </c>
      <c r="AX460" s="14" t="s">
        <v>71</v>
      </c>
      <c r="AY460" s="253" t="s">
        <v>141</v>
      </c>
    </row>
    <row r="461" s="14" customFormat="1">
      <c r="A461" s="14"/>
      <c r="B461" s="243"/>
      <c r="C461" s="244"/>
      <c r="D461" s="234" t="s">
        <v>152</v>
      </c>
      <c r="E461" s="245" t="s">
        <v>19</v>
      </c>
      <c r="F461" s="246" t="s">
        <v>421</v>
      </c>
      <c r="G461" s="244"/>
      <c r="H461" s="247">
        <v>48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152</v>
      </c>
      <c r="AU461" s="253" t="s">
        <v>84</v>
      </c>
      <c r="AV461" s="14" t="s">
        <v>84</v>
      </c>
      <c r="AW461" s="14" t="s">
        <v>33</v>
      </c>
      <c r="AX461" s="14" t="s">
        <v>71</v>
      </c>
      <c r="AY461" s="253" t="s">
        <v>141</v>
      </c>
    </row>
    <row r="462" s="14" customFormat="1">
      <c r="A462" s="14"/>
      <c r="B462" s="243"/>
      <c r="C462" s="244"/>
      <c r="D462" s="234" t="s">
        <v>152</v>
      </c>
      <c r="E462" s="245" t="s">
        <v>19</v>
      </c>
      <c r="F462" s="246" t="s">
        <v>416</v>
      </c>
      <c r="G462" s="244"/>
      <c r="H462" s="247">
        <v>46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152</v>
      </c>
      <c r="AU462" s="253" t="s">
        <v>84</v>
      </c>
      <c r="AV462" s="14" t="s">
        <v>84</v>
      </c>
      <c r="AW462" s="14" t="s">
        <v>33</v>
      </c>
      <c r="AX462" s="14" t="s">
        <v>71</v>
      </c>
      <c r="AY462" s="253" t="s">
        <v>141</v>
      </c>
    </row>
    <row r="463" s="14" customFormat="1">
      <c r="A463" s="14"/>
      <c r="B463" s="243"/>
      <c r="C463" s="244"/>
      <c r="D463" s="234" t="s">
        <v>152</v>
      </c>
      <c r="E463" s="245" t="s">
        <v>19</v>
      </c>
      <c r="F463" s="246" t="s">
        <v>421</v>
      </c>
      <c r="G463" s="244"/>
      <c r="H463" s="247">
        <v>48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152</v>
      </c>
      <c r="AU463" s="253" t="s">
        <v>84</v>
      </c>
      <c r="AV463" s="14" t="s">
        <v>84</v>
      </c>
      <c r="AW463" s="14" t="s">
        <v>33</v>
      </c>
      <c r="AX463" s="14" t="s">
        <v>71</v>
      </c>
      <c r="AY463" s="253" t="s">
        <v>141</v>
      </c>
    </row>
    <row r="464" s="14" customFormat="1">
      <c r="A464" s="14"/>
      <c r="B464" s="243"/>
      <c r="C464" s="244"/>
      <c r="D464" s="234" t="s">
        <v>152</v>
      </c>
      <c r="E464" s="245" t="s">
        <v>19</v>
      </c>
      <c r="F464" s="246" t="s">
        <v>420</v>
      </c>
      <c r="G464" s="244"/>
      <c r="H464" s="247">
        <v>55.200000000000003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152</v>
      </c>
      <c r="AU464" s="253" t="s">
        <v>84</v>
      </c>
      <c r="AV464" s="14" t="s">
        <v>84</v>
      </c>
      <c r="AW464" s="14" t="s">
        <v>33</v>
      </c>
      <c r="AX464" s="14" t="s">
        <v>71</v>
      </c>
      <c r="AY464" s="253" t="s">
        <v>141</v>
      </c>
    </row>
    <row r="465" s="14" customFormat="1">
      <c r="A465" s="14"/>
      <c r="B465" s="243"/>
      <c r="C465" s="244"/>
      <c r="D465" s="234" t="s">
        <v>152</v>
      </c>
      <c r="E465" s="245" t="s">
        <v>19</v>
      </c>
      <c r="F465" s="246" t="s">
        <v>422</v>
      </c>
      <c r="G465" s="244"/>
      <c r="H465" s="247">
        <v>7.7000000000000002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152</v>
      </c>
      <c r="AU465" s="253" t="s">
        <v>84</v>
      </c>
      <c r="AV465" s="14" t="s">
        <v>84</v>
      </c>
      <c r="AW465" s="14" t="s">
        <v>33</v>
      </c>
      <c r="AX465" s="14" t="s">
        <v>71</v>
      </c>
      <c r="AY465" s="253" t="s">
        <v>141</v>
      </c>
    </row>
    <row r="466" s="15" customFormat="1">
      <c r="A466" s="15"/>
      <c r="B466" s="254"/>
      <c r="C466" s="255"/>
      <c r="D466" s="234" t="s">
        <v>152</v>
      </c>
      <c r="E466" s="256" t="s">
        <v>19</v>
      </c>
      <c r="F466" s="257" t="s">
        <v>159</v>
      </c>
      <c r="G466" s="255"/>
      <c r="H466" s="258">
        <v>478.79999999999995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152</v>
      </c>
      <c r="AU466" s="264" t="s">
        <v>84</v>
      </c>
      <c r="AV466" s="15" t="s">
        <v>148</v>
      </c>
      <c r="AW466" s="15" t="s">
        <v>33</v>
      </c>
      <c r="AX466" s="15" t="s">
        <v>78</v>
      </c>
      <c r="AY466" s="264" t="s">
        <v>141</v>
      </c>
    </row>
    <row r="467" s="2" customFormat="1" ht="16.5" customHeight="1">
      <c r="A467" s="40"/>
      <c r="B467" s="41"/>
      <c r="C467" s="265" t="s">
        <v>423</v>
      </c>
      <c r="D467" s="265" t="s">
        <v>183</v>
      </c>
      <c r="E467" s="266" t="s">
        <v>424</v>
      </c>
      <c r="F467" s="267" t="s">
        <v>241</v>
      </c>
      <c r="G467" s="268" t="s">
        <v>146</v>
      </c>
      <c r="H467" s="269">
        <v>78.507000000000005</v>
      </c>
      <c r="I467" s="270"/>
      <c r="J467" s="271">
        <f>ROUND(I467*H467,2)</f>
        <v>0</v>
      </c>
      <c r="K467" s="267" t="s">
        <v>19</v>
      </c>
      <c r="L467" s="272"/>
      <c r="M467" s="273" t="s">
        <v>19</v>
      </c>
      <c r="N467" s="274" t="s">
        <v>43</v>
      </c>
      <c r="O467" s="86"/>
      <c r="P467" s="223">
        <f>O467*H467</f>
        <v>0</v>
      </c>
      <c r="Q467" s="223">
        <v>0.0060000000000000001</v>
      </c>
      <c r="R467" s="223">
        <f>Q467*H467</f>
        <v>0.47104200000000002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187</v>
      </c>
      <c r="AT467" s="225" t="s">
        <v>183</v>
      </c>
      <c r="AU467" s="225" t="s">
        <v>84</v>
      </c>
      <c r="AY467" s="19" t="s">
        <v>141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84</v>
      </c>
      <c r="BK467" s="226">
        <f>ROUND(I467*H467,2)</f>
        <v>0</v>
      </c>
      <c r="BL467" s="19" t="s">
        <v>148</v>
      </c>
      <c r="BM467" s="225" t="s">
        <v>425</v>
      </c>
    </row>
    <row r="468" s="13" customFormat="1">
      <c r="A468" s="13"/>
      <c r="B468" s="232"/>
      <c r="C468" s="233"/>
      <c r="D468" s="234" t="s">
        <v>152</v>
      </c>
      <c r="E468" s="235" t="s">
        <v>19</v>
      </c>
      <c r="F468" s="236" t="s">
        <v>267</v>
      </c>
      <c r="G468" s="233"/>
      <c r="H468" s="235" t="s">
        <v>19</v>
      </c>
      <c r="I468" s="237"/>
      <c r="J468" s="233"/>
      <c r="K468" s="233"/>
      <c r="L468" s="238"/>
      <c r="M468" s="239"/>
      <c r="N468" s="240"/>
      <c r="O468" s="240"/>
      <c r="P468" s="240"/>
      <c r="Q468" s="240"/>
      <c r="R468" s="240"/>
      <c r="S468" s="240"/>
      <c r="T468" s="241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2" t="s">
        <v>152</v>
      </c>
      <c r="AU468" s="242" t="s">
        <v>84</v>
      </c>
      <c r="AV468" s="13" t="s">
        <v>78</v>
      </c>
      <c r="AW468" s="13" t="s">
        <v>33</v>
      </c>
      <c r="AX468" s="13" t="s">
        <v>71</v>
      </c>
      <c r="AY468" s="242" t="s">
        <v>141</v>
      </c>
    </row>
    <row r="469" s="13" customFormat="1">
      <c r="A469" s="13"/>
      <c r="B469" s="232"/>
      <c r="C469" s="233"/>
      <c r="D469" s="234" t="s">
        <v>152</v>
      </c>
      <c r="E469" s="235" t="s">
        <v>19</v>
      </c>
      <c r="F469" s="236" t="s">
        <v>260</v>
      </c>
      <c r="G469" s="233"/>
      <c r="H469" s="235" t="s">
        <v>19</v>
      </c>
      <c r="I469" s="237"/>
      <c r="J469" s="233"/>
      <c r="K469" s="233"/>
      <c r="L469" s="238"/>
      <c r="M469" s="239"/>
      <c r="N469" s="240"/>
      <c r="O469" s="240"/>
      <c r="P469" s="240"/>
      <c r="Q469" s="240"/>
      <c r="R469" s="240"/>
      <c r="S469" s="240"/>
      <c r="T469" s="241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2" t="s">
        <v>152</v>
      </c>
      <c r="AU469" s="242" t="s">
        <v>84</v>
      </c>
      <c r="AV469" s="13" t="s">
        <v>78</v>
      </c>
      <c r="AW469" s="13" t="s">
        <v>33</v>
      </c>
      <c r="AX469" s="13" t="s">
        <v>71</v>
      </c>
      <c r="AY469" s="242" t="s">
        <v>141</v>
      </c>
    </row>
    <row r="470" s="14" customFormat="1">
      <c r="A470" s="14"/>
      <c r="B470" s="243"/>
      <c r="C470" s="244"/>
      <c r="D470" s="234" t="s">
        <v>152</v>
      </c>
      <c r="E470" s="245" t="s">
        <v>19</v>
      </c>
      <c r="F470" s="246" t="s">
        <v>426</v>
      </c>
      <c r="G470" s="244"/>
      <c r="H470" s="247">
        <v>6.6600000000000001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152</v>
      </c>
      <c r="AU470" s="253" t="s">
        <v>84</v>
      </c>
      <c r="AV470" s="14" t="s">
        <v>84</v>
      </c>
      <c r="AW470" s="14" t="s">
        <v>33</v>
      </c>
      <c r="AX470" s="14" t="s">
        <v>71</v>
      </c>
      <c r="AY470" s="253" t="s">
        <v>141</v>
      </c>
    </row>
    <row r="471" s="14" customFormat="1">
      <c r="A471" s="14"/>
      <c r="B471" s="243"/>
      <c r="C471" s="244"/>
      <c r="D471" s="234" t="s">
        <v>152</v>
      </c>
      <c r="E471" s="245" t="s">
        <v>19</v>
      </c>
      <c r="F471" s="246" t="s">
        <v>427</v>
      </c>
      <c r="G471" s="244"/>
      <c r="H471" s="247">
        <v>0.93000000000000005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152</v>
      </c>
      <c r="AU471" s="253" t="s">
        <v>84</v>
      </c>
      <c r="AV471" s="14" t="s">
        <v>84</v>
      </c>
      <c r="AW471" s="14" t="s">
        <v>33</v>
      </c>
      <c r="AX471" s="14" t="s">
        <v>71</v>
      </c>
      <c r="AY471" s="253" t="s">
        <v>141</v>
      </c>
    </row>
    <row r="472" s="14" customFormat="1">
      <c r="A472" s="14"/>
      <c r="B472" s="243"/>
      <c r="C472" s="244"/>
      <c r="D472" s="234" t="s">
        <v>152</v>
      </c>
      <c r="E472" s="245" t="s">
        <v>19</v>
      </c>
      <c r="F472" s="246" t="s">
        <v>428</v>
      </c>
      <c r="G472" s="244"/>
      <c r="H472" s="247">
        <v>4.2000000000000002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152</v>
      </c>
      <c r="AU472" s="253" t="s">
        <v>84</v>
      </c>
      <c r="AV472" s="14" t="s">
        <v>84</v>
      </c>
      <c r="AW472" s="14" t="s">
        <v>33</v>
      </c>
      <c r="AX472" s="14" t="s">
        <v>71</v>
      </c>
      <c r="AY472" s="253" t="s">
        <v>141</v>
      </c>
    </row>
    <row r="473" s="14" customFormat="1">
      <c r="A473" s="14"/>
      <c r="B473" s="243"/>
      <c r="C473" s="244"/>
      <c r="D473" s="234" t="s">
        <v>152</v>
      </c>
      <c r="E473" s="245" t="s">
        <v>19</v>
      </c>
      <c r="F473" s="246" t="s">
        <v>429</v>
      </c>
      <c r="G473" s="244"/>
      <c r="H473" s="247">
        <v>1.26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152</v>
      </c>
      <c r="AU473" s="253" t="s">
        <v>84</v>
      </c>
      <c r="AV473" s="14" t="s">
        <v>84</v>
      </c>
      <c r="AW473" s="14" t="s">
        <v>33</v>
      </c>
      <c r="AX473" s="14" t="s">
        <v>71</v>
      </c>
      <c r="AY473" s="253" t="s">
        <v>141</v>
      </c>
    </row>
    <row r="474" s="14" customFormat="1">
      <c r="A474" s="14"/>
      <c r="B474" s="243"/>
      <c r="C474" s="244"/>
      <c r="D474" s="234" t="s">
        <v>152</v>
      </c>
      <c r="E474" s="245" t="s">
        <v>19</v>
      </c>
      <c r="F474" s="246" t="s">
        <v>430</v>
      </c>
      <c r="G474" s="244"/>
      <c r="H474" s="247">
        <v>6.9000000000000004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152</v>
      </c>
      <c r="AU474" s="253" t="s">
        <v>84</v>
      </c>
      <c r="AV474" s="14" t="s">
        <v>84</v>
      </c>
      <c r="AW474" s="14" t="s">
        <v>33</v>
      </c>
      <c r="AX474" s="14" t="s">
        <v>71</v>
      </c>
      <c r="AY474" s="253" t="s">
        <v>141</v>
      </c>
    </row>
    <row r="475" s="14" customFormat="1">
      <c r="A475" s="14"/>
      <c r="B475" s="243"/>
      <c r="C475" s="244"/>
      <c r="D475" s="234" t="s">
        <v>152</v>
      </c>
      <c r="E475" s="245" t="s">
        <v>19</v>
      </c>
      <c r="F475" s="246" t="s">
        <v>431</v>
      </c>
      <c r="G475" s="244"/>
      <c r="H475" s="247">
        <v>0.83999999999999997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152</v>
      </c>
      <c r="AU475" s="253" t="s">
        <v>84</v>
      </c>
      <c r="AV475" s="14" t="s">
        <v>84</v>
      </c>
      <c r="AW475" s="14" t="s">
        <v>33</v>
      </c>
      <c r="AX475" s="14" t="s">
        <v>71</v>
      </c>
      <c r="AY475" s="253" t="s">
        <v>141</v>
      </c>
    </row>
    <row r="476" s="14" customFormat="1">
      <c r="A476" s="14"/>
      <c r="B476" s="243"/>
      <c r="C476" s="244"/>
      <c r="D476" s="234" t="s">
        <v>152</v>
      </c>
      <c r="E476" s="245" t="s">
        <v>19</v>
      </c>
      <c r="F476" s="246" t="s">
        <v>432</v>
      </c>
      <c r="G476" s="244"/>
      <c r="H476" s="247">
        <v>4.6500000000000004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152</v>
      </c>
      <c r="AU476" s="253" t="s">
        <v>84</v>
      </c>
      <c r="AV476" s="14" t="s">
        <v>84</v>
      </c>
      <c r="AW476" s="14" t="s">
        <v>33</v>
      </c>
      <c r="AX476" s="14" t="s">
        <v>71</v>
      </c>
      <c r="AY476" s="253" t="s">
        <v>141</v>
      </c>
    </row>
    <row r="477" s="14" customFormat="1">
      <c r="A477" s="14"/>
      <c r="B477" s="243"/>
      <c r="C477" s="244"/>
      <c r="D477" s="234" t="s">
        <v>152</v>
      </c>
      <c r="E477" s="245" t="s">
        <v>19</v>
      </c>
      <c r="F477" s="246" t="s">
        <v>426</v>
      </c>
      <c r="G477" s="244"/>
      <c r="H477" s="247">
        <v>6.6600000000000001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152</v>
      </c>
      <c r="AU477" s="253" t="s">
        <v>84</v>
      </c>
      <c r="AV477" s="14" t="s">
        <v>84</v>
      </c>
      <c r="AW477" s="14" t="s">
        <v>33</v>
      </c>
      <c r="AX477" s="14" t="s">
        <v>71</v>
      </c>
      <c r="AY477" s="253" t="s">
        <v>141</v>
      </c>
    </row>
    <row r="478" s="14" customFormat="1">
      <c r="A478" s="14"/>
      <c r="B478" s="243"/>
      <c r="C478" s="244"/>
      <c r="D478" s="234" t="s">
        <v>152</v>
      </c>
      <c r="E478" s="245" t="s">
        <v>19</v>
      </c>
      <c r="F478" s="246" t="s">
        <v>433</v>
      </c>
      <c r="G478" s="244"/>
      <c r="H478" s="247">
        <v>0.70499999999999996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152</v>
      </c>
      <c r="AU478" s="253" t="s">
        <v>84</v>
      </c>
      <c r="AV478" s="14" t="s">
        <v>84</v>
      </c>
      <c r="AW478" s="14" t="s">
        <v>33</v>
      </c>
      <c r="AX478" s="14" t="s">
        <v>71</v>
      </c>
      <c r="AY478" s="253" t="s">
        <v>141</v>
      </c>
    </row>
    <row r="479" s="13" customFormat="1">
      <c r="A479" s="13"/>
      <c r="B479" s="232"/>
      <c r="C479" s="233"/>
      <c r="D479" s="234" t="s">
        <v>152</v>
      </c>
      <c r="E479" s="235" t="s">
        <v>19</v>
      </c>
      <c r="F479" s="236" t="s">
        <v>264</v>
      </c>
      <c r="G479" s="233"/>
      <c r="H479" s="235" t="s">
        <v>19</v>
      </c>
      <c r="I479" s="237"/>
      <c r="J479" s="233"/>
      <c r="K479" s="233"/>
      <c r="L479" s="238"/>
      <c r="M479" s="239"/>
      <c r="N479" s="240"/>
      <c r="O479" s="240"/>
      <c r="P479" s="240"/>
      <c r="Q479" s="240"/>
      <c r="R479" s="240"/>
      <c r="S479" s="240"/>
      <c r="T479" s="241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2" t="s">
        <v>152</v>
      </c>
      <c r="AU479" s="242" t="s">
        <v>84</v>
      </c>
      <c r="AV479" s="13" t="s">
        <v>78</v>
      </c>
      <c r="AW479" s="13" t="s">
        <v>33</v>
      </c>
      <c r="AX479" s="13" t="s">
        <v>71</v>
      </c>
      <c r="AY479" s="242" t="s">
        <v>141</v>
      </c>
    </row>
    <row r="480" s="14" customFormat="1">
      <c r="A480" s="14"/>
      <c r="B480" s="243"/>
      <c r="C480" s="244"/>
      <c r="D480" s="234" t="s">
        <v>152</v>
      </c>
      <c r="E480" s="245" t="s">
        <v>19</v>
      </c>
      <c r="F480" s="246" t="s">
        <v>434</v>
      </c>
      <c r="G480" s="244"/>
      <c r="H480" s="247">
        <v>8.2799999999999994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152</v>
      </c>
      <c r="AU480" s="253" t="s">
        <v>84</v>
      </c>
      <c r="AV480" s="14" t="s">
        <v>84</v>
      </c>
      <c r="AW480" s="14" t="s">
        <v>33</v>
      </c>
      <c r="AX480" s="14" t="s">
        <v>71</v>
      </c>
      <c r="AY480" s="253" t="s">
        <v>141</v>
      </c>
    </row>
    <row r="481" s="14" customFormat="1">
      <c r="A481" s="14"/>
      <c r="B481" s="243"/>
      <c r="C481" s="244"/>
      <c r="D481" s="234" t="s">
        <v>152</v>
      </c>
      <c r="E481" s="245" t="s">
        <v>19</v>
      </c>
      <c r="F481" s="246" t="s">
        <v>435</v>
      </c>
      <c r="G481" s="244"/>
      <c r="H481" s="247">
        <v>7.2000000000000002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152</v>
      </c>
      <c r="AU481" s="253" t="s">
        <v>84</v>
      </c>
      <c r="AV481" s="14" t="s">
        <v>84</v>
      </c>
      <c r="AW481" s="14" t="s">
        <v>33</v>
      </c>
      <c r="AX481" s="14" t="s">
        <v>71</v>
      </c>
      <c r="AY481" s="253" t="s">
        <v>141</v>
      </c>
    </row>
    <row r="482" s="14" customFormat="1">
      <c r="A482" s="14"/>
      <c r="B482" s="243"/>
      <c r="C482" s="244"/>
      <c r="D482" s="234" t="s">
        <v>152</v>
      </c>
      <c r="E482" s="245" t="s">
        <v>19</v>
      </c>
      <c r="F482" s="246" t="s">
        <v>430</v>
      </c>
      <c r="G482" s="244"/>
      <c r="H482" s="247">
        <v>6.9000000000000004</v>
      </c>
      <c r="I482" s="248"/>
      <c r="J482" s="244"/>
      <c r="K482" s="244"/>
      <c r="L482" s="249"/>
      <c r="M482" s="250"/>
      <c r="N482" s="251"/>
      <c r="O482" s="251"/>
      <c r="P482" s="251"/>
      <c r="Q482" s="251"/>
      <c r="R482" s="251"/>
      <c r="S482" s="251"/>
      <c r="T482" s="252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53" t="s">
        <v>152</v>
      </c>
      <c r="AU482" s="253" t="s">
        <v>84</v>
      </c>
      <c r="AV482" s="14" t="s">
        <v>84</v>
      </c>
      <c r="AW482" s="14" t="s">
        <v>33</v>
      </c>
      <c r="AX482" s="14" t="s">
        <v>71</v>
      </c>
      <c r="AY482" s="253" t="s">
        <v>141</v>
      </c>
    </row>
    <row r="483" s="14" customFormat="1">
      <c r="A483" s="14"/>
      <c r="B483" s="243"/>
      <c r="C483" s="244"/>
      <c r="D483" s="234" t="s">
        <v>152</v>
      </c>
      <c r="E483" s="245" t="s">
        <v>19</v>
      </c>
      <c r="F483" s="246" t="s">
        <v>435</v>
      </c>
      <c r="G483" s="244"/>
      <c r="H483" s="247">
        <v>7.2000000000000002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152</v>
      </c>
      <c r="AU483" s="253" t="s">
        <v>84</v>
      </c>
      <c r="AV483" s="14" t="s">
        <v>84</v>
      </c>
      <c r="AW483" s="14" t="s">
        <v>33</v>
      </c>
      <c r="AX483" s="14" t="s">
        <v>71</v>
      </c>
      <c r="AY483" s="253" t="s">
        <v>141</v>
      </c>
    </row>
    <row r="484" s="14" customFormat="1">
      <c r="A484" s="14"/>
      <c r="B484" s="243"/>
      <c r="C484" s="244"/>
      <c r="D484" s="234" t="s">
        <v>152</v>
      </c>
      <c r="E484" s="245" t="s">
        <v>19</v>
      </c>
      <c r="F484" s="246" t="s">
        <v>434</v>
      </c>
      <c r="G484" s="244"/>
      <c r="H484" s="247">
        <v>8.2799999999999994</v>
      </c>
      <c r="I484" s="248"/>
      <c r="J484" s="244"/>
      <c r="K484" s="244"/>
      <c r="L484" s="249"/>
      <c r="M484" s="250"/>
      <c r="N484" s="251"/>
      <c r="O484" s="251"/>
      <c r="P484" s="251"/>
      <c r="Q484" s="251"/>
      <c r="R484" s="251"/>
      <c r="S484" s="251"/>
      <c r="T484" s="252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253" t="s">
        <v>152</v>
      </c>
      <c r="AU484" s="253" t="s">
        <v>84</v>
      </c>
      <c r="AV484" s="14" t="s">
        <v>84</v>
      </c>
      <c r="AW484" s="14" t="s">
        <v>33</v>
      </c>
      <c r="AX484" s="14" t="s">
        <v>71</v>
      </c>
      <c r="AY484" s="253" t="s">
        <v>141</v>
      </c>
    </row>
    <row r="485" s="14" customFormat="1">
      <c r="A485" s="14"/>
      <c r="B485" s="243"/>
      <c r="C485" s="244"/>
      <c r="D485" s="234" t="s">
        <v>152</v>
      </c>
      <c r="E485" s="245" t="s">
        <v>19</v>
      </c>
      <c r="F485" s="246" t="s">
        <v>433</v>
      </c>
      <c r="G485" s="244"/>
      <c r="H485" s="247">
        <v>0.70499999999999996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152</v>
      </c>
      <c r="AU485" s="253" t="s">
        <v>84</v>
      </c>
      <c r="AV485" s="14" t="s">
        <v>84</v>
      </c>
      <c r="AW485" s="14" t="s">
        <v>33</v>
      </c>
      <c r="AX485" s="14" t="s">
        <v>71</v>
      </c>
      <c r="AY485" s="253" t="s">
        <v>141</v>
      </c>
    </row>
    <row r="486" s="15" customFormat="1">
      <c r="A486" s="15"/>
      <c r="B486" s="254"/>
      <c r="C486" s="255"/>
      <c r="D486" s="234" t="s">
        <v>152</v>
      </c>
      <c r="E486" s="256" t="s">
        <v>19</v>
      </c>
      <c r="F486" s="257" t="s">
        <v>159</v>
      </c>
      <c r="G486" s="255"/>
      <c r="H486" s="258">
        <v>71.36999999999999</v>
      </c>
      <c r="I486" s="259"/>
      <c r="J486" s="255"/>
      <c r="K486" s="255"/>
      <c r="L486" s="260"/>
      <c r="M486" s="261"/>
      <c r="N486" s="262"/>
      <c r="O486" s="262"/>
      <c r="P486" s="262"/>
      <c r="Q486" s="262"/>
      <c r="R486" s="262"/>
      <c r="S486" s="262"/>
      <c r="T486" s="263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T486" s="264" t="s">
        <v>152</v>
      </c>
      <c r="AU486" s="264" t="s">
        <v>84</v>
      </c>
      <c r="AV486" s="15" t="s">
        <v>148</v>
      </c>
      <c r="AW486" s="15" t="s">
        <v>33</v>
      </c>
      <c r="AX486" s="15" t="s">
        <v>78</v>
      </c>
      <c r="AY486" s="264" t="s">
        <v>141</v>
      </c>
    </row>
    <row r="487" s="14" customFormat="1">
      <c r="A487" s="14"/>
      <c r="B487" s="243"/>
      <c r="C487" s="244"/>
      <c r="D487" s="234" t="s">
        <v>152</v>
      </c>
      <c r="E487" s="244"/>
      <c r="F487" s="246" t="s">
        <v>436</v>
      </c>
      <c r="G487" s="244"/>
      <c r="H487" s="247">
        <v>78.507000000000005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152</v>
      </c>
      <c r="AU487" s="253" t="s">
        <v>84</v>
      </c>
      <c r="AV487" s="14" t="s">
        <v>84</v>
      </c>
      <c r="AW487" s="14" t="s">
        <v>4</v>
      </c>
      <c r="AX487" s="14" t="s">
        <v>78</v>
      </c>
      <c r="AY487" s="253" t="s">
        <v>141</v>
      </c>
    </row>
    <row r="488" s="2" customFormat="1" ht="24.15" customHeight="1">
      <c r="A488" s="40"/>
      <c r="B488" s="41"/>
      <c r="C488" s="214" t="s">
        <v>294</v>
      </c>
      <c r="D488" s="214" t="s">
        <v>143</v>
      </c>
      <c r="E488" s="215" t="s">
        <v>437</v>
      </c>
      <c r="F488" s="216" t="s">
        <v>438</v>
      </c>
      <c r="G488" s="217" t="s">
        <v>146</v>
      </c>
      <c r="H488" s="218">
        <v>22.949999999999999</v>
      </c>
      <c r="I488" s="219"/>
      <c r="J488" s="220">
        <f>ROUND(I488*H488,2)</f>
        <v>0</v>
      </c>
      <c r="K488" s="216" t="s">
        <v>147</v>
      </c>
      <c r="L488" s="46"/>
      <c r="M488" s="221" t="s">
        <v>19</v>
      </c>
      <c r="N488" s="222" t="s">
        <v>43</v>
      </c>
      <c r="O488" s="86"/>
      <c r="P488" s="223">
        <f>O488*H488</f>
        <v>0</v>
      </c>
      <c r="Q488" s="223">
        <v>0.013440000000000001</v>
      </c>
      <c r="R488" s="223">
        <f>Q488*H488</f>
        <v>0.308448</v>
      </c>
      <c r="S488" s="223">
        <v>0</v>
      </c>
      <c r="T488" s="224">
        <f>S488*H488</f>
        <v>0</v>
      </c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R488" s="225" t="s">
        <v>148</v>
      </c>
      <c r="AT488" s="225" t="s">
        <v>143</v>
      </c>
      <c r="AU488" s="225" t="s">
        <v>84</v>
      </c>
      <c r="AY488" s="19" t="s">
        <v>141</v>
      </c>
      <c r="BE488" s="226">
        <f>IF(N488="základní",J488,0)</f>
        <v>0</v>
      </c>
      <c r="BF488" s="226">
        <f>IF(N488="snížená",J488,0)</f>
        <v>0</v>
      </c>
      <c r="BG488" s="226">
        <f>IF(N488="zákl. přenesená",J488,0)</f>
        <v>0</v>
      </c>
      <c r="BH488" s="226">
        <f>IF(N488="sníž. přenesená",J488,0)</f>
        <v>0</v>
      </c>
      <c r="BI488" s="226">
        <f>IF(N488="nulová",J488,0)</f>
        <v>0</v>
      </c>
      <c r="BJ488" s="19" t="s">
        <v>84</v>
      </c>
      <c r="BK488" s="226">
        <f>ROUND(I488*H488,2)</f>
        <v>0</v>
      </c>
      <c r="BL488" s="19" t="s">
        <v>148</v>
      </c>
      <c r="BM488" s="225" t="s">
        <v>439</v>
      </c>
    </row>
    <row r="489" s="2" customFormat="1">
      <c r="A489" s="40"/>
      <c r="B489" s="41"/>
      <c r="C489" s="42"/>
      <c r="D489" s="227" t="s">
        <v>150</v>
      </c>
      <c r="E489" s="42"/>
      <c r="F489" s="228" t="s">
        <v>440</v>
      </c>
      <c r="G489" s="42"/>
      <c r="H489" s="42"/>
      <c r="I489" s="229"/>
      <c r="J489" s="42"/>
      <c r="K489" s="42"/>
      <c r="L489" s="46"/>
      <c r="M489" s="230"/>
      <c r="N489" s="231"/>
      <c r="O489" s="86"/>
      <c r="P489" s="86"/>
      <c r="Q489" s="86"/>
      <c r="R489" s="86"/>
      <c r="S489" s="86"/>
      <c r="T489" s="87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T489" s="19" t="s">
        <v>150</v>
      </c>
      <c r="AU489" s="19" t="s">
        <v>84</v>
      </c>
    </row>
    <row r="490" s="13" customFormat="1">
      <c r="A490" s="13"/>
      <c r="B490" s="232"/>
      <c r="C490" s="233"/>
      <c r="D490" s="234" t="s">
        <v>152</v>
      </c>
      <c r="E490" s="235" t="s">
        <v>19</v>
      </c>
      <c r="F490" s="236" t="s">
        <v>441</v>
      </c>
      <c r="G490" s="233"/>
      <c r="H490" s="235" t="s">
        <v>19</v>
      </c>
      <c r="I490" s="237"/>
      <c r="J490" s="233"/>
      <c r="K490" s="233"/>
      <c r="L490" s="238"/>
      <c r="M490" s="239"/>
      <c r="N490" s="240"/>
      <c r="O490" s="240"/>
      <c r="P490" s="240"/>
      <c r="Q490" s="240"/>
      <c r="R490" s="240"/>
      <c r="S490" s="240"/>
      <c r="T490" s="24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2" t="s">
        <v>152</v>
      </c>
      <c r="AU490" s="242" t="s">
        <v>84</v>
      </c>
      <c r="AV490" s="13" t="s">
        <v>78</v>
      </c>
      <c r="AW490" s="13" t="s">
        <v>33</v>
      </c>
      <c r="AX490" s="13" t="s">
        <v>71</v>
      </c>
      <c r="AY490" s="242" t="s">
        <v>141</v>
      </c>
    </row>
    <row r="491" s="14" customFormat="1">
      <c r="A491" s="14"/>
      <c r="B491" s="243"/>
      <c r="C491" s="244"/>
      <c r="D491" s="234" t="s">
        <v>152</v>
      </c>
      <c r="E491" s="245" t="s">
        <v>19</v>
      </c>
      <c r="F491" s="246" t="s">
        <v>442</v>
      </c>
      <c r="G491" s="244"/>
      <c r="H491" s="247">
        <v>71.909999999999997</v>
      </c>
      <c r="I491" s="248"/>
      <c r="J491" s="244"/>
      <c r="K491" s="244"/>
      <c r="L491" s="249"/>
      <c r="M491" s="250"/>
      <c r="N491" s="251"/>
      <c r="O491" s="251"/>
      <c r="P491" s="251"/>
      <c r="Q491" s="251"/>
      <c r="R491" s="251"/>
      <c r="S491" s="251"/>
      <c r="T491" s="252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253" t="s">
        <v>152</v>
      </c>
      <c r="AU491" s="253" t="s">
        <v>84</v>
      </c>
      <c r="AV491" s="14" t="s">
        <v>84</v>
      </c>
      <c r="AW491" s="14" t="s">
        <v>33</v>
      </c>
      <c r="AX491" s="14" t="s">
        <v>71</v>
      </c>
      <c r="AY491" s="253" t="s">
        <v>141</v>
      </c>
    </row>
    <row r="492" s="14" customFormat="1">
      <c r="A492" s="14"/>
      <c r="B492" s="243"/>
      <c r="C492" s="244"/>
      <c r="D492" s="234" t="s">
        <v>152</v>
      </c>
      <c r="E492" s="245" t="s">
        <v>19</v>
      </c>
      <c r="F492" s="246" t="s">
        <v>443</v>
      </c>
      <c r="G492" s="244"/>
      <c r="H492" s="247">
        <v>-48.960000000000001</v>
      </c>
      <c r="I492" s="248"/>
      <c r="J492" s="244"/>
      <c r="K492" s="244"/>
      <c r="L492" s="249"/>
      <c r="M492" s="250"/>
      <c r="N492" s="251"/>
      <c r="O492" s="251"/>
      <c r="P492" s="251"/>
      <c r="Q492" s="251"/>
      <c r="R492" s="251"/>
      <c r="S492" s="251"/>
      <c r="T492" s="252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53" t="s">
        <v>152</v>
      </c>
      <c r="AU492" s="253" t="s">
        <v>84</v>
      </c>
      <c r="AV492" s="14" t="s">
        <v>84</v>
      </c>
      <c r="AW492" s="14" t="s">
        <v>33</v>
      </c>
      <c r="AX492" s="14" t="s">
        <v>71</v>
      </c>
      <c r="AY492" s="253" t="s">
        <v>141</v>
      </c>
    </row>
    <row r="493" s="15" customFormat="1">
      <c r="A493" s="15"/>
      <c r="B493" s="254"/>
      <c r="C493" s="255"/>
      <c r="D493" s="234" t="s">
        <v>152</v>
      </c>
      <c r="E493" s="256" t="s">
        <v>19</v>
      </c>
      <c r="F493" s="257" t="s">
        <v>159</v>
      </c>
      <c r="G493" s="255"/>
      <c r="H493" s="258">
        <v>22.949999999999996</v>
      </c>
      <c r="I493" s="259"/>
      <c r="J493" s="255"/>
      <c r="K493" s="255"/>
      <c r="L493" s="260"/>
      <c r="M493" s="261"/>
      <c r="N493" s="262"/>
      <c r="O493" s="262"/>
      <c r="P493" s="262"/>
      <c r="Q493" s="262"/>
      <c r="R493" s="262"/>
      <c r="S493" s="262"/>
      <c r="T493" s="263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64" t="s">
        <v>152</v>
      </c>
      <c r="AU493" s="264" t="s">
        <v>84</v>
      </c>
      <c r="AV493" s="15" t="s">
        <v>148</v>
      </c>
      <c r="AW493" s="15" t="s">
        <v>33</v>
      </c>
      <c r="AX493" s="15" t="s">
        <v>78</v>
      </c>
      <c r="AY493" s="264" t="s">
        <v>141</v>
      </c>
    </row>
    <row r="494" s="2" customFormat="1" ht="16.5" customHeight="1">
      <c r="A494" s="40"/>
      <c r="B494" s="41"/>
      <c r="C494" s="265" t="s">
        <v>444</v>
      </c>
      <c r="D494" s="265" t="s">
        <v>183</v>
      </c>
      <c r="E494" s="266" t="s">
        <v>445</v>
      </c>
      <c r="F494" s="267" t="s">
        <v>446</v>
      </c>
      <c r="G494" s="268" t="s">
        <v>146</v>
      </c>
      <c r="H494" s="269">
        <v>32.773000000000003</v>
      </c>
      <c r="I494" s="270"/>
      <c r="J494" s="271">
        <f>ROUND(I494*H494,2)</f>
        <v>0</v>
      </c>
      <c r="K494" s="267" t="s">
        <v>147</v>
      </c>
      <c r="L494" s="272"/>
      <c r="M494" s="273" t="s">
        <v>19</v>
      </c>
      <c r="N494" s="274" t="s">
        <v>43</v>
      </c>
      <c r="O494" s="86"/>
      <c r="P494" s="223">
        <f>O494*H494</f>
        <v>0</v>
      </c>
      <c r="Q494" s="223">
        <v>0.0030000000000000001</v>
      </c>
      <c r="R494" s="223">
        <f>Q494*H494</f>
        <v>0.098319000000000017</v>
      </c>
      <c r="S494" s="223">
        <v>0</v>
      </c>
      <c r="T494" s="224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25" t="s">
        <v>187</v>
      </c>
      <c r="AT494" s="225" t="s">
        <v>183</v>
      </c>
      <c r="AU494" s="225" t="s">
        <v>84</v>
      </c>
      <c r="AY494" s="19" t="s">
        <v>141</v>
      </c>
      <c r="BE494" s="226">
        <f>IF(N494="základní",J494,0)</f>
        <v>0</v>
      </c>
      <c r="BF494" s="226">
        <f>IF(N494="snížená",J494,0)</f>
        <v>0</v>
      </c>
      <c r="BG494" s="226">
        <f>IF(N494="zákl. přenesená",J494,0)</f>
        <v>0</v>
      </c>
      <c r="BH494" s="226">
        <f>IF(N494="sníž. přenesená",J494,0)</f>
        <v>0</v>
      </c>
      <c r="BI494" s="226">
        <f>IF(N494="nulová",J494,0)</f>
        <v>0</v>
      </c>
      <c r="BJ494" s="19" t="s">
        <v>84</v>
      </c>
      <c r="BK494" s="226">
        <f>ROUND(I494*H494,2)</f>
        <v>0</v>
      </c>
      <c r="BL494" s="19" t="s">
        <v>148</v>
      </c>
      <c r="BM494" s="225" t="s">
        <v>447</v>
      </c>
    </row>
    <row r="495" s="2" customFormat="1">
      <c r="A495" s="40"/>
      <c r="B495" s="41"/>
      <c r="C495" s="42"/>
      <c r="D495" s="227" t="s">
        <v>150</v>
      </c>
      <c r="E495" s="42"/>
      <c r="F495" s="228" t="s">
        <v>448</v>
      </c>
      <c r="G495" s="42"/>
      <c r="H495" s="42"/>
      <c r="I495" s="229"/>
      <c r="J495" s="42"/>
      <c r="K495" s="42"/>
      <c r="L495" s="46"/>
      <c r="M495" s="230"/>
      <c r="N495" s="231"/>
      <c r="O495" s="86"/>
      <c r="P495" s="86"/>
      <c r="Q495" s="86"/>
      <c r="R495" s="86"/>
      <c r="S495" s="86"/>
      <c r="T495" s="87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T495" s="19" t="s">
        <v>150</v>
      </c>
      <c r="AU495" s="19" t="s">
        <v>84</v>
      </c>
    </row>
    <row r="496" s="13" customFormat="1">
      <c r="A496" s="13"/>
      <c r="B496" s="232"/>
      <c r="C496" s="233"/>
      <c r="D496" s="234" t="s">
        <v>152</v>
      </c>
      <c r="E496" s="235" t="s">
        <v>19</v>
      </c>
      <c r="F496" s="236" t="s">
        <v>441</v>
      </c>
      <c r="G496" s="233"/>
      <c r="H496" s="235" t="s">
        <v>19</v>
      </c>
      <c r="I496" s="237"/>
      <c r="J496" s="233"/>
      <c r="K496" s="233"/>
      <c r="L496" s="238"/>
      <c r="M496" s="239"/>
      <c r="N496" s="240"/>
      <c r="O496" s="240"/>
      <c r="P496" s="240"/>
      <c r="Q496" s="240"/>
      <c r="R496" s="240"/>
      <c r="S496" s="240"/>
      <c r="T496" s="241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2" t="s">
        <v>152</v>
      </c>
      <c r="AU496" s="242" t="s">
        <v>84</v>
      </c>
      <c r="AV496" s="13" t="s">
        <v>78</v>
      </c>
      <c r="AW496" s="13" t="s">
        <v>33</v>
      </c>
      <c r="AX496" s="13" t="s">
        <v>71</v>
      </c>
      <c r="AY496" s="242" t="s">
        <v>141</v>
      </c>
    </row>
    <row r="497" s="14" customFormat="1">
      <c r="A497" s="14"/>
      <c r="B497" s="243"/>
      <c r="C497" s="244"/>
      <c r="D497" s="234" t="s">
        <v>152</v>
      </c>
      <c r="E497" s="245" t="s">
        <v>19</v>
      </c>
      <c r="F497" s="246" t="s">
        <v>449</v>
      </c>
      <c r="G497" s="244"/>
      <c r="H497" s="247">
        <v>81.090000000000003</v>
      </c>
      <c r="I497" s="248"/>
      <c r="J497" s="244"/>
      <c r="K497" s="244"/>
      <c r="L497" s="249"/>
      <c r="M497" s="250"/>
      <c r="N497" s="251"/>
      <c r="O497" s="251"/>
      <c r="P497" s="251"/>
      <c r="Q497" s="251"/>
      <c r="R497" s="251"/>
      <c r="S497" s="251"/>
      <c r="T497" s="252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  <c r="AE497" s="14"/>
      <c r="AT497" s="253" t="s">
        <v>152</v>
      </c>
      <c r="AU497" s="253" t="s">
        <v>84</v>
      </c>
      <c r="AV497" s="14" t="s">
        <v>84</v>
      </c>
      <c r="AW497" s="14" t="s">
        <v>33</v>
      </c>
      <c r="AX497" s="14" t="s">
        <v>71</v>
      </c>
      <c r="AY497" s="253" t="s">
        <v>141</v>
      </c>
    </row>
    <row r="498" s="14" customFormat="1">
      <c r="A498" s="14"/>
      <c r="B498" s="243"/>
      <c r="C498" s="244"/>
      <c r="D498" s="234" t="s">
        <v>152</v>
      </c>
      <c r="E498" s="245" t="s">
        <v>19</v>
      </c>
      <c r="F498" s="246" t="s">
        <v>443</v>
      </c>
      <c r="G498" s="244"/>
      <c r="H498" s="247">
        <v>-48.960000000000001</v>
      </c>
      <c r="I498" s="248"/>
      <c r="J498" s="244"/>
      <c r="K498" s="244"/>
      <c r="L498" s="249"/>
      <c r="M498" s="250"/>
      <c r="N498" s="251"/>
      <c r="O498" s="251"/>
      <c r="P498" s="251"/>
      <c r="Q498" s="251"/>
      <c r="R498" s="251"/>
      <c r="S498" s="251"/>
      <c r="T498" s="252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53" t="s">
        <v>152</v>
      </c>
      <c r="AU498" s="253" t="s">
        <v>84</v>
      </c>
      <c r="AV498" s="14" t="s">
        <v>84</v>
      </c>
      <c r="AW498" s="14" t="s">
        <v>33</v>
      </c>
      <c r="AX498" s="14" t="s">
        <v>71</v>
      </c>
      <c r="AY498" s="253" t="s">
        <v>141</v>
      </c>
    </row>
    <row r="499" s="15" customFormat="1">
      <c r="A499" s="15"/>
      <c r="B499" s="254"/>
      <c r="C499" s="255"/>
      <c r="D499" s="234" t="s">
        <v>152</v>
      </c>
      <c r="E499" s="256" t="s">
        <v>19</v>
      </c>
      <c r="F499" s="257" t="s">
        <v>159</v>
      </c>
      <c r="G499" s="255"/>
      <c r="H499" s="258">
        <v>32.130000000000003</v>
      </c>
      <c r="I499" s="259"/>
      <c r="J499" s="255"/>
      <c r="K499" s="255"/>
      <c r="L499" s="260"/>
      <c r="M499" s="261"/>
      <c r="N499" s="262"/>
      <c r="O499" s="262"/>
      <c r="P499" s="262"/>
      <c r="Q499" s="262"/>
      <c r="R499" s="262"/>
      <c r="S499" s="262"/>
      <c r="T499" s="263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4" t="s">
        <v>152</v>
      </c>
      <c r="AU499" s="264" t="s">
        <v>84</v>
      </c>
      <c r="AV499" s="15" t="s">
        <v>148</v>
      </c>
      <c r="AW499" s="15" t="s">
        <v>33</v>
      </c>
      <c r="AX499" s="15" t="s">
        <v>78</v>
      </c>
      <c r="AY499" s="264" t="s">
        <v>141</v>
      </c>
    </row>
    <row r="500" s="14" customFormat="1">
      <c r="A500" s="14"/>
      <c r="B500" s="243"/>
      <c r="C500" s="244"/>
      <c r="D500" s="234" t="s">
        <v>152</v>
      </c>
      <c r="E500" s="244"/>
      <c r="F500" s="246" t="s">
        <v>450</v>
      </c>
      <c r="G500" s="244"/>
      <c r="H500" s="247">
        <v>32.773000000000003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152</v>
      </c>
      <c r="AU500" s="253" t="s">
        <v>84</v>
      </c>
      <c r="AV500" s="14" t="s">
        <v>84</v>
      </c>
      <c r="AW500" s="14" t="s">
        <v>4</v>
      </c>
      <c r="AX500" s="14" t="s">
        <v>78</v>
      </c>
      <c r="AY500" s="253" t="s">
        <v>141</v>
      </c>
    </row>
    <row r="501" s="2" customFormat="1" ht="24.15" customHeight="1">
      <c r="A501" s="40"/>
      <c r="B501" s="41"/>
      <c r="C501" s="214" t="s">
        <v>451</v>
      </c>
      <c r="D501" s="214" t="s">
        <v>143</v>
      </c>
      <c r="E501" s="215" t="s">
        <v>452</v>
      </c>
      <c r="F501" s="216" t="s">
        <v>453</v>
      </c>
      <c r="G501" s="217" t="s">
        <v>347</v>
      </c>
      <c r="H501" s="218">
        <v>98.400000000000006</v>
      </c>
      <c r="I501" s="219"/>
      <c r="J501" s="220">
        <f>ROUND(I501*H501,2)</f>
        <v>0</v>
      </c>
      <c r="K501" s="216" t="s">
        <v>147</v>
      </c>
      <c r="L501" s="46"/>
      <c r="M501" s="221" t="s">
        <v>19</v>
      </c>
      <c r="N501" s="222" t="s">
        <v>43</v>
      </c>
      <c r="O501" s="86"/>
      <c r="P501" s="223">
        <f>O501*H501</f>
        <v>0</v>
      </c>
      <c r="Q501" s="223">
        <v>0.0027599999999999999</v>
      </c>
      <c r="R501" s="223">
        <f>Q501*H501</f>
        <v>0.27158399999999999</v>
      </c>
      <c r="S501" s="223">
        <v>0</v>
      </c>
      <c r="T501" s="224">
        <f>S501*H501</f>
        <v>0</v>
      </c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R501" s="225" t="s">
        <v>148</v>
      </c>
      <c r="AT501" s="225" t="s">
        <v>143</v>
      </c>
      <c r="AU501" s="225" t="s">
        <v>84</v>
      </c>
      <c r="AY501" s="19" t="s">
        <v>141</v>
      </c>
      <c r="BE501" s="226">
        <f>IF(N501="základní",J501,0)</f>
        <v>0</v>
      </c>
      <c r="BF501" s="226">
        <f>IF(N501="snížená",J501,0)</f>
        <v>0</v>
      </c>
      <c r="BG501" s="226">
        <f>IF(N501="zákl. přenesená",J501,0)</f>
        <v>0</v>
      </c>
      <c r="BH501" s="226">
        <f>IF(N501="sníž. přenesená",J501,0)</f>
        <v>0</v>
      </c>
      <c r="BI501" s="226">
        <f>IF(N501="nulová",J501,0)</f>
        <v>0</v>
      </c>
      <c r="BJ501" s="19" t="s">
        <v>84</v>
      </c>
      <c r="BK501" s="226">
        <f>ROUND(I501*H501,2)</f>
        <v>0</v>
      </c>
      <c r="BL501" s="19" t="s">
        <v>148</v>
      </c>
      <c r="BM501" s="225" t="s">
        <v>454</v>
      </c>
    </row>
    <row r="502" s="2" customFormat="1">
      <c r="A502" s="40"/>
      <c r="B502" s="41"/>
      <c r="C502" s="42"/>
      <c r="D502" s="227" t="s">
        <v>150</v>
      </c>
      <c r="E502" s="42"/>
      <c r="F502" s="228" t="s">
        <v>455</v>
      </c>
      <c r="G502" s="42"/>
      <c r="H502" s="42"/>
      <c r="I502" s="229"/>
      <c r="J502" s="42"/>
      <c r="K502" s="42"/>
      <c r="L502" s="46"/>
      <c r="M502" s="230"/>
      <c r="N502" s="231"/>
      <c r="O502" s="86"/>
      <c r="P502" s="86"/>
      <c r="Q502" s="86"/>
      <c r="R502" s="86"/>
      <c r="S502" s="86"/>
      <c r="T502" s="87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T502" s="19" t="s">
        <v>150</v>
      </c>
      <c r="AU502" s="19" t="s">
        <v>84</v>
      </c>
    </row>
    <row r="503" s="13" customFormat="1">
      <c r="A503" s="13"/>
      <c r="B503" s="232"/>
      <c r="C503" s="233"/>
      <c r="D503" s="234" t="s">
        <v>152</v>
      </c>
      <c r="E503" s="235" t="s">
        <v>19</v>
      </c>
      <c r="F503" s="236" t="s">
        <v>267</v>
      </c>
      <c r="G503" s="233"/>
      <c r="H503" s="235" t="s">
        <v>19</v>
      </c>
      <c r="I503" s="237"/>
      <c r="J503" s="233"/>
      <c r="K503" s="233"/>
      <c r="L503" s="238"/>
      <c r="M503" s="239"/>
      <c r="N503" s="240"/>
      <c r="O503" s="240"/>
      <c r="P503" s="240"/>
      <c r="Q503" s="240"/>
      <c r="R503" s="240"/>
      <c r="S503" s="240"/>
      <c r="T503" s="241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2" t="s">
        <v>152</v>
      </c>
      <c r="AU503" s="242" t="s">
        <v>84</v>
      </c>
      <c r="AV503" s="13" t="s">
        <v>78</v>
      </c>
      <c r="AW503" s="13" t="s">
        <v>33</v>
      </c>
      <c r="AX503" s="13" t="s">
        <v>71</v>
      </c>
      <c r="AY503" s="242" t="s">
        <v>141</v>
      </c>
    </row>
    <row r="504" s="13" customFormat="1">
      <c r="A504" s="13"/>
      <c r="B504" s="232"/>
      <c r="C504" s="233"/>
      <c r="D504" s="234" t="s">
        <v>152</v>
      </c>
      <c r="E504" s="235" t="s">
        <v>19</v>
      </c>
      <c r="F504" s="236" t="s">
        <v>260</v>
      </c>
      <c r="G504" s="233"/>
      <c r="H504" s="235" t="s">
        <v>19</v>
      </c>
      <c r="I504" s="237"/>
      <c r="J504" s="233"/>
      <c r="K504" s="233"/>
      <c r="L504" s="238"/>
      <c r="M504" s="239"/>
      <c r="N504" s="240"/>
      <c r="O504" s="240"/>
      <c r="P504" s="240"/>
      <c r="Q504" s="240"/>
      <c r="R504" s="240"/>
      <c r="S504" s="240"/>
      <c r="T504" s="241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2" t="s">
        <v>152</v>
      </c>
      <c r="AU504" s="242" t="s">
        <v>84</v>
      </c>
      <c r="AV504" s="13" t="s">
        <v>78</v>
      </c>
      <c r="AW504" s="13" t="s">
        <v>33</v>
      </c>
      <c r="AX504" s="13" t="s">
        <v>71</v>
      </c>
      <c r="AY504" s="242" t="s">
        <v>141</v>
      </c>
    </row>
    <row r="505" s="14" customFormat="1">
      <c r="A505" s="14"/>
      <c r="B505" s="243"/>
      <c r="C505" s="244"/>
      <c r="D505" s="234" t="s">
        <v>152</v>
      </c>
      <c r="E505" s="245" t="s">
        <v>19</v>
      </c>
      <c r="F505" s="246" t="s">
        <v>456</v>
      </c>
      <c r="G505" s="244"/>
      <c r="H505" s="247">
        <v>49.200000000000003</v>
      </c>
      <c r="I505" s="248"/>
      <c r="J505" s="244"/>
      <c r="K505" s="244"/>
      <c r="L505" s="249"/>
      <c r="M505" s="250"/>
      <c r="N505" s="251"/>
      <c r="O505" s="251"/>
      <c r="P505" s="251"/>
      <c r="Q505" s="251"/>
      <c r="R505" s="251"/>
      <c r="S505" s="251"/>
      <c r="T505" s="252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53" t="s">
        <v>152</v>
      </c>
      <c r="AU505" s="253" t="s">
        <v>84</v>
      </c>
      <c r="AV505" s="14" t="s">
        <v>84</v>
      </c>
      <c r="AW505" s="14" t="s">
        <v>33</v>
      </c>
      <c r="AX505" s="14" t="s">
        <v>71</v>
      </c>
      <c r="AY505" s="253" t="s">
        <v>141</v>
      </c>
    </row>
    <row r="506" s="14" customFormat="1">
      <c r="A506" s="14"/>
      <c r="B506" s="243"/>
      <c r="C506" s="244"/>
      <c r="D506" s="234" t="s">
        <v>152</v>
      </c>
      <c r="E506" s="245" t="s">
        <v>19</v>
      </c>
      <c r="F506" s="246" t="s">
        <v>456</v>
      </c>
      <c r="G506" s="244"/>
      <c r="H506" s="247">
        <v>49.200000000000003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152</v>
      </c>
      <c r="AU506" s="253" t="s">
        <v>84</v>
      </c>
      <c r="AV506" s="14" t="s">
        <v>84</v>
      </c>
      <c r="AW506" s="14" t="s">
        <v>33</v>
      </c>
      <c r="AX506" s="14" t="s">
        <v>71</v>
      </c>
      <c r="AY506" s="253" t="s">
        <v>141</v>
      </c>
    </row>
    <row r="507" s="15" customFormat="1">
      <c r="A507" s="15"/>
      <c r="B507" s="254"/>
      <c r="C507" s="255"/>
      <c r="D507" s="234" t="s">
        <v>152</v>
      </c>
      <c r="E507" s="256" t="s">
        <v>19</v>
      </c>
      <c r="F507" s="257" t="s">
        <v>159</v>
      </c>
      <c r="G507" s="255"/>
      <c r="H507" s="258">
        <v>98.400000000000006</v>
      </c>
      <c r="I507" s="259"/>
      <c r="J507" s="255"/>
      <c r="K507" s="255"/>
      <c r="L507" s="260"/>
      <c r="M507" s="261"/>
      <c r="N507" s="262"/>
      <c r="O507" s="262"/>
      <c r="P507" s="262"/>
      <c r="Q507" s="262"/>
      <c r="R507" s="262"/>
      <c r="S507" s="262"/>
      <c r="T507" s="263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64" t="s">
        <v>152</v>
      </c>
      <c r="AU507" s="264" t="s">
        <v>84</v>
      </c>
      <c r="AV507" s="15" t="s">
        <v>148</v>
      </c>
      <c r="AW507" s="15" t="s">
        <v>33</v>
      </c>
      <c r="AX507" s="15" t="s">
        <v>78</v>
      </c>
      <c r="AY507" s="264" t="s">
        <v>141</v>
      </c>
    </row>
    <row r="508" s="2" customFormat="1" ht="16.5" customHeight="1">
      <c r="A508" s="40"/>
      <c r="B508" s="41"/>
      <c r="C508" s="265" t="s">
        <v>457</v>
      </c>
      <c r="D508" s="265" t="s">
        <v>183</v>
      </c>
      <c r="E508" s="266" t="s">
        <v>458</v>
      </c>
      <c r="F508" s="267" t="s">
        <v>459</v>
      </c>
      <c r="G508" s="268" t="s">
        <v>146</v>
      </c>
      <c r="H508" s="269">
        <v>16.236000000000001</v>
      </c>
      <c r="I508" s="270"/>
      <c r="J508" s="271">
        <f>ROUND(I508*H508,2)</f>
        <v>0</v>
      </c>
      <c r="K508" s="267" t="s">
        <v>147</v>
      </c>
      <c r="L508" s="272"/>
      <c r="M508" s="273" t="s">
        <v>19</v>
      </c>
      <c r="N508" s="274" t="s">
        <v>43</v>
      </c>
      <c r="O508" s="86"/>
      <c r="P508" s="223">
        <f>O508*H508</f>
        <v>0</v>
      </c>
      <c r="Q508" s="223">
        <v>0.00089999999999999998</v>
      </c>
      <c r="R508" s="223">
        <f>Q508*H508</f>
        <v>0.014612399999999999</v>
      </c>
      <c r="S508" s="223">
        <v>0</v>
      </c>
      <c r="T508" s="224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25" t="s">
        <v>187</v>
      </c>
      <c r="AT508" s="225" t="s">
        <v>183</v>
      </c>
      <c r="AU508" s="225" t="s">
        <v>84</v>
      </c>
      <c r="AY508" s="19" t="s">
        <v>141</v>
      </c>
      <c r="BE508" s="226">
        <f>IF(N508="základní",J508,0)</f>
        <v>0</v>
      </c>
      <c r="BF508" s="226">
        <f>IF(N508="snížená",J508,0)</f>
        <v>0</v>
      </c>
      <c r="BG508" s="226">
        <f>IF(N508="zákl. přenesená",J508,0)</f>
        <v>0</v>
      </c>
      <c r="BH508" s="226">
        <f>IF(N508="sníž. přenesená",J508,0)</f>
        <v>0</v>
      </c>
      <c r="BI508" s="226">
        <f>IF(N508="nulová",J508,0)</f>
        <v>0</v>
      </c>
      <c r="BJ508" s="19" t="s">
        <v>84</v>
      </c>
      <c r="BK508" s="226">
        <f>ROUND(I508*H508,2)</f>
        <v>0</v>
      </c>
      <c r="BL508" s="19" t="s">
        <v>148</v>
      </c>
      <c r="BM508" s="225" t="s">
        <v>460</v>
      </c>
    </row>
    <row r="509" s="2" customFormat="1">
      <c r="A509" s="40"/>
      <c r="B509" s="41"/>
      <c r="C509" s="42"/>
      <c r="D509" s="227" t="s">
        <v>150</v>
      </c>
      <c r="E509" s="42"/>
      <c r="F509" s="228" t="s">
        <v>461</v>
      </c>
      <c r="G509" s="42"/>
      <c r="H509" s="42"/>
      <c r="I509" s="229"/>
      <c r="J509" s="42"/>
      <c r="K509" s="42"/>
      <c r="L509" s="46"/>
      <c r="M509" s="230"/>
      <c r="N509" s="231"/>
      <c r="O509" s="86"/>
      <c r="P509" s="86"/>
      <c r="Q509" s="86"/>
      <c r="R509" s="86"/>
      <c r="S509" s="86"/>
      <c r="T509" s="87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T509" s="19" t="s">
        <v>150</v>
      </c>
      <c r="AU509" s="19" t="s">
        <v>84</v>
      </c>
    </row>
    <row r="510" s="13" customFormat="1">
      <c r="A510" s="13"/>
      <c r="B510" s="232"/>
      <c r="C510" s="233"/>
      <c r="D510" s="234" t="s">
        <v>152</v>
      </c>
      <c r="E510" s="235" t="s">
        <v>19</v>
      </c>
      <c r="F510" s="236" t="s">
        <v>267</v>
      </c>
      <c r="G510" s="233"/>
      <c r="H510" s="235" t="s">
        <v>19</v>
      </c>
      <c r="I510" s="237"/>
      <c r="J510" s="233"/>
      <c r="K510" s="233"/>
      <c r="L510" s="238"/>
      <c r="M510" s="239"/>
      <c r="N510" s="240"/>
      <c r="O510" s="240"/>
      <c r="P510" s="240"/>
      <c r="Q510" s="240"/>
      <c r="R510" s="240"/>
      <c r="S510" s="240"/>
      <c r="T510" s="241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2" t="s">
        <v>152</v>
      </c>
      <c r="AU510" s="242" t="s">
        <v>84</v>
      </c>
      <c r="AV510" s="13" t="s">
        <v>78</v>
      </c>
      <c r="AW510" s="13" t="s">
        <v>33</v>
      </c>
      <c r="AX510" s="13" t="s">
        <v>71</v>
      </c>
      <c r="AY510" s="242" t="s">
        <v>141</v>
      </c>
    </row>
    <row r="511" s="13" customFormat="1">
      <c r="A511" s="13"/>
      <c r="B511" s="232"/>
      <c r="C511" s="233"/>
      <c r="D511" s="234" t="s">
        <v>152</v>
      </c>
      <c r="E511" s="235" t="s">
        <v>19</v>
      </c>
      <c r="F511" s="236" t="s">
        <v>260</v>
      </c>
      <c r="G511" s="233"/>
      <c r="H511" s="235" t="s">
        <v>19</v>
      </c>
      <c r="I511" s="237"/>
      <c r="J511" s="233"/>
      <c r="K511" s="233"/>
      <c r="L511" s="238"/>
      <c r="M511" s="239"/>
      <c r="N511" s="240"/>
      <c r="O511" s="240"/>
      <c r="P511" s="240"/>
      <c r="Q511" s="240"/>
      <c r="R511" s="240"/>
      <c r="S511" s="240"/>
      <c r="T511" s="24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2" t="s">
        <v>152</v>
      </c>
      <c r="AU511" s="242" t="s">
        <v>84</v>
      </c>
      <c r="AV511" s="13" t="s">
        <v>78</v>
      </c>
      <c r="AW511" s="13" t="s">
        <v>33</v>
      </c>
      <c r="AX511" s="13" t="s">
        <v>71</v>
      </c>
      <c r="AY511" s="242" t="s">
        <v>141</v>
      </c>
    </row>
    <row r="512" s="14" customFormat="1">
      <c r="A512" s="14"/>
      <c r="B512" s="243"/>
      <c r="C512" s="244"/>
      <c r="D512" s="234" t="s">
        <v>152</v>
      </c>
      <c r="E512" s="245" t="s">
        <v>19</v>
      </c>
      <c r="F512" s="246" t="s">
        <v>462</v>
      </c>
      <c r="G512" s="244"/>
      <c r="H512" s="247">
        <v>7.3799999999999999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152</v>
      </c>
      <c r="AU512" s="253" t="s">
        <v>84</v>
      </c>
      <c r="AV512" s="14" t="s">
        <v>84</v>
      </c>
      <c r="AW512" s="14" t="s">
        <v>33</v>
      </c>
      <c r="AX512" s="14" t="s">
        <v>71</v>
      </c>
      <c r="AY512" s="253" t="s">
        <v>141</v>
      </c>
    </row>
    <row r="513" s="14" customFormat="1">
      <c r="A513" s="14"/>
      <c r="B513" s="243"/>
      <c r="C513" s="244"/>
      <c r="D513" s="234" t="s">
        <v>152</v>
      </c>
      <c r="E513" s="245" t="s">
        <v>19</v>
      </c>
      <c r="F513" s="246" t="s">
        <v>462</v>
      </c>
      <c r="G513" s="244"/>
      <c r="H513" s="247">
        <v>7.3799999999999999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152</v>
      </c>
      <c r="AU513" s="253" t="s">
        <v>84</v>
      </c>
      <c r="AV513" s="14" t="s">
        <v>84</v>
      </c>
      <c r="AW513" s="14" t="s">
        <v>33</v>
      </c>
      <c r="AX513" s="14" t="s">
        <v>71</v>
      </c>
      <c r="AY513" s="253" t="s">
        <v>141</v>
      </c>
    </row>
    <row r="514" s="15" customFormat="1">
      <c r="A514" s="15"/>
      <c r="B514" s="254"/>
      <c r="C514" s="255"/>
      <c r="D514" s="234" t="s">
        <v>152</v>
      </c>
      <c r="E514" s="256" t="s">
        <v>19</v>
      </c>
      <c r="F514" s="257" t="s">
        <v>159</v>
      </c>
      <c r="G514" s="255"/>
      <c r="H514" s="258">
        <v>14.76</v>
      </c>
      <c r="I514" s="259"/>
      <c r="J514" s="255"/>
      <c r="K514" s="255"/>
      <c r="L514" s="260"/>
      <c r="M514" s="261"/>
      <c r="N514" s="262"/>
      <c r="O514" s="262"/>
      <c r="P514" s="262"/>
      <c r="Q514" s="262"/>
      <c r="R514" s="262"/>
      <c r="S514" s="262"/>
      <c r="T514" s="263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T514" s="264" t="s">
        <v>152</v>
      </c>
      <c r="AU514" s="264" t="s">
        <v>84</v>
      </c>
      <c r="AV514" s="15" t="s">
        <v>148</v>
      </c>
      <c r="AW514" s="15" t="s">
        <v>33</v>
      </c>
      <c r="AX514" s="15" t="s">
        <v>78</v>
      </c>
      <c r="AY514" s="264" t="s">
        <v>141</v>
      </c>
    </row>
    <row r="515" s="14" customFormat="1">
      <c r="A515" s="14"/>
      <c r="B515" s="243"/>
      <c r="C515" s="244"/>
      <c r="D515" s="234" t="s">
        <v>152</v>
      </c>
      <c r="E515" s="244"/>
      <c r="F515" s="246" t="s">
        <v>463</v>
      </c>
      <c r="G515" s="244"/>
      <c r="H515" s="247">
        <v>16.236000000000001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152</v>
      </c>
      <c r="AU515" s="253" t="s">
        <v>84</v>
      </c>
      <c r="AV515" s="14" t="s">
        <v>84</v>
      </c>
      <c r="AW515" s="14" t="s">
        <v>4</v>
      </c>
      <c r="AX515" s="14" t="s">
        <v>78</v>
      </c>
      <c r="AY515" s="253" t="s">
        <v>141</v>
      </c>
    </row>
    <row r="516" s="2" customFormat="1" ht="16.5" customHeight="1">
      <c r="A516" s="40"/>
      <c r="B516" s="41"/>
      <c r="C516" s="214" t="s">
        <v>464</v>
      </c>
      <c r="D516" s="214" t="s">
        <v>143</v>
      </c>
      <c r="E516" s="215" t="s">
        <v>465</v>
      </c>
      <c r="F516" s="216" t="s">
        <v>466</v>
      </c>
      <c r="G516" s="217" t="s">
        <v>347</v>
      </c>
      <c r="H516" s="218">
        <v>45.289999999999999</v>
      </c>
      <c r="I516" s="219"/>
      <c r="J516" s="220">
        <f>ROUND(I516*H516,2)</f>
        <v>0</v>
      </c>
      <c r="K516" s="216" t="s">
        <v>147</v>
      </c>
      <c r="L516" s="46"/>
      <c r="M516" s="221" t="s">
        <v>19</v>
      </c>
      <c r="N516" s="222" t="s">
        <v>43</v>
      </c>
      <c r="O516" s="86"/>
      <c r="P516" s="223">
        <f>O516*H516</f>
        <v>0</v>
      </c>
      <c r="Q516" s="223">
        <v>3.0000000000000001E-05</v>
      </c>
      <c r="R516" s="223">
        <f>Q516*H516</f>
        <v>0.0013587</v>
      </c>
      <c r="S516" s="223">
        <v>0</v>
      </c>
      <c r="T516" s="224">
        <f>S516*H516</f>
        <v>0</v>
      </c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R516" s="225" t="s">
        <v>148</v>
      </c>
      <c r="AT516" s="225" t="s">
        <v>143</v>
      </c>
      <c r="AU516" s="225" t="s">
        <v>84</v>
      </c>
      <c r="AY516" s="19" t="s">
        <v>141</v>
      </c>
      <c r="BE516" s="226">
        <f>IF(N516="základní",J516,0)</f>
        <v>0</v>
      </c>
      <c r="BF516" s="226">
        <f>IF(N516="snížená",J516,0)</f>
        <v>0</v>
      </c>
      <c r="BG516" s="226">
        <f>IF(N516="zákl. přenesená",J516,0)</f>
        <v>0</v>
      </c>
      <c r="BH516" s="226">
        <f>IF(N516="sníž. přenesená",J516,0)</f>
        <v>0</v>
      </c>
      <c r="BI516" s="226">
        <f>IF(N516="nulová",J516,0)</f>
        <v>0</v>
      </c>
      <c r="BJ516" s="19" t="s">
        <v>84</v>
      </c>
      <c r="BK516" s="226">
        <f>ROUND(I516*H516,2)</f>
        <v>0</v>
      </c>
      <c r="BL516" s="19" t="s">
        <v>148</v>
      </c>
      <c r="BM516" s="225" t="s">
        <v>467</v>
      </c>
    </row>
    <row r="517" s="2" customFormat="1">
      <c r="A517" s="40"/>
      <c r="B517" s="41"/>
      <c r="C517" s="42"/>
      <c r="D517" s="227" t="s">
        <v>150</v>
      </c>
      <c r="E517" s="42"/>
      <c r="F517" s="228" t="s">
        <v>468</v>
      </c>
      <c r="G517" s="42"/>
      <c r="H517" s="42"/>
      <c r="I517" s="229"/>
      <c r="J517" s="42"/>
      <c r="K517" s="42"/>
      <c r="L517" s="46"/>
      <c r="M517" s="230"/>
      <c r="N517" s="231"/>
      <c r="O517" s="86"/>
      <c r="P517" s="86"/>
      <c r="Q517" s="86"/>
      <c r="R517" s="86"/>
      <c r="S517" s="86"/>
      <c r="T517" s="87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T517" s="19" t="s">
        <v>150</v>
      </c>
      <c r="AU517" s="19" t="s">
        <v>84</v>
      </c>
    </row>
    <row r="518" s="14" customFormat="1">
      <c r="A518" s="14"/>
      <c r="B518" s="243"/>
      <c r="C518" s="244"/>
      <c r="D518" s="234" t="s">
        <v>152</v>
      </c>
      <c r="E518" s="245" t="s">
        <v>19</v>
      </c>
      <c r="F518" s="246" t="s">
        <v>469</v>
      </c>
      <c r="G518" s="244"/>
      <c r="H518" s="247">
        <v>25.32</v>
      </c>
      <c r="I518" s="248"/>
      <c r="J518" s="244"/>
      <c r="K518" s="244"/>
      <c r="L518" s="249"/>
      <c r="M518" s="250"/>
      <c r="N518" s="251"/>
      <c r="O518" s="251"/>
      <c r="P518" s="251"/>
      <c r="Q518" s="251"/>
      <c r="R518" s="251"/>
      <c r="S518" s="251"/>
      <c r="T518" s="252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53" t="s">
        <v>152</v>
      </c>
      <c r="AU518" s="253" t="s">
        <v>84</v>
      </c>
      <c r="AV518" s="14" t="s">
        <v>84</v>
      </c>
      <c r="AW518" s="14" t="s">
        <v>33</v>
      </c>
      <c r="AX518" s="14" t="s">
        <v>71</v>
      </c>
      <c r="AY518" s="253" t="s">
        <v>141</v>
      </c>
    </row>
    <row r="519" s="14" customFormat="1">
      <c r="A519" s="14"/>
      <c r="B519" s="243"/>
      <c r="C519" s="244"/>
      <c r="D519" s="234" t="s">
        <v>152</v>
      </c>
      <c r="E519" s="245" t="s">
        <v>19</v>
      </c>
      <c r="F519" s="246" t="s">
        <v>470</v>
      </c>
      <c r="G519" s="244"/>
      <c r="H519" s="247">
        <v>22.969999999999999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152</v>
      </c>
      <c r="AU519" s="253" t="s">
        <v>84</v>
      </c>
      <c r="AV519" s="14" t="s">
        <v>84</v>
      </c>
      <c r="AW519" s="14" t="s">
        <v>33</v>
      </c>
      <c r="AX519" s="14" t="s">
        <v>71</v>
      </c>
      <c r="AY519" s="253" t="s">
        <v>141</v>
      </c>
    </row>
    <row r="520" s="14" customFormat="1">
      <c r="A520" s="14"/>
      <c r="B520" s="243"/>
      <c r="C520" s="244"/>
      <c r="D520" s="234" t="s">
        <v>152</v>
      </c>
      <c r="E520" s="245" t="s">
        <v>19</v>
      </c>
      <c r="F520" s="246" t="s">
        <v>471</v>
      </c>
      <c r="G520" s="244"/>
      <c r="H520" s="247">
        <v>-3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152</v>
      </c>
      <c r="AU520" s="253" t="s">
        <v>84</v>
      </c>
      <c r="AV520" s="14" t="s">
        <v>84</v>
      </c>
      <c r="AW520" s="14" t="s">
        <v>33</v>
      </c>
      <c r="AX520" s="14" t="s">
        <v>71</v>
      </c>
      <c r="AY520" s="253" t="s">
        <v>141</v>
      </c>
    </row>
    <row r="521" s="15" customFormat="1">
      <c r="A521" s="15"/>
      <c r="B521" s="254"/>
      <c r="C521" s="255"/>
      <c r="D521" s="234" t="s">
        <v>152</v>
      </c>
      <c r="E521" s="256" t="s">
        <v>19</v>
      </c>
      <c r="F521" s="257" t="s">
        <v>159</v>
      </c>
      <c r="G521" s="255"/>
      <c r="H521" s="258">
        <v>45.289999999999999</v>
      </c>
      <c r="I521" s="259"/>
      <c r="J521" s="255"/>
      <c r="K521" s="255"/>
      <c r="L521" s="260"/>
      <c r="M521" s="261"/>
      <c r="N521" s="262"/>
      <c r="O521" s="262"/>
      <c r="P521" s="262"/>
      <c r="Q521" s="262"/>
      <c r="R521" s="262"/>
      <c r="S521" s="262"/>
      <c r="T521" s="263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64" t="s">
        <v>152</v>
      </c>
      <c r="AU521" s="264" t="s">
        <v>84</v>
      </c>
      <c r="AV521" s="15" t="s">
        <v>148</v>
      </c>
      <c r="AW521" s="15" t="s">
        <v>33</v>
      </c>
      <c r="AX521" s="15" t="s">
        <v>78</v>
      </c>
      <c r="AY521" s="264" t="s">
        <v>141</v>
      </c>
    </row>
    <row r="522" s="2" customFormat="1" ht="16.5" customHeight="1">
      <c r="A522" s="40"/>
      <c r="B522" s="41"/>
      <c r="C522" s="265" t="s">
        <v>472</v>
      </c>
      <c r="D522" s="265" t="s">
        <v>183</v>
      </c>
      <c r="E522" s="266" t="s">
        <v>473</v>
      </c>
      <c r="F522" s="267" t="s">
        <v>474</v>
      </c>
      <c r="G522" s="268" t="s">
        <v>347</v>
      </c>
      <c r="H522" s="269">
        <v>47.555</v>
      </c>
      <c r="I522" s="270"/>
      <c r="J522" s="271">
        <f>ROUND(I522*H522,2)</f>
        <v>0</v>
      </c>
      <c r="K522" s="267" t="s">
        <v>147</v>
      </c>
      <c r="L522" s="272"/>
      <c r="M522" s="273" t="s">
        <v>19</v>
      </c>
      <c r="N522" s="274" t="s">
        <v>43</v>
      </c>
      <c r="O522" s="86"/>
      <c r="P522" s="223">
        <f>O522*H522</f>
        <v>0</v>
      </c>
      <c r="Q522" s="223">
        <v>0.00059999999999999995</v>
      </c>
      <c r="R522" s="223">
        <f>Q522*H522</f>
        <v>0.028532999999999996</v>
      </c>
      <c r="S522" s="223">
        <v>0</v>
      </c>
      <c r="T522" s="224">
        <f>S522*H522</f>
        <v>0</v>
      </c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R522" s="225" t="s">
        <v>187</v>
      </c>
      <c r="AT522" s="225" t="s">
        <v>183</v>
      </c>
      <c r="AU522" s="225" t="s">
        <v>84</v>
      </c>
      <c r="AY522" s="19" t="s">
        <v>141</v>
      </c>
      <c r="BE522" s="226">
        <f>IF(N522="základní",J522,0)</f>
        <v>0</v>
      </c>
      <c r="BF522" s="226">
        <f>IF(N522="snížená",J522,0)</f>
        <v>0</v>
      </c>
      <c r="BG522" s="226">
        <f>IF(N522="zákl. přenesená",J522,0)</f>
        <v>0</v>
      </c>
      <c r="BH522" s="226">
        <f>IF(N522="sníž. přenesená",J522,0)</f>
        <v>0</v>
      </c>
      <c r="BI522" s="226">
        <f>IF(N522="nulová",J522,0)</f>
        <v>0</v>
      </c>
      <c r="BJ522" s="19" t="s">
        <v>84</v>
      </c>
      <c r="BK522" s="226">
        <f>ROUND(I522*H522,2)</f>
        <v>0</v>
      </c>
      <c r="BL522" s="19" t="s">
        <v>148</v>
      </c>
      <c r="BM522" s="225" t="s">
        <v>475</v>
      </c>
    </row>
    <row r="523" s="2" customFormat="1">
      <c r="A523" s="40"/>
      <c r="B523" s="41"/>
      <c r="C523" s="42"/>
      <c r="D523" s="227" t="s">
        <v>150</v>
      </c>
      <c r="E523" s="42"/>
      <c r="F523" s="228" t="s">
        <v>476</v>
      </c>
      <c r="G523" s="42"/>
      <c r="H523" s="42"/>
      <c r="I523" s="229"/>
      <c r="J523" s="42"/>
      <c r="K523" s="42"/>
      <c r="L523" s="46"/>
      <c r="M523" s="230"/>
      <c r="N523" s="231"/>
      <c r="O523" s="86"/>
      <c r="P523" s="86"/>
      <c r="Q523" s="86"/>
      <c r="R523" s="86"/>
      <c r="S523" s="86"/>
      <c r="T523" s="87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T523" s="19" t="s">
        <v>150</v>
      </c>
      <c r="AU523" s="19" t="s">
        <v>84</v>
      </c>
    </row>
    <row r="524" s="14" customFormat="1">
      <c r="A524" s="14"/>
      <c r="B524" s="243"/>
      <c r="C524" s="244"/>
      <c r="D524" s="234" t="s">
        <v>152</v>
      </c>
      <c r="E524" s="245" t="s">
        <v>19</v>
      </c>
      <c r="F524" s="246" t="s">
        <v>469</v>
      </c>
      <c r="G524" s="244"/>
      <c r="H524" s="247">
        <v>25.32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152</v>
      </c>
      <c r="AU524" s="253" t="s">
        <v>84</v>
      </c>
      <c r="AV524" s="14" t="s">
        <v>84</v>
      </c>
      <c r="AW524" s="14" t="s">
        <v>33</v>
      </c>
      <c r="AX524" s="14" t="s">
        <v>71</v>
      </c>
      <c r="AY524" s="253" t="s">
        <v>141</v>
      </c>
    </row>
    <row r="525" s="14" customFormat="1">
      <c r="A525" s="14"/>
      <c r="B525" s="243"/>
      <c r="C525" s="244"/>
      <c r="D525" s="234" t="s">
        <v>152</v>
      </c>
      <c r="E525" s="245" t="s">
        <v>19</v>
      </c>
      <c r="F525" s="246" t="s">
        <v>470</v>
      </c>
      <c r="G525" s="244"/>
      <c r="H525" s="247">
        <v>22.969999999999999</v>
      </c>
      <c r="I525" s="248"/>
      <c r="J525" s="244"/>
      <c r="K525" s="244"/>
      <c r="L525" s="249"/>
      <c r="M525" s="250"/>
      <c r="N525" s="251"/>
      <c r="O525" s="251"/>
      <c r="P525" s="251"/>
      <c r="Q525" s="251"/>
      <c r="R525" s="251"/>
      <c r="S525" s="251"/>
      <c r="T525" s="252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53" t="s">
        <v>152</v>
      </c>
      <c r="AU525" s="253" t="s">
        <v>84</v>
      </c>
      <c r="AV525" s="14" t="s">
        <v>84</v>
      </c>
      <c r="AW525" s="14" t="s">
        <v>33</v>
      </c>
      <c r="AX525" s="14" t="s">
        <v>71</v>
      </c>
      <c r="AY525" s="253" t="s">
        <v>141</v>
      </c>
    </row>
    <row r="526" s="14" customFormat="1">
      <c r="A526" s="14"/>
      <c r="B526" s="243"/>
      <c r="C526" s="244"/>
      <c r="D526" s="234" t="s">
        <v>152</v>
      </c>
      <c r="E526" s="245" t="s">
        <v>19</v>
      </c>
      <c r="F526" s="246" t="s">
        <v>471</v>
      </c>
      <c r="G526" s="244"/>
      <c r="H526" s="247">
        <v>-3</v>
      </c>
      <c r="I526" s="248"/>
      <c r="J526" s="244"/>
      <c r="K526" s="244"/>
      <c r="L526" s="249"/>
      <c r="M526" s="250"/>
      <c r="N526" s="251"/>
      <c r="O526" s="251"/>
      <c r="P526" s="251"/>
      <c r="Q526" s="251"/>
      <c r="R526" s="251"/>
      <c r="S526" s="251"/>
      <c r="T526" s="252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53" t="s">
        <v>152</v>
      </c>
      <c r="AU526" s="253" t="s">
        <v>84</v>
      </c>
      <c r="AV526" s="14" t="s">
        <v>84</v>
      </c>
      <c r="AW526" s="14" t="s">
        <v>33</v>
      </c>
      <c r="AX526" s="14" t="s">
        <v>71</v>
      </c>
      <c r="AY526" s="253" t="s">
        <v>141</v>
      </c>
    </row>
    <row r="527" s="15" customFormat="1">
      <c r="A527" s="15"/>
      <c r="B527" s="254"/>
      <c r="C527" s="255"/>
      <c r="D527" s="234" t="s">
        <v>152</v>
      </c>
      <c r="E527" s="256" t="s">
        <v>19</v>
      </c>
      <c r="F527" s="257" t="s">
        <v>159</v>
      </c>
      <c r="G527" s="255"/>
      <c r="H527" s="258">
        <v>45.289999999999999</v>
      </c>
      <c r="I527" s="259"/>
      <c r="J527" s="255"/>
      <c r="K527" s="255"/>
      <c r="L527" s="260"/>
      <c r="M527" s="261"/>
      <c r="N527" s="262"/>
      <c r="O527" s="262"/>
      <c r="P527" s="262"/>
      <c r="Q527" s="262"/>
      <c r="R527" s="262"/>
      <c r="S527" s="262"/>
      <c r="T527" s="263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64" t="s">
        <v>152</v>
      </c>
      <c r="AU527" s="264" t="s">
        <v>84</v>
      </c>
      <c r="AV527" s="15" t="s">
        <v>148</v>
      </c>
      <c r="AW527" s="15" t="s">
        <v>33</v>
      </c>
      <c r="AX527" s="15" t="s">
        <v>78</v>
      </c>
      <c r="AY527" s="264" t="s">
        <v>141</v>
      </c>
    </row>
    <row r="528" s="14" customFormat="1">
      <c r="A528" s="14"/>
      <c r="B528" s="243"/>
      <c r="C528" s="244"/>
      <c r="D528" s="234" t="s">
        <v>152</v>
      </c>
      <c r="E528" s="244"/>
      <c r="F528" s="246" t="s">
        <v>477</v>
      </c>
      <c r="G528" s="244"/>
      <c r="H528" s="247">
        <v>47.555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152</v>
      </c>
      <c r="AU528" s="253" t="s">
        <v>84</v>
      </c>
      <c r="AV528" s="14" t="s">
        <v>84</v>
      </c>
      <c r="AW528" s="14" t="s">
        <v>4</v>
      </c>
      <c r="AX528" s="14" t="s">
        <v>78</v>
      </c>
      <c r="AY528" s="253" t="s">
        <v>141</v>
      </c>
    </row>
    <row r="529" s="2" customFormat="1" ht="16.5" customHeight="1">
      <c r="A529" s="40"/>
      <c r="B529" s="41"/>
      <c r="C529" s="214" t="s">
        <v>478</v>
      </c>
      <c r="D529" s="214" t="s">
        <v>143</v>
      </c>
      <c r="E529" s="215" t="s">
        <v>479</v>
      </c>
      <c r="F529" s="216" t="s">
        <v>480</v>
      </c>
      <c r="G529" s="217" t="s">
        <v>347</v>
      </c>
      <c r="H529" s="218">
        <v>1292.6600000000001</v>
      </c>
      <c r="I529" s="219"/>
      <c r="J529" s="220">
        <f>ROUND(I529*H529,2)</f>
        <v>0</v>
      </c>
      <c r="K529" s="216" t="s">
        <v>147</v>
      </c>
      <c r="L529" s="46"/>
      <c r="M529" s="221" t="s">
        <v>19</v>
      </c>
      <c r="N529" s="222" t="s">
        <v>43</v>
      </c>
      <c r="O529" s="86"/>
      <c r="P529" s="223">
        <f>O529*H529</f>
        <v>0</v>
      </c>
      <c r="Q529" s="223">
        <v>0</v>
      </c>
      <c r="R529" s="223">
        <f>Q529*H529</f>
        <v>0</v>
      </c>
      <c r="S529" s="223">
        <v>0</v>
      </c>
      <c r="T529" s="224">
        <f>S529*H529</f>
        <v>0</v>
      </c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R529" s="225" t="s">
        <v>148</v>
      </c>
      <c r="AT529" s="225" t="s">
        <v>143</v>
      </c>
      <c r="AU529" s="225" t="s">
        <v>84</v>
      </c>
      <c r="AY529" s="19" t="s">
        <v>141</v>
      </c>
      <c r="BE529" s="226">
        <f>IF(N529="základní",J529,0)</f>
        <v>0</v>
      </c>
      <c r="BF529" s="226">
        <f>IF(N529="snížená",J529,0)</f>
        <v>0</v>
      </c>
      <c r="BG529" s="226">
        <f>IF(N529="zákl. přenesená",J529,0)</f>
        <v>0</v>
      </c>
      <c r="BH529" s="226">
        <f>IF(N529="sníž. přenesená",J529,0)</f>
        <v>0</v>
      </c>
      <c r="BI529" s="226">
        <f>IF(N529="nulová",J529,0)</f>
        <v>0</v>
      </c>
      <c r="BJ529" s="19" t="s">
        <v>84</v>
      </c>
      <c r="BK529" s="226">
        <f>ROUND(I529*H529,2)</f>
        <v>0</v>
      </c>
      <c r="BL529" s="19" t="s">
        <v>148</v>
      </c>
      <c r="BM529" s="225" t="s">
        <v>481</v>
      </c>
    </row>
    <row r="530" s="2" customFormat="1">
      <c r="A530" s="40"/>
      <c r="B530" s="41"/>
      <c r="C530" s="42"/>
      <c r="D530" s="227" t="s">
        <v>150</v>
      </c>
      <c r="E530" s="42"/>
      <c r="F530" s="228" t="s">
        <v>482</v>
      </c>
      <c r="G530" s="42"/>
      <c r="H530" s="42"/>
      <c r="I530" s="229"/>
      <c r="J530" s="42"/>
      <c r="K530" s="42"/>
      <c r="L530" s="46"/>
      <c r="M530" s="230"/>
      <c r="N530" s="231"/>
      <c r="O530" s="86"/>
      <c r="P530" s="86"/>
      <c r="Q530" s="86"/>
      <c r="R530" s="86"/>
      <c r="S530" s="86"/>
      <c r="T530" s="87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T530" s="19" t="s">
        <v>150</v>
      </c>
      <c r="AU530" s="19" t="s">
        <v>84</v>
      </c>
    </row>
    <row r="531" s="14" customFormat="1">
      <c r="A531" s="14"/>
      <c r="B531" s="243"/>
      <c r="C531" s="244"/>
      <c r="D531" s="234" t="s">
        <v>152</v>
      </c>
      <c r="E531" s="245" t="s">
        <v>19</v>
      </c>
      <c r="F531" s="246" t="s">
        <v>483</v>
      </c>
      <c r="G531" s="244"/>
      <c r="H531" s="247">
        <v>407.54000000000002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152</v>
      </c>
      <c r="AU531" s="253" t="s">
        <v>84</v>
      </c>
      <c r="AV531" s="14" t="s">
        <v>84</v>
      </c>
      <c r="AW531" s="14" t="s">
        <v>33</v>
      </c>
      <c r="AX531" s="14" t="s">
        <v>71</v>
      </c>
      <c r="AY531" s="253" t="s">
        <v>141</v>
      </c>
    </row>
    <row r="532" s="14" customFormat="1">
      <c r="A532" s="14"/>
      <c r="B532" s="243"/>
      <c r="C532" s="244"/>
      <c r="D532" s="234" t="s">
        <v>152</v>
      </c>
      <c r="E532" s="245" t="s">
        <v>19</v>
      </c>
      <c r="F532" s="246" t="s">
        <v>484</v>
      </c>
      <c r="G532" s="244"/>
      <c r="H532" s="247">
        <v>76.519999999999996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152</v>
      </c>
      <c r="AU532" s="253" t="s">
        <v>84</v>
      </c>
      <c r="AV532" s="14" t="s">
        <v>84</v>
      </c>
      <c r="AW532" s="14" t="s">
        <v>33</v>
      </c>
      <c r="AX532" s="14" t="s">
        <v>71</v>
      </c>
      <c r="AY532" s="253" t="s">
        <v>141</v>
      </c>
    </row>
    <row r="533" s="14" customFormat="1">
      <c r="A533" s="14"/>
      <c r="B533" s="243"/>
      <c r="C533" s="244"/>
      <c r="D533" s="234" t="s">
        <v>152</v>
      </c>
      <c r="E533" s="245" t="s">
        <v>19</v>
      </c>
      <c r="F533" s="246" t="s">
        <v>485</v>
      </c>
      <c r="G533" s="244"/>
      <c r="H533" s="247">
        <v>461.80000000000001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152</v>
      </c>
      <c r="AU533" s="253" t="s">
        <v>84</v>
      </c>
      <c r="AV533" s="14" t="s">
        <v>84</v>
      </c>
      <c r="AW533" s="14" t="s">
        <v>33</v>
      </c>
      <c r="AX533" s="14" t="s">
        <v>71</v>
      </c>
      <c r="AY533" s="253" t="s">
        <v>141</v>
      </c>
    </row>
    <row r="534" s="14" customFormat="1">
      <c r="A534" s="14"/>
      <c r="B534" s="243"/>
      <c r="C534" s="244"/>
      <c r="D534" s="234" t="s">
        <v>152</v>
      </c>
      <c r="E534" s="245" t="s">
        <v>19</v>
      </c>
      <c r="F534" s="246" t="s">
        <v>486</v>
      </c>
      <c r="G534" s="244"/>
      <c r="H534" s="247">
        <v>193.80000000000001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152</v>
      </c>
      <c r="AU534" s="253" t="s">
        <v>84</v>
      </c>
      <c r="AV534" s="14" t="s">
        <v>84</v>
      </c>
      <c r="AW534" s="14" t="s">
        <v>33</v>
      </c>
      <c r="AX534" s="14" t="s">
        <v>71</v>
      </c>
      <c r="AY534" s="253" t="s">
        <v>141</v>
      </c>
    </row>
    <row r="535" s="14" customFormat="1">
      <c r="A535" s="14"/>
      <c r="B535" s="243"/>
      <c r="C535" s="244"/>
      <c r="D535" s="234" t="s">
        <v>152</v>
      </c>
      <c r="E535" s="245" t="s">
        <v>19</v>
      </c>
      <c r="F535" s="246" t="s">
        <v>487</v>
      </c>
      <c r="G535" s="244"/>
      <c r="H535" s="247">
        <v>153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152</v>
      </c>
      <c r="AU535" s="253" t="s">
        <v>84</v>
      </c>
      <c r="AV535" s="14" t="s">
        <v>84</v>
      </c>
      <c r="AW535" s="14" t="s">
        <v>33</v>
      </c>
      <c r="AX535" s="14" t="s">
        <v>71</v>
      </c>
      <c r="AY535" s="253" t="s">
        <v>141</v>
      </c>
    </row>
    <row r="536" s="15" customFormat="1">
      <c r="A536" s="15"/>
      <c r="B536" s="254"/>
      <c r="C536" s="255"/>
      <c r="D536" s="234" t="s">
        <v>152</v>
      </c>
      <c r="E536" s="256" t="s">
        <v>19</v>
      </c>
      <c r="F536" s="257" t="s">
        <v>159</v>
      </c>
      <c r="G536" s="255"/>
      <c r="H536" s="258">
        <v>1292.6600000000001</v>
      </c>
      <c r="I536" s="259"/>
      <c r="J536" s="255"/>
      <c r="K536" s="255"/>
      <c r="L536" s="260"/>
      <c r="M536" s="261"/>
      <c r="N536" s="262"/>
      <c r="O536" s="262"/>
      <c r="P536" s="262"/>
      <c r="Q536" s="262"/>
      <c r="R536" s="262"/>
      <c r="S536" s="262"/>
      <c r="T536" s="263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64" t="s">
        <v>152</v>
      </c>
      <c r="AU536" s="264" t="s">
        <v>84</v>
      </c>
      <c r="AV536" s="15" t="s">
        <v>148</v>
      </c>
      <c r="AW536" s="15" t="s">
        <v>33</v>
      </c>
      <c r="AX536" s="15" t="s">
        <v>78</v>
      </c>
      <c r="AY536" s="264" t="s">
        <v>141</v>
      </c>
    </row>
    <row r="537" s="2" customFormat="1" ht="16.5" customHeight="1">
      <c r="A537" s="40"/>
      <c r="B537" s="41"/>
      <c r="C537" s="265" t="s">
        <v>488</v>
      </c>
      <c r="D537" s="265" t="s">
        <v>183</v>
      </c>
      <c r="E537" s="266" t="s">
        <v>489</v>
      </c>
      <c r="F537" s="267" t="s">
        <v>490</v>
      </c>
      <c r="G537" s="268" t="s">
        <v>347</v>
      </c>
      <c r="H537" s="269">
        <v>427.91699999999997</v>
      </c>
      <c r="I537" s="270"/>
      <c r="J537" s="271">
        <f>ROUND(I537*H537,2)</f>
        <v>0</v>
      </c>
      <c r="K537" s="267" t="s">
        <v>147</v>
      </c>
      <c r="L537" s="272"/>
      <c r="M537" s="273" t="s">
        <v>19</v>
      </c>
      <c r="N537" s="274" t="s">
        <v>43</v>
      </c>
      <c r="O537" s="86"/>
      <c r="P537" s="223">
        <f>O537*H537</f>
        <v>0</v>
      </c>
      <c r="Q537" s="223">
        <v>0.00011</v>
      </c>
      <c r="R537" s="223">
        <f>Q537*H537</f>
        <v>0.047070870000000001</v>
      </c>
      <c r="S537" s="223">
        <v>0</v>
      </c>
      <c r="T537" s="224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25" t="s">
        <v>187</v>
      </c>
      <c r="AT537" s="225" t="s">
        <v>183</v>
      </c>
      <c r="AU537" s="225" t="s">
        <v>84</v>
      </c>
      <c r="AY537" s="19" t="s">
        <v>141</v>
      </c>
      <c r="BE537" s="226">
        <f>IF(N537="základní",J537,0)</f>
        <v>0</v>
      </c>
      <c r="BF537" s="226">
        <f>IF(N537="snížená",J537,0)</f>
        <v>0</v>
      </c>
      <c r="BG537" s="226">
        <f>IF(N537="zákl. přenesená",J537,0)</f>
        <v>0</v>
      </c>
      <c r="BH537" s="226">
        <f>IF(N537="sníž. přenesená",J537,0)</f>
        <v>0</v>
      </c>
      <c r="BI537" s="226">
        <f>IF(N537="nulová",J537,0)</f>
        <v>0</v>
      </c>
      <c r="BJ537" s="19" t="s">
        <v>84</v>
      </c>
      <c r="BK537" s="226">
        <f>ROUND(I537*H537,2)</f>
        <v>0</v>
      </c>
      <c r="BL537" s="19" t="s">
        <v>148</v>
      </c>
      <c r="BM537" s="225" t="s">
        <v>491</v>
      </c>
    </row>
    <row r="538" s="2" customFormat="1">
      <c r="A538" s="40"/>
      <c r="B538" s="41"/>
      <c r="C538" s="42"/>
      <c r="D538" s="227" t="s">
        <v>150</v>
      </c>
      <c r="E538" s="42"/>
      <c r="F538" s="228" t="s">
        <v>492</v>
      </c>
      <c r="G538" s="42"/>
      <c r="H538" s="42"/>
      <c r="I538" s="229"/>
      <c r="J538" s="42"/>
      <c r="K538" s="42"/>
      <c r="L538" s="46"/>
      <c r="M538" s="230"/>
      <c r="N538" s="231"/>
      <c r="O538" s="86"/>
      <c r="P538" s="86"/>
      <c r="Q538" s="86"/>
      <c r="R538" s="86"/>
      <c r="S538" s="86"/>
      <c r="T538" s="87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T538" s="19" t="s">
        <v>150</v>
      </c>
      <c r="AU538" s="19" t="s">
        <v>84</v>
      </c>
    </row>
    <row r="539" s="13" customFormat="1">
      <c r="A539" s="13"/>
      <c r="B539" s="232"/>
      <c r="C539" s="233"/>
      <c r="D539" s="234" t="s">
        <v>152</v>
      </c>
      <c r="E539" s="235" t="s">
        <v>19</v>
      </c>
      <c r="F539" s="236" t="s">
        <v>288</v>
      </c>
      <c r="G539" s="233"/>
      <c r="H539" s="235" t="s">
        <v>19</v>
      </c>
      <c r="I539" s="237"/>
      <c r="J539" s="233"/>
      <c r="K539" s="233"/>
      <c r="L539" s="238"/>
      <c r="M539" s="239"/>
      <c r="N539" s="240"/>
      <c r="O539" s="240"/>
      <c r="P539" s="240"/>
      <c r="Q539" s="240"/>
      <c r="R539" s="240"/>
      <c r="S539" s="240"/>
      <c r="T539" s="241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2" t="s">
        <v>152</v>
      </c>
      <c r="AU539" s="242" t="s">
        <v>84</v>
      </c>
      <c r="AV539" s="13" t="s">
        <v>78</v>
      </c>
      <c r="AW539" s="13" t="s">
        <v>33</v>
      </c>
      <c r="AX539" s="13" t="s">
        <v>71</v>
      </c>
      <c r="AY539" s="242" t="s">
        <v>141</v>
      </c>
    </row>
    <row r="540" s="14" customFormat="1">
      <c r="A540" s="14"/>
      <c r="B540" s="243"/>
      <c r="C540" s="244"/>
      <c r="D540" s="234" t="s">
        <v>152</v>
      </c>
      <c r="E540" s="245" t="s">
        <v>19</v>
      </c>
      <c r="F540" s="246" t="s">
        <v>493</v>
      </c>
      <c r="G540" s="244"/>
      <c r="H540" s="247">
        <v>29.399999999999999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152</v>
      </c>
      <c r="AU540" s="253" t="s">
        <v>84</v>
      </c>
      <c r="AV540" s="14" t="s">
        <v>84</v>
      </c>
      <c r="AW540" s="14" t="s">
        <v>33</v>
      </c>
      <c r="AX540" s="14" t="s">
        <v>71</v>
      </c>
      <c r="AY540" s="253" t="s">
        <v>141</v>
      </c>
    </row>
    <row r="541" s="14" customFormat="1">
      <c r="A541" s="14"/>
      <c r="B541" s="243"/>
      <c r="C541" s="244"/>
      <c r="D541" s="234" t="s">
        <v>152</v>
      </c>
      <c r="E541" s="245" t="s">
        <v>19</v>
      </c>
      <c r="F541" s="246" t="s">
        <v>494</v>
      </c>
      <c r="G541" s="244"/>
      <c r="H541" s="247">
        <v>19.199999999999999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152</v>
      </c>
      <c r="AU541" s="253" t="s">
        <v>84</v>
      </c>
      <c r="AV541" s="14" t="s">
        <v>84</v>
      </c>
      <c r="AW541" s="14" t="s">
        <v>33</v>
      </c>
      <c r="AX541" s="14" t="s">
        <v>71</v>
      </c>
      <c r="AY541" s="253" t="s">
        <v>141</v>
      </c>
    </row>
    <row r="542" s="14" customFormat="1">
      <c r="A542" s="14"/>
      <c r="B542" s="243"/>
      <c r="C542" s="244"/>
      <c r="D542" s="234" t="s">
        <v>152</v>
      </c>
      <c r="E542" s="245" t="s">
        <v>19</v>
      </c>
      <c r="F542" s="246" t="s">
        <v>495</v>
      </c>
      <c r="G542" s="244"/>
      <c r="H542" s="247">
        <v>3.2000000000000002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152</v>
      </c>
      <c r="AU542" s="253" t="s">
        <v>84</v>
      </c>
      <c r="AV542" s="14" t="s">
        <v>84</v>
      </c>
      <c r="AW542" s="14" t="s">
        <v>33</v>
      </c>
      <c r="AX542" s="14" t="s">
        <v>71</v>
      </c>
      <c r="AY542" s="253" t="s">
        <v>141</v>
      </c>
    </row>
    <row r="543" s="14" customFormat="1">
      <c r="A543" s="14"/>
      <c r="B543" s="243"/>
      <c r="C543" s="244"/>
      <c r="D543" s="234" t="s">
        <v>152</v>
      </c>
      <c r="E543" s="245" t="s">
        <v>19</v>
      </c>
      <c r="F543" s="246" t="s">
        <v>496</v>
      </c>
      <c r="G543" s="244"/>
      <c r="H543" s="247">
        <v>16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152</v>
      </c>
      <c r="AU543" s="253" t="s">
        <v>84</v>
      </c>
      <c r="AV543" s="14" t="s">
        <v>84</v>
      </c>
      <c r="AW543" s="14" t="s">
        <v>33</v>
      </c>
      <c r="AX543" s="14" t="s">
        <v>71</v>
      </c>
      <c r="AY543" s="253" t="s">
        <v>141</v>
      </c>
    </row>
    <row r="544" s="14" customFormat="1">
      <c r="A544" s="14"/>
      <c r="B544" s="243"/>
      <c r="C544" s="244"/>
      <c r="D544" s="234" t="s">
        <v>152</v>
      </c>
      <c r="E544" s="245" t="s">
        <v>19</v>
      </c>
      <c r="F544" s="246" t="s">
        <v>497</v>
      </c>
      <c r="G544" s="244"/>
      <c r="H544" s="247">
        <v>3.6000000000000001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152</v>
      </c>
      <c r="AU544" s="253" t="s">
        <v>84</v>
      </c>
      <c r="AV544" s="14" t="s">
        <v>84</v>
      </c>
      <c r="AW544" s="14" t="s">
        <v>33</v>
      </c>
      <c r="AX544" s="14" t="s">
        <v>71</v>
      </c>
      <c r="AY544" s="253" t="s">
        <v>141</v>
      </c>
    </row>
    <row r="545" s="14" customFormat="1">
      <c r="A545" s="14"/>
      <c r="B545" s="243"/>
      <c r="C545" s="244"/>
      <c r="D545" s="234" t="s">
        <v>152</v>
      </c>
      <c r="E545" s="245" t="s">
        <v>19</v>
      </c>
      <c r="F545" s="246" t="s">
        <v>496</v>
      </c>
      <c r="G545" s="244"/>
      <c r="H545" s="247">
        <v>16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152</v>
      </c>
      <c r="AU545" s="253" t="s">
        <v>84</v>
      </c>
      <c r="AV545" s="14" t="s">
        <v>84</v>
      </c>
      <c r="AW545" s="14" t="s">
        <v>33</v>
      </c>
      <c r="AX545" s="14" t="s">
        <v>71</v>
      </c>
      <c r="AY545" s="253" t="s">
        <v>141</v>
      </c>
    </row>
    <row r="546" s="14" customFormat="1">
      <c r="A546" s="14"/>
      <c r="B546" s="243"/>
      <c r="C546" s="244"/>
      <c r="D546" s="234" t="s">
        <v>152</v>
      </c>
      <c r="E546" s="245" t="s">
        <v>19</v>
      </c>
      <c r="F546" s="246" t="s">
        <v>495</v>
      </c>
      <c r="G546" s="244"/>
      <c r="H546" s="247">
        <v>3.2000000000000002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152</v>
      </c>
      <c r="AU546" s="253" t="s">
        <v>84</v>
      </c>
      <c r="AV546" s="14" t="s">
        <v>84</v>
      </c>
      <c r="AW546" s="14" t="s">
        <v>33</v>
      </c>
      <c r="AX546" s="14" t="s">
        <v>71</v>
      </c>
      <c r="AY546" s="253" t="s">
        <v>141</v>
      </c>
    </row>
    <row r="547" s="14" customFormat="1">
      <c r="A547" s="14"/>
      <c r="B547" s="243"/>
      <c r="C547" s="244"/>
      <c r="D547" s="234" t="s">
        <v>152</v>
      </c>
      <c r="E547" s="245" t="s">
        <v>19</v>
      </c>
      <c r="F547" s="246" t="s">
        <v>496</v>
      </c>
      <c r="G547" s="244"/>
      <c r="H547" s="247">
        <v>16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152</v>
      </c>
      <c r="AU547" s="253" t="s">
        <v>84</v>
      </c>
      <c r="AV547" s="14" t="s">
        <v>84</v>
      </c>
      <c r="AW547" s="14" t="s">
        <v>33</v>
      </c>
      <c r="AX547" s="14" t="s">
        <v>71</v>
      </c>
      <c r="AY547" s="253" t="s">
        <v>141</v>
      </c>
    </row>
    <row r="548" s="14" customFormat="1">
      <c r="A548" s="14"/>
      <c r="B548" s="243"/>
      <c r="C548" s="244"/>
      <c r="D548" s="234" t="s">
        <v>152</v>
      </c>
      <c r="E548" s="245" t="s">
        <v>19</v>
      </c>
      <c r="F548" s="246" t="s">
        <v>494</v>
      </c>
      <c r="G548" s="244"/>
      <c r="H548" s="247">
        <v>19.199999999999999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152</v>
      </c>
      <c r="AU548" s="253" t="s">
        <v>84</v>
      </c>
      <c r="AV548" s="14" t="s">
        <v>84</v>
      </c>
      <c r="AW548" s="14" t="s">
        <v>33</v>
      </c>
      <c r="AX548" s="14" t="s">
        <v>71</v>
      </c>
      <c r="AY548" s="253" t="s">
        <v>141</v>
      </c>
    </row>
    <row r="549" s="14" customFormat="1">
      <c r="A549" s="14"/>
      <c r="B549" s="243"/>
      <c r="C549" s="244"/>
      <c r="D549" s="234" t="s">
        <v>152</v>
      </c>
      <c r="E549" s="245" t="s">
        <v>19</v>
      </c>
      <c r="F549" s="246" t="s">
        <v>493</v>
      </c>
      <c r="G549" s="244"/>
      <c r="H549" s="247">
        <v>29.399999999999999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152</v>
      </c>
      <c r="AU549" s="253" t="s">
        <v>84</v>
      </c>
      <c r="AV549" s="14" t="s">
        <v>84</v>
      </c>
      <c r="AW549" s="14" t="s">
        <v>33</v>
      </c>
      <c r="AX549" s="14" t="s">
        <v>71</v>
      </c>
      <c r="AY549" s="253" t="s">
        <v>141</v>
      </c>
    </row>
    <row r="550" s="14" customFormat="1">
      <c r="A550" s="14"/>
      <c r="B550" s="243"/>
      <c r="C550" s="244"/>
      <c r="D550" s="234" t="s">
        <v>152</v>
      </c>
      <c r="E550" s="245" t="s">
        <v>19</v>
      </c>
      <c r="F550" s="246" t="s">
        <v>498</v>
      </c>
      <c r="G550" s="244"/>
      <c r="H550" s="247">
        <v>4.2999999999999998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152</v>
      </c>
      <c r="AU550" s="253" t="s">
        <v>84</v>
      </c>
      <c r="AV550" s="14" t="s">
        <v>84</v>
      </c>
      <c r="AW550" s="14" t="s">
        <v>33</v>
      </c>
      <c r="AX550" s="14" t="s">
        <v>71</v>
      </c>
      <c r="AY550" s="253" t="s">
        <v>141</v>
      </c>
    </row>
    <row r="551" s="14" customFormat="1">
      <c r="A551" s="14"/>
      <c r="B551" s="243"/>
      <c r="C551" s="244"/>
      <c r="D551" s="234" t="s">
        <v>152</v>
      </c>
      <c r="E551" s="245" t="s">
        <v>19</v>
      </c>
      <c r="F551" s="246" t="s">
        <v>499</v>
      </c>
      <c r="G551" s="244"/>
      <c r="H551" s="247">
        <v>4.7999999999999998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152</v>
      </c>
      <c r="AU551" s="253" t="s">
        <v>84</v>
      </c>
      <c r="AV551" s="14" t="s">
        <v>84</v>
      </c>
      <c r="AW551" s="14" t="s">
        <v>33</v>
      </c>
      <c r="AX551" s="14" t="s">
        <v>71</v>
      </c>
      <c r="AY551" s="253" t="s">
        <v>141</v>
      </c>
    </row>
    <row r="552" s="14" customFormat="1">
      <c r="A552" s="14"/>
      <c r="B552" s="243"/>
      <c r="C552" s="244"/>
      <c r="D552" s="234" t="s">
        <v>152</v>
      </c>
      <c r="E552" s="245" t="s">
        <v>19</v>
      </c>
      <c r="F552" s="246" t="s">
        <v>500</v>
      </c>
      <c r="G552" s="244"/>
      <c r="H552" s="247">
        <v>2.3999999999999999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152</v>
      </c>
      <c r="AU552" s="253" t="s">
        <v>84</v>
      </c>
      <c r="AV552" s="14" t="s">
        <v>84</v>
      </c>
      <c r="AW552" s="14" t="s">
        <v>33</v>
      </c>
      <c r="AX552" s="14" t="s">
        <v>71</v>
      </c>
      <c r="AY552" s="253" t="s">
        <v>141</v>
      </c>
    </row>
    <row r="553" s="14" customFormat="1">
      <c r="A553" s="14"/>
      <c r="B553" s="243"/>
      <c r="C553" s="244"/>
      <c r="D553" s="234" t="s">
        <v>152</v>
      </c>
      <c r="E553" s="245" t="s">
        <v>19</v>
      </c>
      <c r="F553" s="246" t="s">
        <v>501</v>
      </c>
      <c r="G553" s="244"/>
      <c r="H553" s="247">
        <v>93.480000000000004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152</v>
      </c>
      <c r="AU553" s="253" t="s">
        <v>84</v>
      </c>
      <c r="AV553" s="14" t="s">
        <v>84</v>
      </c>
      <c r="AW553" s="14" t="s">
        <v>33</v>
      </c>
      <c r="AX553" s="14" t="s">
        <v>71</v>
      </c>
      <c r="AY553" s="253" t="s">
        <v>141</v>
      </c>
    </row>
    <row r="554" s="14" customFormat="1">
      <c r="A554" s="14"/>
      <c r="B554" s="243"/>
      <c r="C554" s="244"/>
      <c r="D554" s="234" t="s">
        <v>152</v>
      </c>
      <c r="E554" s="245" t="s">
        <v>19</v>
      </c>
      <c r="F554" s="246" t="s">
        <v>502</v>
      </c>
      <c r="G554" s="244"/>
      <c r="H554" s="247">
        <v>19.129999999999999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152</v>
      </c>
      <c r="AU554" s="253" t="s">
        <v>84</v>
      </c>
      <c r="AV554" s="14" t="s">
        <v>84</v>
      </c>
      <c r="AW554" s="14" t="s">
        <v>33</v>
      </c>
      <c r="AX554" s="14" t="s">
        <v>71</v>
      </c>
      <c r="AY554" s="253" t="s">
        <v>141</v>
      </c>
    </row>
    <row r="555" s="14" customFormat="1">
      <c r="A555" s="14"/>
      <c r="B555" s="243"/>
      <c r="C555" s="244"/>
      <c r="D555" s="234" t="s">
        <v>152</v>
      </c>
      <c r="E555" s="245" t="s">
        <v>19</v>
      </c>
      <c r="F555" s="246" t="s">
        <v>503</v>
      </c>
      <c r="G555" s="244"/>
      <c r="H555" s="247">
        <v>7.2000000000000002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152</v>
      </c>
      <c r="AU555" s="253" t="s">
        <v>84</v>
      </c>
      <c r="AV555" s="14" t="s">
        <v>84</v>
      </c>
      <c r="AW555" s="14" t="s">
        <v>33</v>
      </c>
      <c r="AX555" s="14" t="s">
        <v>71</v>
      </c>
      <c r="AY555" s="253" t="s">
        <v>141</v>
      </c>
    </row>
    <row r="556" s="13" customFormat="1">
      <c r="A556" s="13"/>
      <c r="B556" s="232"/>
      <c r="C556" s="233"/>
      <c r="D556" s="234" t="s">
        <v>152</v>
      </c>
      <c r="E556" s="235" t="s">
        <v>19</v>
      </c>
      <c r="F556" s="236" t="s">
        <v>318</v>
      </c>
      <c r="G556" s="233"/>
      <c r="H556" s="235" t="s">
        <v>19</v>
      </c>
      <c r="I556" s="237"/>
      <c r="J556" s="233"/>
      <c r="K556" s="233"/>
      <c r="L556" s="238"/>
      <c r="M556" s="239"/>
      <c r="N556" s="240"/>
      <c r="O556" s="240"/>
      <c r="P556" s="240"/>
      <c r="Q556" s="240"/>
      <c r="R556" s="240"/>
      <c r="S556" s="240"/>
      <c r="T556" s="24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2" t="s">
        <v>152</v>
      </c>
      <c r="AU556" s="242" t="s">
        <v>84</v>
      </c>
      <c r="AV556" s="13" t="s">
        <v>78</v>
      </c>
      <c r="AW556" s="13" t="s">
        <v>33</v>
      </c>
      <c r="AX556" s="13" t="s">
        <v>71</v>
      </c>
      <c r="AY556" s="242" t="s">
        <v>141</v>
      </c>
    </row>
    <row r="557" s="14" customFormat="1">
      <c r="A557" s="14"/>
      <c r="B557" s="243"/>
      <c r="C557" s="244"/>
      <c r="D557" s="234" t="s">
        <v>152</v>
      </c>
      <c r="E557" s="245" t="s">
        <v>19</v>
      </c>
      <c r="F557" s="246" t="s">
        <v>494</v>
      </c>
      <c r="G557" s="244"/>
      <c r="H557" s="247">
        <v>19.199999999999999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152</v>
      </c>
      <c r="AU557" s="253" t="s">
        <v>84</v>
      </c>
      <c r="AV557" s="14" t="s">
        <v>84</v>
      </c>
      <c r="AW557" s="14" t="s">
        <v>33</v>
      </c>
      <c r="AX557" s="14" t="s">
        <v>71</v>
      </c>
      <c r="AY557" s="253" t="s">
        <v>141</v>
      </c>
    </row>
    <row r="558" s="14" customFormat="1">
      <c r="A558" s="14"/>
      <c r="B558" s="243"/>
      <c r="C558" s="244"/>
      <c r="D558" s="234" t="s">
        <v>152</v>
      </c>
      <c r="E558" s="245" t="s">
        <v>19</v>
      </c>
      <c r="F558" s="246" t="s">
        <v>494</v>
      </c>
      <c r="G558" s="244"/>
      <c r="H558" s="247">
        <v>19.199999999999999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152</v>
      </c>
      <c r="AU558" s="253" t="s">
        <v>84</v>
      </c>
      <c r="AV558" s="14" t="s">
        <v>84</v>
      </c>
      <c r="AW558" s="14" t="s">
        <v>33</v>
      </c>
      <c r="AX558" s="14" t="s">
        <v>71</v>
      </c>
      <c r="AY558" s="253" t="s">
        <v>141</v>
      </c>
    </row>
    <row r="559" s="14" customFormat="1">
      <c r="A559" s="14"/>
      <c r="B559" s="243"/>
      <c r="C559" s="244"/>
      <c r="D559" s="234" t="s">
        <v>152</v>
      </c>
      <c r="E559" s="245" t="s">
        <v>19</v>
      </c>
      <c r="F559" s="246" t="s">
        <v>496</v>
      </c>
      <c r="G559" s="244"/>
      <c r="H559" s="247">
        <v>16</v>
      </c>
      <c r="I559" s="248"/>
      <c r="J559" s="244"/>
      <c r="K559" s="244"/>
      <c r="L559" s="249"/>
      <c r="M559" s="250"/>
      <c r="N559" s="251"/>
      <c r="O559" s="251"/>
      <c r="P559" s="251"/>
      <c r="Q559" s="251"/>
      <c r="R559" s="251"/>
      <c r="S559" s="251"/>
      <c r="T559" s="252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53" t="s">
        <v>152</v>
      </c>
      <c r="AU559" s="253" t="s">
        <v>84</v>
      </c>
      <c r="AV559" s="14" t="s">
        <v>84</v>
      </c>
      <c r="AW559" s="14" t="s">
        <v>33</v>
      </c>
      <c r="AX559" s="14" t="s">
        <v>71</v>
      </c>
      <c r="AY559" s="253" t="s">
        <v>141</v>
      </c>
    </row>
    <row r="560" s="14" customFormat="1">
      <c r="A560" s="14"/>
      <c r="B560" s="243"/>
      <c r="C560" s="244"/>
      <c r="D560" s="234" t="s">
        <v>152</v>
      </c>
      <c r="E560" s="245" t="s">
        <v>19</v>
      </c>
      <c r="F560" s="246" t="s">
        <v>494</v>
      </c>
      <c r="G560" s="244"/>
      <c r="H560" s="247">
        <v>19.199999999999999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152</v>
      </c>
      <c r="AU560" s="253" t="s">
        <v>84</v>
      </c>
      <c r="AV560" s="14" t="s">
        <v>84</v>
      </c>
      <c r="AW560" s="14" t="s">
        <v>33</v>
      </c>
      <c r="AX560" s="14" t="s">
        <v>71</v>
      </c>
      <c r="AY560" s="253" t="s">
        <v>141</v>
      </c>
    </row>
    <row r="561" s="14" customFormat="1">
      <c r="A561" s="14"/>
      <c r="B561" s="243"/>
      <c r="C561" s="244"/>
      <c r="D561" s="234" t="s">
        <v>152</v>
      </c>
      <c r="E561" s="245" t="s">
        <v>19</v>
      </c>
      <c r="F561" s="246" t="s">
        <v>494</v>
      </c>
      <c r="G561" s="244"/>
      <c r="H561" s="247">
        <v>19.199999999999999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152</v>
      </c>
      <c r="AU561" s="253" t="s">
        <v>84</v>
      </c>
      <c r="AV561" s="14" t="s">
        <v>84</v>
      </c>
      <c r="AW561" s="14" t="s">
        <v>33</v>
      </c>
      <c r="AX561" s="14" t="s">
        <v>71</v>
      </c>
      <c r="AY561" s="253" t="s">
        <v>141</v>
      </c>
    </row>
    <row r="562" s="14" customFormat="1">
      <c r="A562" s="14"/>
      <c r="B562" s="243"/>
      <c r="C562" s="244"/>
      <c r="D562" s="234" t="s">
        <v>152</v>
      </c>
      <c r="E562" s="245" t="s">
        <v>19</v>
      </c>
      <c r="F562" s="246" t="s">
        <v>498</v>
      </c>
      <c r="G562" s="244"/>
      <c r="H562" s="247">
        <v>4.2999999999999998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152</v>
      </c>
      <c r="AU562" s="253" t="s">
        <v>84</v>
      </c>
      <c r="AV562" s="14" t="s">
        <v>84</v>
      </c>
      <c r="AW562" s="14" t="s">
        <v>33</v>
      </c>
      <c r="AX562" s="14" t="s">
        <v>71</v>
      </c>
      <c r="AY562" s="253" t="s">
        <v>141</v>
      </c>
    </row>
    <row r="563" s="14" customFormat="1">
      <c r="A563" s="14"/>
      <c r="B563" s="243"/>
      <c r="C563" s="244"/>
      <c r="D563" s="234" t="s">
        <v>152</v>
      </c>
      <c r="E563" s="245" t="s">
        <v>19</v>
      </c>
      <c r="F563" s="246" t="s">
        <v>499</v>
      </c>
      <c r="G563" s="244"/>
      <c r="H563" s="247">
        <v>4.7999999999999998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152</v>
      </c>
      <c r="AU563" s="253" t="s">
        <v>84</v>
      </c>
      <c r="AV563" s="14" t="s">
        <v>84</v>
      </c>
      <c r="AW563" s="14" t="s">
        <v>33</v>
      </c>
      <c r="AX563" s="14" t="s">
        <v>71</v>
      </c>
      <c r="AY563" s="253" t="s">
        <v>141</v>
      </c>
    </row>
    <row r="564" s="14" customFormat="1">
      <c r="A564" s="14"/>
      <c r="B564" s="243"/>
      <c r="C564" s="244"/>
      <c r="D564" s="234" t="s">
        <v>152</v>
      </c>
      <c r="E564" s="245" t="s">
        <v>19</v>
      </c>
      <c r="F564" s="246" t="s">
        <v>502</v>
      </c>
      <c r="G564" s="244"/>
      <c r="H564" s="247">
        <v>19.129999999999999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152</v>
      </c>
      <c r="AU564" s="253" t="s">
        <v>84</v>
      </c>
      <c r="AV564" s="14" t="s">
        <v>84</v>
      </c>
      <c r="AW564" s="14" t="s">
        <v>33</v>
      </c>
      <c r="AX564" s="14" t="s">
        <v>71</v>
      </c>
      <c r="AY564" s="253" t="s">
        <v>141</v>
      </c>
    </row>
    <row r="565" s="15" customFormat="1">
      <c r="A565" s="15"/>
      <c r="B565" s="254"/>
      <c r="C565" s="255"/>
      <c r="D565" s="234" t="s">
        <v>152</v>
      </c>
      <c r="E565" s="256" t="s">
        <v>19</v>
      </c>
      <c r="F565" s="257" t="s">
        <v>159</v>
      </c>
      <c r="G565" s="255"/>
      <c r="H565" s="258">
        <v>407.53999999999996</v>
      </c>
      <c r="I565" s="259"/>
      <c r="J565" s="255"/>
      <c r="K565" s="255"/>
      <c r="L565" s="260"/>
      <c r="M565" s="261"/>
      <c r="N565" s="262"/>
      <c r="O565" s="262"/>
      <c r="P565" s="262"/>
      <c r="Q565" s="262"/>
      <c r="R565" s="262"/>
      <c r="S565" s="262"/>
      <c r="T565" s="263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T565" s="264" t="s">
        <v>152</v>
      </c>
      <c r="AU565" s="264" t="s">
        <v>84</v>
      </c>
      <c r="AV565" s="15" t="s">
        <v>148</v>
      </c>
      <c r="AW565" s="15" t="s">
        <v>33</v>
      </c>
      <c r="AX565" s="15" t="s">
        <v>78</v>
      </c>
      <c r="AY565" s="264" t="s">
        <v>141</v>
      </c>
    </row>
    <row r="566" s="14" customFormat="1">
      <c r="A566" s="14"/>
      <c r="B566" s="243"/>
      <c r="C566" s="244"/>
      <c r="D566" s="234" t="s">
        <v>152</v>
      </c>
      <c r="E566" s="244"/>
      <c r="F566" s="246" t="s">
        <v>504</v>
      </c>
      <c r="G566" s="244"/>
      <c r="H566" s="247">
        <v>427.91699999999997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152</v>
      </c>
      <c r="AU566" s="253" t="s">
        <v>84</v>
      </c>
      <c r="AV566" s="14" t="s">
        <v>84</v>
      </c>
      <c r="AW566" s="14" t="s">
        <v>4</v>
      </c>
      <c r="AX566" s="14" t="s">
        <v>78</v>
      </c>
      <c r="AY566" s="253" t="s">
        <v>141</v>
      </c>
    </row>
    <row r="567" s="2" customFormat="1" ht="16.5" customHeight="1">
      <c r="A567" s="40"/>
      <c r="B567" s="41"/>
      <c r="C567" s="265" t="s">
        <v>505</v>
      </c>
      <c r="D567" s="265" t="s">
        <v>183</v>
      </c>
      <c r="E567" s="266" t="s">
        <v>506</v>
      </c>
      <c r="F567" s="267" t="s">
        <v>507</v>
      </c>
      <c r="G567" s="268" t="s">
        <v>347</v>
      </c>
      <c r="H567" s="269">
        <v>80.346000000000004</v>
      </c>
      <c r="I567" s="270"/>
      <c r="J567" s="271">
        <f>ROUND(I567*H567,2)</f>
        <v>0</v>
      </c>
      <c r="K567" s="267" t="s">
        <v>147</v>
      </c>
      <c r="L567" s="272"/>
      <c r="M567" s="273" t="s">
        <v>19</v>
      </c>
      <c r="N567" s="274" t="s">
        <v>43</v>
      </c>
      <c r="O567" s="86"/>
      <c r="P567" s="223">
        <f>O567*H567</f>
        <v>0</v>
      </c>
      <c r="Q567" s="223">
        <v>0.00050000000000000001</v>
      </c>
      <c r="R567" s="223">
        <f>Q567*H567</f>
        <v>0.040173</v>
      </c>
      <c r="S567" s="223">
        <v>0</v>
      </c>
      <c r="T567" s="224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25" t="s">
        <v>187</v>
      </c>
      <c r="AT567" s="225" t="s">
        <v>183</v>
      </c>
      <c r="AU567" s="225" t="s">
        <v>84</v>
      </c>
      <c r="AY567" s="19" t="s">
        <v>141</v>
      </c>
      <c r="BE567" s="226">
        <f>IF(N567="základní",J567,0)</f>
        <v>0</v>
      </c>
      <c r="BF567" s="226">
        <f>IF(N567="snížená",J567,0)</f>
        <v>0</v>
      </c>
      <c r="BG567" s="226">
        <f>IF(N567="zákl. přenesená",J567,0)</f>
        <v>0</v>
      </c>
      <c r="BH567" s="226">
        <f>IF(N567="sníž. přenesená",J567,0)</f>
        <v>0</v>
      </c>
      <c r="BI567" s="226">
        <f>IF(N567="nulová",J567,0)</f>
        <v>0</v>
      </c>
      <c r="BJ567" s="19" t="s">
        <v>84</v>
      </c>
      <c r="BK567" s="226">
        <f>ROUND(I567*H567,2)</f>
        <v>0</v>
      </c>
      <c r="BL567" s="19" t="s">
        <v>148</v>
      </c>
      <c r="BM567" s="225" t="s">
        <v>508</v>
      </c>
    </row>
    <row r="568" s="2" customFormat="1">
      <c r="A568" s="40"/>
      <c r="B568" s="41"/>
      <c r="C568" s="42"/>
      <c r="D568" s="227" t="s">
        <v>150</v>
      </c>
      <c r="E568" s="42"/>
      <c r="F568" s="228" t="s">
        <v>509</v>
      </c>
      <c r="G568" s="42"/>
      <c r="H568" s="42"/>
      <c r="I568" s="229"/>
      <c r="J568" s="42"/>
      <c r="K568" s="42"/>
      <c r="L568" s="46"/>
      <c r="M568" s="230"/>
      <c r="N568" s="231"/>
      <c r="O568" s="86"/>
      <c r="P568" s="86"/>
      <c r="Q568" s="86"/>
      <c r="R568" s="86"/>
      <c r="S568" s="86"/>
      <c r="T568" s="87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T568" s="19" t="s">
        <v>150</v>
      </c>
      <c r="AU568" s="19" t="s">
        <v>84</v>
      </c>
    </row>
    <row r="569" s="14" customFormat="1">
      <c r="A569" s="14"/>
      <c r="B569" s="243"/>
      <c r="C569" s="244"/>
      <c r="D569" s="234" t="s">
        <v>152</v>
      </c>
      <c r="E569" s="245" t="s">
        <v>19</v>
      </c>
      <c r="F569" s="246" t="s">
        <v>510</v>
      </c>
      <c r="G569" s="244"/>
      <c r="H569" s="247">
        <v>76.519999999999996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152</v>
      </c>
      <c r="AU569" s="253" t="s">
        <v>84</v>
      </c>
      <c r="AV569" s="14" t="s">
        <v>84</v>
      </c>
      <c r="AW569" s="14" t="s">
        <v>33</v>
      </c>
      <c r="AX569" s="14" t="s">
        <v>71</v>
      </c>
      <c r="AY569" s="253" t="s">
        <v>141</v>
      </c>
    </row>
    <row r="570" s="15" customFormat="1">
      <c r="A570" s="15"/>
      <c r="B570" s="254"/>
      <c r="C570" s="255"/>
      <c r="D570" s="234" t="s">
        <v>152</v>
      </c>
      <c r="E570" s="256" t="s">
        <v>19</v>
      </c>
      <c r="F570" s="257" t="s">
        <v>159</v>
      </c>
      <c r="G570" s="255"/>
      <c r="H570" s="258">
        <v>76.519999999999996</v>
      </c>
      <c r="I570" s="259"/>
      <c r="J570" s="255"/>
      <c r="K570" s="255"/>
      <c r="L570" s="260"/>
      <c r="M570" s="261"/>
      <c r="N570" s="262"/>
      <c r="O570" s="262"/>
      <c r="P570" s="262"/>
      <c r="Q570" s="262"/>
      <c r="R570" s="262"/>
      <c r="S570" s="262"/>
      <c r="T570" s="263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T570" s="264" t="s">
        <v>152</v>
      </c>
      <c r="AU570" s="264" t="s">
        <v>84</v>
      </c>
      <c r="AV570" s="15" t="s">
        <v>148</v>
      </c>
      <c r="AW570" s="15" t="s">
        <v>33</v>
      </c>
      <c r="AX570" s="15" t="s">
        <v>78</v>
      </c>
      <c r="AY570" s="264" t="s">
        <v>141</v>
      </c>
    </row>
    <row r="571" s="14" customFormat="1">
      <c r="A571" s="14"/>
      <c r="B571" s="243"/>
      <c r="C571" s="244"/>
      <c r="D571" s="234" t="s">
        <v>152</v>
      </c>
      <c r="E571" s="244"/>
      <c r="F571" s="246" t="s">
        <v>511</v>
      </c>
      <c r="G571" s="244"/>
      <c r="H571" s="247">
        <v>80.346000000000004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152</v>
      </c>
      <c r="AU571" s="253" t="s">
        <v>84</v>
      </c>
      <c r="AV571" s="14" t="s">
        <v>84</v>
      </c>
      <c r="AW571" s="14" t="s">
        <v>4</v>
      </c>
      <c r="AX571" s="14" t="s">
        <v>78</v>
      </c>
      <c r="AY571" s="253" t="s">
        <v>141</v>
      </c>
    </row>
    <row r="572" s="2" customFormat="1" ht="16.5" customHeight="1">
      <c r="A572" s="40"/>
      <c r="B572" s="41"/>
      <c r="C572" s="265" t="s">
        <v>512</v>
      </c>
      <c r="D572" s="265" t="s">
        <v>183</v>
      </c>
      <c r="E572" s="266" t="s">
        <v>513</v>
      </c>
      <c r="F572" s="267" t="s">
        <v>514</v>
      </c>
      <c r="G572" s="268" t="s">
        <v>347</v>
      </c>
      <c r="H572" s="269">
        <v>484.88999999999999</v>
      </c>
      <c r="I572" s="270"/>
      <c r="J572" s="271">
        <f>ROUND(I572*H572,2)</f>
        <v>0</v>
      </c>
      <c r="K572" s="267" t="s">
        <v>147</v>
      </c>
      <c r="L572" s="272"/>
      <c r="M572" s="273" t="s">
        <v>19</v>
      </c>
      <c r="N572" s="274" t="s">
        <v>43</v>
      </c>
      <c r="O572" s="86"/>
      <c r="P572" s="223">
        <f>O572*H572</f>
        <v>0</v>
      </c>
      <c r="Q572" s="223">
        <v>4.0000000000000003E-05</v>
      </c>
      <c r="R572" s="223">
        <f>Q572*H572</f>
        <v>0.019395600000000002</v>
      </c>
      <c r="S572" s="223">
        <v>0</v>
      </c>
      <c r="T572" s="224">
        <f>S572*H572</f>
        <v>0</v>
      </c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R572" s="225" t="s">
        <v>187</v>
      </c>
      <c r="AT572" s="225" t="s">
        <v>183</v>
      </c>
      <c r="AU572" s="225" t="s">
        <v>84</v>
      </c>
      <c r="AY572" s="19" t="s">
        <v>141</v>
      </c>
      <c r="BE572" s="226">
        <f>IF(N572="základní",J572,0)</f>
        <v>0</v>
      </c>
      <c r="BF572" s="226">
        <f>IF(N572="snížená",J572,0)</f>
        <v>0</v>
      </c>
      <c r="BG572" s="226">
        <f>IF(N572="zákl. přenesená",J572,0)</f>
        <v>0</v>
      </c>
      <c r="BH572" s="226">
        <f>IF(N572="sníž. přenesená",J572,0)</f>
        <v>0</v>
      </c>
      <c r="BI572" s="226">
        <f>IF(N572="nulová",J572,0)</f>
        <v>0</v>
      </c>
      <c r="BJ572" s="19" t="s">
        <v>84</v>
      </c>
      <c r="BK572" s="226">
        <f>ROUND(I572*H572,2)</f>
        <v>0</v>
      </c>
      <c r="BL572" s="19" t="s">
        <v>148</v>
      </c>
      <c r="BM572" s="225" t="s">
        <v>515</v>
      </c>
    </row>
    <row r="573" s="2" customFormat="1">
      <c r="A573" s="40"/>
      <c r="B573" s="41"/>
      <c r="C573" s="42"/>
      <c r="D573" s="227" t="s">
        <v>150</v>
      </c>
      <c r="E573" s="42"/>
      <c r="F573" s="228" t="s">
        <v>516</v>
      </c>
      <c r="G573" s="42"/>
      <c r="H573" s="42"/>
      <c r="I573" s="229"/>
      <c r="J573" s="42"/>
      <c r="K573" s="42"/>
      <c r="L573" s="46"/>
      <c r="M573" s="230"/>
      <c r="N573" s="231"/>
      <c r="O573" s="86"/>
      <c r="P573" s="86"/>
      <c r="Q573" s="86"/>
      <c r="R573" s="86"/>
      <c r="S573" s="86"/>
      <c r="T573" s="87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T573" s="19" t="s">
        <v>150</v>
      </c>
      <c r="AU573" s="19" t="s">
        <v>84</v>
      </c>
    </row>
    <row r="574" s="13" customFormat="1">
      <c r="A574" s="13"/>
      <c r="B574" s="232"/>
      <c r="C574" s="233"/>
      <c r="D574" s="234" t="s">
        <v>152</v>
      </c>
      <c r="E574" s="235" t="s">
        <v>19</v>
      </c>
      <c r="F574" s="236" t="s">
        <v>288</v>
      </c>
      <c r="G574" s="233"/>
      <c r="H574" s="235" t="s">
        <v>19</v>
      </c>
      <c r="I574" s="237"/>
      <c r="J574" s="233"/>
      <c r="K574" s="233"/>
      <c r="L574" s="238"/>
      <c r="M574" s="239"/>
      <c r="N574" s="240"/>
      <c r="O574" s="240"/>
      <c r="P574" s="240"/>
      <c r="Q574" s="240"/>
      <c r="R574" s="240"/>
      <c r="S574" s="240"/>
      <c r="T574" s="241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2" t="s">
        <v>152</v>
      </c>
      <c r="AU574" s="242" t="s">
        <v>84</v>
      </c>
      <c r="AV574" s="13" t="s">
        <v>78</v>
      </c>
      <c r="AW574" s="13" t="s">
        <v>33</v>
      </c>
      <c r="AX574" s="13" t="s">
        <v>71</v>
      </c>
      <c r="AY574" s="242" t="s">
        <v>141</v>
      </c>
    </row>
    <row r="575" s="14" customFormat="1">
      <c r="A575" s="14"/>
      <c r="B575" s="243"/>
      <c r="C575" s="244"/>
      <c r="D575" s="234" t="s">
        <v>152</v>
      </c>
      <c r="E575" s="245" t="s">
        <v>19</v>
      </c>
      <c r="F575" s="246" t="s">
        <v>517</v>
      </c>
      <c r="G575" s="244"/>
      <c r="H575" s="247">
        <v>42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152</v>
      </c>
      <c r="AU575" s="253" t="s">
        <v>84</v>
      </c>
      <c r="AV575" s="14" t="s">
        <v>84</v>
      </c>
      <c r="AW575" s="14" t="s">
        <v>33</v>
      </c>
      <c r="AX575" s="14" t="s">
        <v>71</v>
      </c>
      <c r="AY575" s="253" t="s">
        <v>141</v>
      </c>
    </row>
    <row r="576" s="14" customFormat="1">
      <c r="A576" s="14"/>
      <c r="B576" s="243"/>
      <c r="C576" s="244"/>
      <c r="D576" s="234" t="s">
        <v>152</v>
      </c>
      <c r="E576" s="245" t="s">
        <v>19</v>
      </c>
      <c r="F576" s="246" t="s">
        <v>518</v>
      </c>
      <c r="G576" s="244"/>
      <c r="H576" s="247">
        <v>31.800000000000001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152</v>
      </c>
      <c r="AU576" s="253" t="s">
        <v>84</v>
      </c>
      <c r="AV576" s="14" t="s">
        <v>84</v>
      </c>
      <c r="AW576" s="14" t="s">
        <v>33</v>
      </c>
      <c r="AX576" s="14" t="s">
        <v>71</v>
      </c>
      <c r="AY576" s="253" t="s">
        <v>141</v>
      </c>
    </row>
    <row r="577" s="14" customFormat="1">
      <c r="A577" s="14"/>
      <c r="B577" s="243"/>
      <c r="C577" s="244"/>
      <c r="D577" s="234" t="s">
        <v>152</v>
      </c>
      <c r="E577" s="245" t="s">
        <v>19</v>
      </c>
      <c r="F577" s="246" t="s">
        <v>519</v>
      </c>
      <c r="G577" s="244"/>
      <c r="H577" s="247">
        <v>4.7000000000000002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152</v>
      </c>
      <c r="AU577" s="253" t="s">
        <v>84</v>
      </c>
      <c r="AV577" s="14" t="s">
        <v>84</v>
      </c>
      <c r="AW577" s="14" t="s">
        <v>33</v>
      </c>
      <c r="AX577" s="14" t="s">
        <v>71</v>
      </c>
      <c r="AY577" s="253" t="s">
        <v>141</v>
      </c>
    </row>
    <row r="578" s="14" customFormat="1">
      <c r="A578" s="14"/>
      <c r="B578" s="243"/>
      <c r="C578" s="244"/>
      <c r="D578" s="234" t="s">
        <v>152</v>
      </c>
      <c r="E578" s="245" t="s">
        <v>19</v>
      </c>
      <c r="F578" s="246" t="s">
        <v>520</v>
      </c>
      <c r="G578" s="244"/>
      <c r="H578" s="247">
        <v>22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152</v>
      </c>
      <c r="AU578" s="253" t="s">
        <v>84</v>
      </c>
      <c r="AV578" s="14" t="s">
        <v>84</v>
      </c>
      <c r="AW578" s="14" t="s">
        <v>33</v>
      </c>
      <c r="AX578" s="14" t="s">
        <v>71</v>
      </c>
      <c r="AY578" s="253" t="s">
        <v>141</v>
      </c>
    </row>
    <row r="579" s="14" customFormat="1">
      <c r="A579" s="14"/>
      <c r="B579" s="243"/>
      <c r="C579" s="244"/>
      <c r="D579" s="234" t="s">
        <v>152</v>
      </c>
      <c r="E579" s="245" t="s">
        <v>19</v>
      </c>
      <c r="F579" s="246" t="s">
        <v>521</v>
      </c>
      <c r="G579" s="244"/>
      <c r="H579" s="247">
        <v>6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152</v>
      </c>
      <c r="AU579" s="253" t="s">
        <v>84</v>
      </c>
      <c r="AV579" s="14" t="s">
        <v>84</v>
      </c>
      <c r="AW579" s="14" t="s">
        <v>33</v>
      </c>
      <c r="AX579" s="14" t="s">
        <v>71</v>
      </c>
      <c r="AY579" s="253" t="s">
        <v>141</v>
      </c>
    </row>
    <row r="580" s="14" customFormat="1">
      <c r="A580" s="14"/>
      <c r="B580" s="243"/>
      <c r="C580" s="244"/>
      <c r="D580" s="234" t="s">
        <v>152</v>
      </c>
      <c r="E580" s="245" t="s">
        <v>19</v>
      </c>
      <c r="F580" s="246" t="s">
        <v>522</v>
      </c>
      <c r="G580" s="244"/>
      <c r="H580" s="247">
        <v>31</v>
      </c>
      <c r="I580" s="248"/>
      <c r="J580" s="244"/>
      <c r="K580" s="244"/>
      <c r="L580" s="249"/>
      <c r="M580" s="250"/>
      <c r="N580" s="251"/>
      <c r="O580" s="251"/>
      <c r="P580" s="251"/>
      <c r="Q580" s="251"/>
      <c r="R580" s="251"/>
      <c r="S580" s="251"/>
      <c r="T580" s="252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  <c r="AE580" s="14"/>
      <c r="AT580" s="253" t="s">
        <v>152</v>
      </c>
      <c r="AU580" s="253" t="s">
        <v>84</v>
      </c>
      <c r="AV580" s="14" t="s">
        <v>84</v>
      </c>
      <c r="AW580" s="14" t="s">
        <v>33</v>
      </c>
      <c r="AX580" s="14" t="s">
        <v>71</v>
      </c>
      <c r="AY580" s="253" t="s">
        <v>141</v>
      </c>
    </row>
    <row r="581" s="14" customFormat="1">
      <c r="A581" s="14"/>
      <c r="B581" s="243"/>
      <c r="C581" s="244"/>
      <c r="D581" s="234" t="s">
        <v>152</v>
      </c>
      <c r="E581" s="245" t="s">
        <v>19</v>
      </c>
      <c r="F581" s="246" t="s">
        <v>523</v>
      </c>
      <c r="G581" s="244"/>
      <c r="H581" s="247">
        <v>4.4000000000000004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152</v>
      </c>
      <c r="AU581" s="253" t="s">
        <v>84</v>
      </c>
      <c r="AV581" s="14" t="s">
        <v>84</v>
      </c>
      <c r="AW581" s="14" t="s">
        <v>33</v>
      </c>
      <c r="AX581" s="14" t="s">
        <v>71</v>
      </c>
      <c r="AY581" s="253" t="s">
        <v>141</v>
      </c>
    </row>
    <row r="582" s="14" customFormat="1">
      <c r="A582" s="14"/>
      <c r="B582" s="243"/>
      <c r="C582" s="244"/>
      <c r="D582" s="234" t="s">
        <v>152</v>
      </c>
      <c r="E582" s="245" t="s">
        <v>19</v>
      </c>
      <c r="F582" s="246" t="s">
        <v>524</v>
      </c>
      <c r="G582" s="244"/>
      <c r="H582" s="247">
        <v>23.5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152</v>
      </c>
      <c r="AU582" s="253" t="s">
        <v>84</v>
      </c>
      <c r="AV582" s="14" t="s">
        <v>84</v>
      </c>
      <c r="AW582" s="14" t="s">
        <v>33</v>
      </c>
      <c r="AX582" s="14" t="s">
        <v>71</v>
      </c>
      <c r="AY582" s="253" t="s">
        <v>141</v>
      </c>
    </row>
    <row r="583" s="14" customFormat="1">
      <c r="A583" s="14"/>
      <c r="B583" s="243"/>
      <c r="C583" s="244"/>
      <c r="D583" s="234" t="s">
        <v>152</v>
      </c>
      <c r="E583" s="245" t="s">
        <v>19</v>
      </c>
      <c r="F583" s="246" t="s">
        <v>518</v>
      </c>
      <c r="G583" s="244"/>
      <c r="H583" s="247">
        <v>31.800000000000001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152</v>
      </c>
      <c r="AU583" s="253" t="s">
        <v>84</v>
      </c>
      <c r="AV583" s="14" t="s">
        <v>84</v>
      </c>
      <c r="AW583" s="14" t="s">
        <v>33</v>
      </c>
      <c r="AX583" s="14" t="s">
        <v>71</v>
      </c>
      <c r="AY583" s="253" t="s">
        <v>141</v>
      </c>
    </row>
    <row r="584" s="14" customFormat="1">
      <c r="A584" s="14"/>
      <c r="B584" s="243"/>
      <c r="C584" s="244"/>
      <c r="D584" s="234" t="s">
        <v>152</v>
      </c>
      <c r="E584" s="245" t="s">
        <v>19</v>
      </c>
      <c r="F584" s="246" t="s">
        <v>517</v>
      </c>
      <c r="G584" s="244"/>
      <c r="H584" s="247">
        <v>42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152</v>
      </c>
      <c r="AU584" s="253" t="s">
        <v>84</v>
      </c>
      <c r="AV584" s="14" t="s">
        <v>84</v>
      </c>
      <c r="AW584" s="14" t="s">
        <v>33</v>
      </c>
      <c r="AX584" s="14" t="s">
        <v>71</v>
      </c>
      <c r="AY584" s="253" t="s">
        <v>141</v>
      </c>
    </row>
    <row r="585" s="14" customFormat="1">
      <c r="A585" s="14"/>
      <c r="B585" s="243"/>
      <c r="C585" s="244"/>
      <c r="D585" s="234" t="s">
        <v>152</v>
      </c>
      <c r="E585" s="245" t="s">
        <v>19</v>
      </c>
      <c r="F585" s="246" t="s">
        <v>525</v>
      </c>
      <c r="G585" s="244"/>
      <c r="H585" s="247">
        <v>7.2999999999999998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152</v>
      </c>
      <c r="AU585" s="253" t="s">
        <v>84</v>
      </c>
      <c r="AV585" s="14" t="s">
        <v>84</v>
      </c>
      <c r="AW585" s="14" t="s">
        <v>33</v>
      </c>
      <c r="AX585" s="14" t="s">
        <v>71</v>
      </c>
      <c r="AY585" s="253" t="s">
        <v>141</v>
      </c>
    </row>
    <row r="586" s="14" customFormat="1">
      <c r="A586" s="14"/>
      <c r="B586" s="243"/>
      <c r="C586" s="244"/>
      <c r="D586" s="234" t="s">
        <v>152</v>
      </c>
      <c r="E586" s="245" t="s">
        <v>19</v>
      </c>
      <c r="F586" s="246" t="s">
        <v>526</v>
      </c>
      <c r="G586" s="244"/>
      <c r="H586" s="247">
        <v>13.199999999999999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152</v>
      </c>
      <c r="AU586" s="253" t="s">
        <v>84</v>
      </c>
      <c r="AV586" s="14" t="s">
        <v>84</v>
      </c>
      <c r="AW586" s="14" t="s">
        <v>33</v>
      </c>
      <c r="AX586" s="14" t="s">
        <v>71</v>
      </c>
      <c r="AY586" s="253" t="s">
        <v>141</v>
      </c>
    </row>
    <row r="587" s="14" customFormat="1">
      <c r="A587" s="14"/>
      <c r="B587" s="243"/>
      <c r="C587" s="244"/>
      <c r="D587" s="234" t="s">
        <v>152</v>
      </c>
      <c r="E587" s="245" t="s">
        <v>19</v>
      </c>
      <c r="F587" s="246" t="s">
        <v>527</v>
      </c>
      <c r="G587" s="244"/>
      <c r="H587" s="247">
        <v>5.4000000000000004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152</v>
      </c>
      <c r="AU587" s="253" t="s">
        <v>84</v>
      </c>
      <c r="AV587" s="14" t="s">
        <v>84</v>
      </c>
      <c r="AW587" s="14" t="s">
        <v>33</v>
      </c>
      <c r="AX587" s="14" t="s">
        <v>71</v>
      </c>
      <c r="AY587" s="253" t="s">
        <v>141</v>
      </c>
    </row>
    <row r="588" s="13" customFormat="1">
      <c r="A588" s="13"/>
      <c r="B588" s="232"/>
      <c r="C588" s="233"/>
      <c r="D588" s="234" t="s">
        <v>152</v>
      </c>
      <c r="E588" s="235" t="s">
        <v>19</v>
      </c>
      <c r="F588" s="236" t="s">
        <v>318</v>
      </c>
      <c r="G588" s="233"/>
      <c r="H588" s="235" t="s">
        <v>19</v>
      </c>
      <c r="I588" s="237"/>
      <c r="J588" s="233"/>
      <c r="K588" s="233"/>
      <c r="L588" s="238"/>
      <c r="M588" s="239"/>
      <c r="N588" s="240"/>
      <c r="O588" s="240"/>
      <c r="P588" s="240"/>
      <c r="Q588" s="240"/>
      <c r="R588" s="240"/>
      <c r="S588" s="240"/>
      <c r="T588" s="241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2" t="s">
        <v>152</v>
      </c>
      <c r="AU588" s="242" t="s">
        <v>84</v>
      </c>
      <c r="AV588" s="13" t="s">
        <v>78</v>
      </c>
      <c r="AW588" s="13" t="s">
        <v>33</v>
      </c>
      <c r="AX588" s="13" t="s">
        <v>71</v>
      </c>
      <c r="AY588" s="242" t="s">
        <v>141</v>
      </c>
    </row>
    <row r="589" s="14" customFormat="1">
      <c r="A589" s="14"/>
      <c r="B589" s="243"/>
      <c r="C589" s="244"/>
      <c r="D589" s="234" t="s">
        <v>152</v>
      </c>
      <c r="E589" s="245" t="s">
        <v>19</v>
      </c>
      <c r="F589" s="246" t="s">
        <v>528</v>
      </c>
      <c r="G589" s="244"/>
      <c r="H589" s="247">
        <v>37.200000000000003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152</v>
      </c>
      <c r="AU589" s="253" t="s">
        <v>84</v>
      </c>
      <c r="AV589" s="14" t="s">
        <v>84</v>
      </c>
      <c r="AW589" s="14" t="s">
        <v>33</v>
      </c>
      <c r="AX589" s="14" t="s">
        <v>71</v>
      </c>
      <c r="AY589" s="253" t="s">
        <v>141</v>
      </c>
    </row>
    <row r="590" s="14" customFormat="1">
      <c r="A590" s="14"/>
      <c r="B590" s="243"/>
      <c r="C590" s="244"/>
      <c r="D590" s="234" t="s">
        <v>152</v>
      </c>
      <c r="E590" s="245" t="s">
        <v>19</v>
      </c>
      <c r="F590" s="246" t="s">
        <v>529</v>
      </c>
      <c r="G590" s="244"/>
      <c r="H590" s="247">
        <v>33.600000000000001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152</v>
      </c>
      <c r="AU590" s="253" t="s">
        <v>84</v>
      </c>
      <c r="AV590" s="14" t="s">
        <v>84</v>
      </c>
      <c r="AW590" s="14" t="s">
        <v>33</v>
      </c>
      <c r="AX590" s="14" t="s">
        <v>71</v>
      </c>
      <c r="AY590" s="253" t="s">
        <v>141</v>
      </c>
    </row>
    <row r="591" s="14" customFormat="1">
      <c r="A591" s="14"/>
      <c r="B591" s="243"/>
      <c r="C591" s="244"/>
      <c r="D591" s="234" t="s">
        <v>152</v>
      </c>
      <c r="E591" s="245" t="s">
        <v>19</v>
      </c>
      <c r="F591" s="246" t="s">
        <v>522</v>
      </c>
      <c r="G591" s="244"/>
      <c r="H591" s="247">
        <v>31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152</v>
      </c>
      <c r="AU591" s="253" t="s">
        <v>84</v>
      </c>
      <c r="AV591" s="14" t="s">
        <v>84</v>
      </c>
      <c r="AW591" s="14" t="s">
        <v>33</v>
      </c>
      <c r="AX591" s="14" t="s">
        <v>71</v>
      </c>
      <c r="AY591" s="253" t="s">
        <v>141</v>
      </c>
    </row>
    <row r="592" s="14" customFormat="1">
      <c r="A592" s="14"/>
      <c r="B592" s="243"/>
      <c r="C592" s="244"/>
      <c r="D592" s="234" t="s">
        <v>152</v>
      </c>
      <c r="E592" s="245" t="s">
        <v>19</v>
      </c>
      <c r="F592" s="246" t="s">
        <v>529</v>
      </c>
      <c r="G592" s="244"/>
      <c r="H592" s="247">
        <v>33.600000000000001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152</v>
      </c>
      <c r="AU592" s="253" t="s">
        <v>84</v>
      </c>
      <c r="AV592" s="14" t="s">
        <v>84</v>
      </c>
      <c r="AW592" s="14" t="s">
        <v>33</v>
      </c>
      <c r="AX592" s="14" t="s">
        <v>71</v>
      </c>
      <c r="AY592" s="253" t="s">
        <v>141</v>
      </c>
    </row>
    <row r="593" s="14" customFormat="1">
      <c r="A593" s="14"/>
      <c r="B593" s="243"/>
      <c r="C593" s="244"/>
      <c r="D593" s="234" t="s">
        <v>152</v>
      </c>
      <c r="E593" s="245" t="s">
        <v>19</v>
      </c>
      <c r="F593" s="246" t="s">
        <v>528</v>
      </c>
      <c r="G593" s="244"/>
      <c r="H593" s="247">
        <v>37.200000000000003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152</v>
      </c>
      <c r="AU593" s="253" t="s">
        <v>84</v>
      </c>
      <c r="AV593" s="14" t="s">
        <v>84</v>
      </c>
      <c r="AW593" s="14" t="s">
        <v>33</v>
      </c>
      <c r="AX593" s="14" t="s">
        <v>71</v>
      </c>
      <c r="AY593" s="253" t="s">
        <v>141</v>
      </c>
    </row>
    <row r="594" s="14" customFormat="1">
      <c r="A594" s="14"/>
      <c r="B594" s="243"/>
      <c r="C594" s="244"/>
      <c r="D594" s="234" t="s">
        <v>152</v>
      </c>
      <c r="E594" s="245" t="s">
        <v>19</v>
      </c>
      <c r="F594" s="246" t="s">
        <v>525</v>
      </c>
      <c r="G594" s="244"/>
      <c r="H594" s="247">
        <v>7.2999999999999998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152</v>
      </c>
      <c r="AU594" s="253" t="s">
        <v>84</v>
      </c>
      <c r="AV594" s="14" t="s">
        <v>84</v>
      </c>
      <c r="AW594" s="14" t="s">
        <v>33</v>
      </c>
      <c r="AX594" s="14" t="s">
        <v>71</v>
      </c>
      <c r="AY594" s="253" t="s">
        <v>141</v>
      </c>
    </row>
    <row r="595" s="14" customFormat="1">
      <c r="A595" s="14"/>
      <c r="B595" s="243"/>
      <c r="C595" s="244"/>
      <c r="D595" s="234" t="s">
        <v>152</v>
      </c>
      <c r="E595" s="245" t="s">
        <v>19</v>
      </c>
      <c r="F595" s="246" t="s">
        <v>530</v>
      </c>
      <c r="G595" s="244"/>
      <c r="H595" s="247">
        <v>16.800000000000001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152</v>
      </c>
      <c r="AU595" s="253" t="s">
        <v>84</v>
      </c>
      <c r="AV595" s="14" t="s">
        <v>84</v>
      </c>
      <c r="AW595" s="14" t="s">
        <v>33</v>
      </c>
      <c r="AX595" s="14" t="s">
        <v>71</v>
      </c>
      <c r="AY595" s="253" t="s">
        <v>141</v>
      </c>
    </row>
    <row r="596" s="15" customFormat="1">
      <c r="A596" s="15"/>
      <c r="B596" s="254"/>
      <c r="C596" s="255"/>
      <c r="D596" s="234" t="s">
        <v>152</v>
      </c>
      <c r="E596" s="256" t="s">
        <v>19</v>
      </c>
      <c r="F596" s="257" t="s">
        <v>159</v>
      </c>
      <c r="G596" s="255"/>
      <c r="H596" s="258">
        <v>461.80000000000007</v>
      </c>
      <c r="I596" s="259"/>
      <c r="J596" s="255"/>
      <c r="K596" s="255"/>
      <c r="L596" s="260"/>
      <c r="M596" s="261"/>
      <c r="N596" s="262"/>
      <c r="O596" s="262"/>
      <c r="P596" s="262"/>
      <c r="Q596" s="262"/>
      <c r="R596" s="262"/>
      <c r="S596" s="262"/>
      <c r="T596" s="263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T596" s="264" t="s">
        <v>152</v>
      </c>
      <c r="AU596" s="264" t="s">
        <v>84</v>
      </c>
      <c r="AV596" s="15" t="s">
        <v>148</v>
      </c>
      <c r="AW596" s="15" t="s">
        <v>33</v>
      </c>
      <c r="AX596" s="15" t="s">
        <v>78</v>
      </c>
      <c r="AY596" s="264" t="s">
        <v>141</v>
      </c>
    </row>
    <row r="597" s="14" customFormat="1">
      <c r="A597" s="14"/>
      <c r="B597" s="243"/>
      <c r="C597" s="244"/>
      <c r="D597" s="234" t="s">
        <v>152</v>
      </c>
      <c r="E597" s="244"/>
      <c r="F597" s="246" t="s">
        <v>531</v>
      </c>
      <c r="G597" s="244"/>
      <c r="H597" s="247">
        <v>484.88999999999999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152</v>
      </c>
      <c r="AU597" s="253" t="s">
        <v>84</v>
      </c>
      <c r="AV597" s="14" t="s">
        <v>84</v>
      </c>
      <c r="AW597" s="14" t="s">
        <v>4</v>
      </c>
      <c r="AX597" s="14" t="s">
        <v>78</v>
      </c>
      <c r="AY597" s="253" t="s">
        <v>141</v>
      </c>
    </row>
    <row r="598" s="2" customFormat="1" ht="16.5" customHeight="1">
      <c r="A598" s="40"/>
      <c r="B598" s="41"/>
      <c r="C598" s="265" t="s">
        <v>532</v>
      </c>
      <c r="D598" s="265" t="s">
        <v>183</v>
      </c>
      <c r="E598" s="266" t="s">
        <v>533</v>
      </c>
      <c r="F598" s="267" t="s">
        <v>534</v>
      </c>
      <c r="G598" s="268" t="s">
        <v>347</v>
      </c>
      <c r="H598" s="269">
        <v>203.49000000000001</v>
      </c>
      <c r="I598" s="270"/>
      <c r="J598" s="271">
        <f>ROUND(I598*H598,2)</f>
        <v>0</v>
      </c>
      <c r="K598" s="267" t="s">
        <v>147</v>
      </c>
      <c r="L598" s="272"/>
      <c r="M598" s="273" t="s">
        <v>19</v>
      </c>
      <c r="N598" s="274" t="s">
        <v>43</v>
      </c>
      <c r="O598" s="86"/>
      <c r="P598" s="223">
        <f>O598*H598</f>
        <v>0</v>
      </c>
      <c r="Q598" s="223">
        <v>0.00029999999999999997</v>
      </c>
      <c r="R598" s="223">
        <f>Q598*H598</f>
        <v>0.061046999999999997</v>
      </c>
      <c r="S598" s="223">
        <v>0</v>
      </c>
      <c r="T598" s="224">
        <f>S598*H598</f>
        <v>0</v>
      </c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R598" s="225" t="s">
        <v>187</v>
      </c>
      <c r="AT598" s="225" t="s">
        <v>183</v>
      </c>
      <c r="AU598" s="225" t="s">
        <v>84</v>
      </c>
      <c r="AY598" s="19" t="s">
        <v>141</v>
      </c>
      <c r="BE598" s="226">
        <f>IF(N598="základní",J598,0)</f>
        <v>0</v>
      </c>
      <c r="BF598" s="226">
        <f>IF(N598="snížená",J598,0)</f>
        <v>0</v>
      </c>
      <c r="BG598" s="226">
        <f>IF(N598="zákl. přenesená",J598,0)</f>
        <v>0</v>
      </c>
      <c r="BH598" s="226">
        <f>IF(N598="sníž. přenesená",J598,0)</f>
        <v>0</v>
      </c>
      <c r="BI598" s="226">
        <f>IF(N598="nulová",J598,0)</f>
        <v>0</v>
      </c>
      <c r="BJ598" s="19" t="s">
        <v>84</v>
      </c>
      <c r="BK598" s="226">
        <f>ROUND(I598*H598,2)</f>
        <v>0</v>
      </c>
      <c r="BL598" s="19" t="s">
        <v>148</v>
      </c>
      <c r="BM598" s="225" t="s">
        <v>535</v>
      </c>
    </row>
    <row r="599" s="2" customFormat="1">
      <c r="A599" s="40"/>
      <c r="B599" s="41"/>
      <c r="C599" s="42"/>
      <c r="D599" s="227" t="s">
        <v>150</v>
      </c>
      <c r="E599" s="42"/>
      <c r="F599" s="228" t="s">
        <v>536</v>
      </c>
      <c r="G599" s="42"/>
      <c r="H599" s="42"/>
      <c r="I599" s="229"/>
      <c r="J599" s="42"/>
      <c r="K599" s="42"/>
      <c r="L599" s="46"/>
      <c r="M599" s="230"/>
      <c r="N599" s="231"/>
      <c r="O599" s="86"/>
      <c r="P599" s="86"/>
      <c r="Q599" s="86"/>
      <c r="R599" s="86"/>
      <c r="S599" s="86"/>
      <c r="T599" s="87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T599" s="19" t="s">
        <v>150</v>
      </c>
      <c r="AU599" s="19" t="s">
        <v>84</v>
      </c>
    </row>
    <row r="600" s="13" customFormat="1">
      <c r="A600" s="13"/>
      <c r="B600" s="232"/>
      <c r="C600" s="233"/>
      <c r="D600" s="234" t="s">
        <v>152</v>
      </c>
      <c r="E600" s="235" t="s">
        <v>19</v>
      </c>
      <c r="F600" s="236" t="s">
        <v>288</v>
      </c>
      <c r="G600" s="233"/>
      <c r="H600" s="235" t="s">
        <v>19</v>
      </c>
      <c r="I600" s="237"/>
      <c r="J600" s="233"/>
      <c r="K600" s="233"/>
      <c r="L600" s="238"/>
      <c r="M600" s="239"/>
      <c r="N600" s="240"/>
      <c r="O600" s="240"/>
      <c r="P600" s="240"/>
      <c r="Q600" s="240"/>
      <c r="R600" s="240"/>
      <c r="S600" s="240"/>
      <c r="T600" s="241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2" t="s">
        <v>152</v>
      </c>
      <c r="AU600" s="242" t="s">
        <v>84</v>
      </c>
      <c r="AV600" s="13" t="s">
        <v>78</v>
      </c>
      <c r="AW600" s="13" t="s">
        <v>33</v>
      </c>
      <c r="AX600" s="13" t="s">
        <v>71</v>
      </c>
      <c r="AY600" s="242" t="s">
        <v>141</v>
      </c>
    </row>
    <row r="601" s="14" customFormat="1">
      <c r="A601" s="14"/>
      <c r="B601" s="243"/>
      <c r="C601" s="244"/>
      <c r="D601" s="234" t="s">
        <v>152</v>
      </c>
      <c r="E601" s="245" t="s">
        <v>19</v>
      </c>
      <c r="F601" s="246" t="s">
        <v>537</v>
      </c>
      <c r="G601" s="244"/>
      <c r="H601" s="247">
        <v>7.2000000000000002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152</v>
      </c>
      <c r="AU601" s="253" t="s">
        <v>84</v>
      </c>
      <c r="AV601" s="14" t="s">
        <v>84</v>
      </c>
      <c r="AW601" s="14" t="s">
        <v>33</v>
      </c>
      <c r="AX601" s="14" t="s">
        <v>71</v>
      </c>
      <c r="AY601" s="253" t="s">
        <v>141</v>
      </c>
    </row>
    <row r="602" s="14" customFormat="1">
      <c r="A602" s="14"/>
      <c r="B602" s="243"/>
      <c r="C602" s="244"/>
      <c r="D602" s="234" t="s">
        <v>152</v>
      </c>
      <c r="E602" s="245" t="s">
        <v>19</v>
      </c>
      <c r="F602" s="246" t="s">
        <v>538</v>
      </c>
      <c r="G602" s="244"/>
      <c r="H602" s="247">
        <v>5.4000000000000004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152</v>
      </c>
      <c r="AU602" s="253" t="s">
        <v>84</v>
      </c>
      <c r="AV602" s="14" t="s">
        <v>84</v>
      </c>
      <c r="AW602" s="14" t="s">
        <v>33</v>
      </c>
      <c r="AX602" s="14" t="s">
        <v>71</v>
      </c>
      <c r="AY602" s="253" t="s">
        <v>141</v>
      </c>
    </row>
    <row r="603" s="14" customFormat="1">
      <c r="A603" s="14"/>
      <c r="B603" s="243"/>
      <c r="C603" s="244"/>
      <c r="D603" s="234" t="s">
        <v>152</v>
      </c>
      <c r="E603" s="245" t="s">
        <v>19</v>
      </c>
      <c r="F603" s="246" t="s">
        <v>539</v>
      </c>
      <c r="G603" s="244"/>
      <c r="H603" s="247">
        <v>12.6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152</v>
      </c>
      <c r="AU603" s="253" t="s">
        <v>84</v>
      </c>
      <c r="AV603" s="14" t="s">
        <v>84</v>
      </c>
      <c r="AW603" s="14" t="s">
        <v>33</v>
      </c>
      <c r="AX603" s="14" t="s">
        <v>71</v>
      </c>
      <c r="AY603" s="253" t="s">
        <v>141</v>
      </c>
    </row>
    <row r="604" s="14" customFormat="1">
      <c r="A604" s="14"/>
      <c r="B604" s="243"/>
      <c r="C604" s="244"/>
      <c r="D604" s="234" t="s">
        <v>152</v>
      </c>
      <c r="E604" s="245" t="s">
        <v>19</v>
      </c>
      <c r="F604" s="246" t="s">
        <v>540</v>
      </c>
      <c r="G604" s="244"/>
      <c r="H604" s="247">
        <v>1.5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152</v>
      </c>
      <c r="AU604" s="253" t="s">
        <v>84</v>
      </c>
      <c r="AV604" s="14" t="s">
        <v>84</v>
      </c>
      <c r="AW604" s="14" t="s">
        <v>33</v>
      </c>
      <c r="AX604" s="14" t="s">
        <v>71</v>
      </c>
      <c r="AY604" s="253" t="s">
        <v>141</v>
      </c>
    </row>
    <row r="605" s="14" customFormat="1">
      <c r="A605" s="14"/>
      <c r="B605" s="243"/>
      <c r="C605" s="244"/>
      <c r="D605" s="234" t="s">
        <v>152</v>
      </c>
      <c r="E605" s="245" t="s">
        <v>19</v>
      </c>
      <c r="F605" s="246" t="s">
        <v>541</v>
      </c>
      <c r="G605" s="244"/>
      <c r="H605" s="247">
        <v>6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152</v>
      </c>
      <c r="AU605" s="253" t="s">
        <v>84</v>
      </c>
      <c r="AV605" s="14" t="s">
        <v>84</v>
      </c>
      <c r="AW605" s="14" t="s">
        <v>33</v>
      </c>
      <c r="AX605" s="14" t="s">
        <v>71</v>
      </c>
      <c r="AY605" s="253" t="s">
        <v>141</v>
      </c>
    </row>
    <row r="606" s="14" customFormat="1">
      <c r="A606" s="14"/>
      <c r="B606" s="243"/>
      <c r="C606" s="244"/>
      <c r="D606" s="234" t="s">
        <v>152</v>
      </c>
      <c r="E606" s="245" t="s">
        <v>19</v>
      </c>
      <c r="F606" s="246" t="s">
        <v>542</v>
      </c>
      <c r="G606" s="244"/>
      <c r="H606" s="247">
        <v>2.3999999999999999</v>
      </c>
      <c r="I606" s="248"/>
      <c r="J606" s="244"/>
      <c r="K606" s="244"/>
      <c r="L606" s="249"/>
      <c r="M606" s="250"/>
      <c r="N606" s="251"/>
      <c r="O606" s="251"/>
      <c r="P606" s="251"/>
      <c r="Q606" s="251"/>
      <c r="R606" s="251"/>
      <c r="S606" s="251"/>
      <c r="T606" s="252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53" t="s">
        <v>152</v>
      </c>
      <c r="AU606" s="253" t="s">
        <v>84</v>
      </c>
      <c r="AV606" s="14" t="s">
        <v>84</v>
      </c>
      <c r="AW606" s="14" t="s">
        <v>33</v>
      </c>
      <c r="AX606" s="14" t="s">
        <v>71</v>
      </c>
      <c r="AY606" s="253" t="s">
        <v>141</v>
      </c>
    </row>
    <row r="607" s="14" customFormat="1">
      <c r="A607" s="14"/>
      <c r="B607" s="243"/>
      <c r="C607" s="244"/>
      <c r="D607" s="234" t="s">
        <v>152</v>
      </c>
      <c r="E607" s="245" t="s">
        <v>19</v>
      </c>
      <c r="F607" s="246" t="s">
        <v>543</v>
      </c>
      <c r="G607" s="244"/>
      <c r="H607" s="247">
        <v>15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152</v>
      </c>
      <c r="AU607" s="253" t="s">
        <v>84</v>
      </c>
      <c r="AV607" s="14" t="s">
        <v>84</v>
      </c>
      <c r="AW607" s="14" t="s">
        <v>33</v>
      </c>
      <c r="AX607" s="14" t="s">
        <v>71</v>
      </c>
      <c r="AY607" s="253" t="s">
        <v>141</v>
      </c>
    </row>
    <row r="608" s="14" customFormat="1">
      <c r="A608" s="14"/>
      <c r="B608" s="243"/>
      <c r="C608" s="244"/>
      <c r="D608" s="234" t="s">
        <v>152</v>
      </c>
      <c r="E608" s="245" t="s">
        <v>19</v>
      </c>
      <c r="F608" s="246" t="s">
        <v>544</v>
      </c>
      <c r="G608" s="244"/>
      <c r="H608" s="247">
        <v>1.2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152</v>
      </c>
      <c r="AU608" s="253" t="s">
        <v>84</v>
      </c>
      <c r="AV608" s="14" t="s">
        <v>84</v>
      </c>
      <c r="AW608" s="14" t="s">
        <v>33</v>
      </c>
      <c r="AX608" s="14" t="s">
        <v>71</v>
      </c>
      <c r="AY608" s="253" t="s">
        <v>141</v>
      </c>
    </row>
    <row r="609" s="14" customFormat="1">
      <c r="A609" s="14"/>
      <c r="B609" s="243"/>
      <c r="C609" s="244"/>
      <c r="D609" s="234" t="s">
        <v>152</v>
      </c>
      <c r="E609" s="245" t="s">
        <v>19</v>
      </c>
      <c r="F609" s="246" t="s">
        <v>545</v>
      </c>
      <c r="G609" s="244"/>
      <c r="H609" s="247">
        <v>7.5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152</v>
      </c>
      <c r="AU609" s="253" t="s">
        <v>84</v>
      </c>
      <c r="AV609" s="14" t="s">
        <v>84</v>
      </c>
      <c r="AW609" s="14" t="s">
        <v>33</v>
      </c>
      <c r="AX609" s="14" t="s">
        <v>71</v>
      </c>
      <c r="AY609" s="253" t="s">
        <v>141</v>
      </c>
    </row>
    <row r="610" s="14" customFormat="1">
      <c r="A610" s="14"/>
      <c r="B610" s="243"/>
      <c r="C610" s="244"/>
      <c r="D610" s="234" t="s">
        <v>152</v>
      </c>
      <c r="E610" s="245" t="s">
        <v>19</v>
      </c>
      <c r="F610" s="246" t="s">
        <v>539</v>
      </c>
      <c r="G610" s="244"/>
      <c r="H610" s="247">
        <v>12.6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152</v>
      </c>
      <c r="AU610" s="253" t="s">
        <v>84</v>
      </c>
      <c r="AV610" s="14" t="s">
        <v>84</v>
      </c>
      <c r="AW610" s="14" t="s">
        <v>33</v>
      </c>
      <c r="AX610" s="14" t="s">
        <v>71</v>
      </c>
      <c r="AY610" s="253" t="s">
        <v>141</v>
      </c>
    </row>
    <row r="611" s="14" customFormat="1">
      <c r="A611" s="14"/>
      <c r="B611" s="243"/>
      <c r="C611" s="244"/>
      <c r="D611" s="234" t="s">
        <v>152</v>
      </c>
      <c r="E611" s="245" t="s">
        <v>19</v>
      </c>
      <c r="F611" s="246" t="s">
        <v>538</v>
      </c>
      <c r="G611" s="244"/>
      <c r="H611" s="247">
        <v>5.4000000000000004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152</v>
      </c>
      <c r="AU611" s="253" t="s">
        <v>84</v>
      </c>
      <c r="AV611" s="14" t="s">
        <v>84</v>
      </c>
      <c r="AW611" s="14" t="s">
        <v>33</v>
      </c>
      <c r="AX611" s="14" t="s">
        <v>71</v>
      </c>
      <c r="AY611" s="253" t="s">
        <v>141</v>
      </c>
    </row>
    <row r="612" s="14" customFormat="1">
      <c r="A612" s="14"/>
      <c r="B612" s="243"/>
      <c r="C612" s="244"/>
      <c r="D612" s="234" t="s">
        <v>152</v>
      </c>
      <c r="E612" s="245" t="s">
        <v>19</v>
      </c>
      <c r="F612" s="246" t="s">
        <v>537</v>
      </c>
      <c r="G612" s="244"/>
      <c r="H612" s="247">
        <v>7.2000000000000002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152</v>
      </c>
      <c r="AU612" s="253" t="s">
        <v>84</v>
      </c>
      <c r="AV612" s="14" t="s">
        <v>84</v>
      </c>
      <c r="AW612" s="14" t="s">
        <v>33</v>
      </c>
      <c r="AX612" s="14" t="s">
        <v>71</v>
      </c>
      <c r="AY612" s="253" t="s">
        <v>141</v>
      </c>
    </row>
    <row r="613" s="14" customFormat="1">
      <c r="A613" s="14"/>
      <c r="B613" s="243"/>
      <c r="C613" s="244"/>
      <c r="D613" s="234" t="s">
        <v>152</v>
      </c>
      <c r="E613" s="245" t="s">
        <v>19</v>
      </c>
      <c r="F613" s="246" t="s">
        <v>546</v>
      </c>
      <c r="G613" s="244"/>
      <c r="H613" s="247">
        <v>3.2999999999999998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152</v>
      </c>
      <c r="AU613" s="253" t="s">
        <v>84</v>
      </c>
      <c r="AV613" s="14" t="s">
        <v>84</v>
      </c>
      <c r="AW613" s="14" t="s">
        <v>33</v>
      </c>
      <c r="AX613" s="14" t="s">
        <v>71</v>
      </c>
      <c r="AY613" s="253" t="s">
        <v>141</v>
      </c>
    </row>
    <row r="614" s="14" customFormat="1">
      <c r="A614" s="14"/>
      <c r="B614" s="243"/>
      <c r="C614" s="244"/>
      <c r="D614" s="234" t="s">
        <v>152</v>
      </c>
      <c r="E614" s="245" t="s">
        <v>19</v>
      </c>
      <c r="F614" s="246" t="s">
        <v>547</v>
      </c>
      <c r="G614" s="244"/>
      <c r="H614" s="247">
        <v>8.4000000000000004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152</v>
      </c>
      <c r="AU614" s="253" t="s">
        <v>84</v>
      </c>
      <c r="AV614" s="14" t="s">
        <v>84</v>
      </c>
      <c r="AW614" s="14" t="s">
        <v>33</v>
      </c>
      <c r="AX614" s="14" t="s">
        <v>71</v>
      </c>
      <c r="AY614" s="253" t="s">
        <v>141</v>
      </c>
    </row>
    <row r="615" s="14" customFormat="1">
      <c r="A615" s="14"/>
      <c r="B615" s="243"/>
      <c r="C615" s="244"/>
      <c r="D615" s="234" t="s">
        <v>152</v>
      </c>
      <c r="E615" s="245" t="s">
        <v>19</v>
      </c>
      <c r="F615" s="246" t="s">
        <v>353</v>
      </c>
      <c r="G615" s="244"/>
      <c r="H615" s="247">
        <v>3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152</v>
      </c>
      <c r="AU615" s="253" t="s">
        <v>84</v>
      </c>
      <c r="AV615" s="14" t="s">
        <v>84</v>
      </c>
      <c r="AW615" s="14" t="s">
        <v>33</v>
      </c>
      <c r="AX615" s="14" t="s">
        <v>71</v>
      </c>
      <c r="AY615" s="253" t="s">
        <v>141</v>
      </c>
    </row>
    <row r="616" s="13" customFormat="1">
      <c r="A616" s="13"/>
      <c r="B616" s="232"/>
      <c r="C616" s="233"/>
      <c r="D616" s="234" t="s">
        <v>152</v>
      </c>
      <c r="E616" s="235" t="s">
        <v>19</v>
      </c>
      <c r="F616" s="236" t="s">
        <v>318</v>
      </c>
      <c r="G616" s="233"/>
      <c r="H616" s="235" t="s">
        <v>19</v>
      </c>
      <c r="I616" s="237"/>
      <c r="J616" s="233"/>
      <c r="K616" s="233"/>
      <c r="L616" s="238"/>
      <c r="M616" s="239"/>
      <c r="N616" s="240"/>
      <c r="O616" s="240"/>
      <c r="P616" s="240"/>
      <c r="Q616" s="240"/>
      <c r="R616" s="240"/>
      <c r="S616" s="240"/>
      <c r="T616" s="241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2" t="s">
        <v>152</v>
      </c>
      <c r="AU616" s="242" t="s">
        <v>84</v>
      </c>
      <c r="AV616" s="13" t="s">
        <v>78</v>
      </c>
      <c r="AW616" s="13" t="s">
        <v>33</v>
      </c>
      <c r="AX616" s="13" t="s">
        <v>71</v>
      </c>
      <c r="AY616" s="242" t="s">
        <v>141</v>
      </c>
    </row>
    <row r="617" s="14" customFormat="1">
      <c r="A617" s="14"/>
      <c r="B617" s="243"/>
      <c r="C617" s="244"/>
      <c r="D617" s="234" t="s">
        <v>152</v>
      </c>
      <c r="E617" s="245" t="s">
        <v>19</v>
      </c>
      <c r="F617" s="246" t="s">
        <v>548</v>
      </c>
      <c r="G617" s="244"/>
      <c r="H617" s="247">
        <v>18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3" t="s">
        <v>152</v>
      </c>
      <c r="AU617" s="253" t="s">
        <v>84</v>
      </c>
      <c r="AV617" s="14" t="s">
        <v>84</v>
      </c>
      <c r="AW617" s="14" t="s">
        <v>33</v>
      </c>
      <c r="AX617" s="14" t="s">
        <v>71</v>
      </c>
      <c r="AY617" s="253" t="s">
        <v>141</v>
      </c>
    </row>
    <row r="618" s="14" customFormat="1">
      <c r="A618" s="14"/>
      <c r="B618" s="243"/>
      <c r="C618" s="244"/>
      <c r="D618" s="234" t="s">
        <v>152</v>
      </c>
      <c r="E618" s="245" t="s">
        <v>19</v>
      </c>
      <c r="F618" s="246" t="s">
        <v>549</v>
      </c>
      <c r="G618" s="244"/>
      <c r="H618" s="247">
        <v>14.4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152</v>
      </c>
      <c r="AU618" s="253" t="s">
        <v>84</v>
      </c>
      <c r="AV618" s="14" t="s">
        <v>84</v>
      </c>
      <c r="AW618" s="14" t="s">
        <v>33</v>
      </c>
      <c r="AX618" s="14" t="s">
        <v>71</v>
      </c>
      <c r="AY618" s="253" t="s">
        <v>141</v>
      </c>
    </row>
    <row r="619" s="14" customFormat="1">
      <c r="A619" s="14"/>
      <c r="B619" s="243"/>
      <c r="C619" s="244"/>
      <c r="D619" s="234" t="s">
        <v>152</v>
      </c>
      <c r="E619" s="245" t="s">
        <v>19</v>
      </c>
      <c r="F619" s="246" t="s">
        <v>543</v>
      </c>
      <c r="G619" s="244"/>
      <c r="H619" s="247">
        <v>15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152</v>
      </c>
      <c r="AU619" s="253" t="s">
        <v>84</v>
      </c>
      <c r="AV619" s="14" t="s">
        <v>84</v>
      </c>
      <c r="AW619" s="14" t="s">
        <v>33</v>
      </c>
      <c r="AX619" s="14" t="s">
        <v>71</v>
      </c>
      <c r="AY619" s="253" t="s">
        <v>141</v>
      </c>
    </row>
    <row r="620" s="14" customFormat="1">
      <c r="A620" s="14"/>
      <c r="B620" s="243"/>
      <c r="C620" s="244"/>
      <c r="D620" s="234" t="s">
        <v>152</v>
      </c>
      <c r="E620" s="245" t="s">
        <v>19</v>
      </c>
      <c r="F620" s="246" t="s">
        <v>549</v>
      </c>
      <c r="G620" s="244"/>
      <c r="H620" s="247">
        <v>14.4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152</v>
      </c>
      <c r="AU620" s="253" t="s">
        <v>84</v>
      </c>
      <c r="AV620" s="14" t="s">
        <v>84</v>
      </c>
      <c r="AW620" s="14" t="s">
        <v>33</v>
      </c>
      <c r="AX620" s="14" t="s">
        <v>71</v>
      </c>
      <c r="AY620" s="253" t="s">
        <v>141</v>
      </c>
    </row>
    <row r="621" s="14" customFormat="1">
      <c r="A621" s="14"/>
      <c r="B621" s="243"/>
      <c r="C621" s="244"/>
      <c r="D621" s="234" t="s">
        <v>152</v>
      </c>
      <c r="E621" s="245" t="s">
        <v>19</v>
      </c>
      <c r="F621" s="246" t="s">
        <v>548</v>
      </c>
      <c r="G621" s="244"/>
      <c r="H621" s="247">
        <v>18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152</v>
      </c>
      <c r="AU621" s="253" t="s">
        <v>84</v>
      </c>
      <c r="AV621" s="14" t="s">
        <v>84</v>
      </c>
      <c r="AW621" s="14" t="s">
        <v>33</v>
      </c>
      <c r="AX621" s="14" t="s">
        <v>71</v>
      </c>
      <c r="AY621" s="253" t="s">
        <v>141</v>
      </c>
    </row>
    <row r="622" s="14" customFormat="1">
      <c r="A622" s="14"/>
      <c r="B622" s="243"/>
      <c r="C622" s="244"/>
      <c r="D622" s="234" t="s">
        <v>152</v>
      </c>
      <c r="E622" s="245" t="s">
        <v>19</v>
      </c>
      <c r="F622" s="246" t="s">
        <v>546</v>
      </c>
      <c r="G622" s="244"/>
      <c r="H622" s="247">
        <v>3.2999999999999998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152</v>
      </c>
      <c r="AU622" s="253" t="s">
        <v>84</v>
      </c>
      <c r="AV622" s="14" t="s">
        <v>84</v>
      </c>
      <c r="AW622" s="14" t="s">
        <v>33</v>
      </c>
      <c r="AX622" s="14" t="s">
        <v>71</v>
      </c>
      <c r="AY622" s="253" t="s">
        <v>141</v>
      </c>
    </row>
    <row r="623" s="14" customFormat="1">
      <c r="A623" s="14"/>
      <c r="B623" s="243"/>
      <c r="C623" s="244"/>
      <c r="D623" s="234" t="s">
        <v>152</v>
      </c>
      <c r="E623" s="245" t="s">
        <v>19</v>
      </c>
      <c r="F623" s="246" t="s">
        <v>550</v>
      </c>
      <c r="G623" s="244"/>
      <c r="H623" s="247">
        <v>12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152</v>
      </c>
      <c r="AU623" s="253" t="s">
        <v>84</v>
      </c>
      <c r="AV623" s="14" t="s">
        <v>84</v>
      </c>
      <c r="AW623" s="14" t="s">
        <v>33</v>
      </c>
      <c r="AX623" s="14" t="s">
        <v>71</v>
      </c>
      <c r="AY623" s="253" t="s">
        <v>141</v>
      </c>
    </row>
    <row r="624" s="15" customFormat="1">
      <c r="A624" s="15"/>
      <c r="B624" s="254"/>
      <c r="C624" s="255"/>
      <c r="D624" s="234" t="s">
        <v>152</v>
      </c>
      <c r="E624" s="256" t="s">
        <v>19</v>
      </c>
      <c r="F624" s="257" t="s">
        <v>159</v>
      </c>
      <c r="G624" s="255"/>
      <c r="H624" s="258">
        <v>193.80000000000004</v>
      </c>
      <c r="I624" s="259"/>
      <c r="J624" s="255"/>
      <c r="K624" s="255"/>
      <c r="L624" s="260"/>
      <c r="M624" s="261"/>
      <c r="N624" s="262"/>
      <c r="O624" s="262"/>
      <c r="P624" s="262"/>
      <c r="Q624" s="262"/>
      <c r="R624" s="262"/>
      <c r="S624" s="262"/>
      <c r="T624" s="263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264" t="s">
        <v>152</v>
      </c>
      <c r="AU624" s="264" t="s">
        <v>84</v>
      </c>
      <c r="AV624" s="15" t="s">
        <v>148</v>
      </c>
      <c r="AW624" s="15" t="s">
        <v>33</v>
      </c>
      <c r="AX624" s="15" t="s">
        <v>78</v>
      </c>
      <c r="AY624" s="264" t="s">
        <v>141</v>
      </c>
    </row>
    <row r="625" s="14" customFormat="1">
      <c r="A625" s="14"/>
      <c r="B625" s="243"/>
      <c r="C625" s="244"/>
      <c r="D625" s="234" t="s">
        <v>152</v>
      </c>
      <c r="E625" s="244"/>
      <c r="F625" s="246" t="s">
        <v>551</v>
      </c>
      <c r="G625" s="244"/>
      <c r="H625" s="247">
        <v>203.49000000000001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152</v>
      </c>
      <c r="AU625" s="253" t="s">
        <v>84</v>
      </c>
      <c r="AV625" s="14" t="s">
        <v>84</v>
      </c>
      <c r="AW625" s="14" t="s">
        <v>4</v>
      </c>
      <c r="AX625" s="14" t="s">
        <v>78</v>
      </c>
      <c r="AY625" s="253" t="s">
        <v>141</v>
      </c>
    </row>
    <row r="626" s="2" customFormat="1" ht="16.5" customHeight="1">
      <c r="A626" s="40"/>
      <c r="B626" s="41"/>
      <c r="C626" s="265" t="s">
        <v>552</v>
      </c>
      <c r="D626" s="265" t="s">
        <v>183</v>
      </c>
      <c r="E626" s="266" t="s">
        <v>553</v>
      </c>
      <c r="F626" s="267" t="s">
        <v>554</v>
      </c>
      <c r="G626" s="268" t="s">
        <v>347</v>
      </c>
      <c r="H626" s="269">
        <v>160.65000000000001</v>
      </c>
      <c r="I626" s="270"/>
      <c r="J626" s="271">
        <f>ROUND(I626*H626,2)</f>
        <v>0</v>
      </c>
      <c r="K626" s="267" t="s">
        <v>147</v>
      </c>
      <c r="L626" s="272"/>
      <c r="M626" s="273" t="s">
        <v>19</v>
      </c>
      <c r="N626" s="274" t="s">
        <v>43</v>
      </c>
      <c r="O626" s="86"/>
      <c r="P626" s="223">
        <f>O626*H626</f>
        <v>0</v>
      </c>
      <c r="Q626" s="223">
        <v>0.00020000000000000001</v>
      </c>
      <c r="R626" s="223">
        <f>Q626*H626</f>
        <v>0.032130000000000006</v>
      </c>
      <c r="S626" s="223">
        <v>0</v>
      </c>
      <c r="T626" s="224">
        <f>S626*H626</f>
        <v>0</v>
      </c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R626" s="225" t="s">
        <v>187</v>
      </c>
      <c r="AT626" s="225" t="s">
        <v>183</v>
      </c>
      <c r="AU626" s="225" t="s">
        <v>84</v>
      </c>
      <c r="AY626" s="19" t="s">
        <v>141</v>
      </c>
      <c r="BE626" s="226">
        <f>IF(N626="základní",J626,0)</f>
        <v>0</v>
      </c>
      <c r="BF626" s="226">
        <f>IF(N626="snížená",J626,0)</f>
        <v>0</v>
      </c>
      <c r="BG626" s="226">
        <f>IF(N626="zákl. přenesená",J626,0)</f>
        <v>0</v>
      </c>
      <c r="BH626" s="226">
        <f>IF(N626="sníž. přenesená",J626,0)</f>
        <v>0</v>
      </c>
      <c r="BI626" s="226">
        <f>IF(N626="nulová",J626,0)</f>
        <v>0</v>
      </c>
      <c r="BJ626" s="19" t="s">
        <v>84</v>
      </c>
      <c r="BK626" s="226">
        <f>ROUND(I626*H626,2)</f>
        <v>0</v>
      </c>
      <c r="BL626" s="19" t="s">
        <v>148</v>
      </c>
      <c r="BM626" s="225" t="s">
        <v>555</v>
      </c>
    </row>
    <row r="627" s="2" customFormat="1">
      <c r="A627" s="40"/>
      <c r="B627" s="41"/>
      <c r="C627" s="42"/>
      <c r="D627" s="227" t="s">
        <v>150</v>
      </c>
      <c r="E627" s="42"/>
      <c r="F627" s="228" t="s">
        <v>556</v>
      </c>
      <c r="G627" s="42"/>
      <c r="H627" s="42"/>
      <c r="I627" s="229"/>
      <c r="J627" s="42"/>
      <c r="K627" s="42"/>
      <c r="L627" s="46"/>
      <c r="M627" s="230"/>
      <c r="N627" s="231"/>
      <c r="O627" s="86"/>
      <c r="P627" s="86"/>
      <c r="Q627" s="86"/>
      <c r="R627" s="86"/>
      <c r="S627" s="86"/>
      <c r="T627" s="87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T627" s="19" t="s">
        <v>150</v>
      </c>
      <c r="AU627" s="19" t="s">
        <v>84</v>
      </c>
    </row>
    <row r="628" s="13" customFormat="1">
      <c r="A628" s="13"/>
      <c r="B628" s="232"/>
      <c r="C628" s="233"/>
      <c r="D628" s="234" t="s">
        <v>152</v>
      </c>
      <c r="E628" s="235" t="s">
        <v>19</v>
      </c>
      <c r="F628" s="236" t="s">
        <v>288</v>
      </c>
      <c r="G628" s="233"/>
      <c r="H628" s="235" t="s">
        <v>19</v>
      </c>
      <c r="I628" s="237"/>
      <c r="J628" s="233"/>
      <c r="K628" s="233"/>
      <c r="L628" s="238"/>
      <c r="M628" s="239"/>
      <c r="N628" s="240"/>
      <c r="O628" s="240"/>
      <c r="P628" s="240"/>
      <c r="Q628" s="240"/>
      <c r="R628" s="240"/>
      <c r="S628" s="240"/>
      <c r="T628" s="241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42" t="s">
        <v>152</v>
      </c>
      <c r="AU628" s="242" t="s">
        <v>84</v>
      </c>
      <c r="AV628" s="13" t="s">
        <v>78</v>
      </c>
      <c r="AW628" s="13" t="s">
        <v>33</v>
      </c>
      <c r="AX628" s="13" t="s">
        <v>71</v>
      </c>
      <c r="AY628" s="242" t="s">
        <v>141</v>
      </c>
    </row>
    <row r="629" s="14" customFormat="1">
      <c r="A629" s="14"/>
      <c r="B629" s="243"/>
      <c r="C629" s="244"/>
      <c r="D629" s="234" t="s">
        <v>152</v>
      </c>
      <c r="E629" s="245" t="s">
        <v>19</v>
      </c>
      <c r="F629" s="246" t="s">
        <v>537</v>
      </c>
      <c r="G629" s="244"/>
      <c r="H629" s="247">
        <v>7.2000000000000002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152</v>
      </c>
      <c r="AU629" s="253" t="s">
        <v>84</v>
      </c>
      <c r="AV629" s="14" t="s">
        <v>84</v>
      </c>
      <c r="AW629" s="14" t="s">
        <v>33</v>
      </c>
      <c r="AX629" s="14" t="s">
        <v>71</v>
      </c>
      <c r="AY629" s="253" t="s">
        <v>141</v>
      </c>
    </row>
    <row r="630" s="14" customFormat="1">
      <c r="A630" s="14"/>
      <c r="B630" s="243"/>
      <c r="C630" s="244"/>
      <c r="D630" s="234" t="s">
        <v>152</v>
      </c>
      <c r="E630" s="245" t="s">
        <v>19</v>
      </c>
      <c r="F630" s="246" t="s">
        <v>539</v>
      </c>
      <c r="G630" s="244"/>
      <c r="H630" s="247">
        <v>12.6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152</v>
      </c>
      <c r="AU630" s="253" t="s">
        <v>84</v>
      </c>
      <c r="AV630" s="14" t="s">
        <v>84</v>
      </c>
      <c r="AW630" s="14" t="s">
        <v>33</v>
      </c>
      <c r="AX630" s="14" t="s">
        <v>71</v>
      </c>
      <c r="AY630" s="253" t="s">
        <v>141</v>
      </c>
    </row>
    <row r="631" s="14" customFormat="1">
      <c r="A631" s="14"/>
      <c r="B631" s="243"/>
      <c r="C631" s="244"/>
      <c r="D631" s="234" t="s">
        <v>152</v>
      </c>
      <c r="E631" s="245" t="s">
        <v>19</v>
      </c>
      <c r="F631" s="246" t="s">
        <v>540</v>
      </c>
      <c r="G631" s="244"/>
      <c r="H631" s="247">
        <v>1.5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152</v>
      </c>
      <c r="AU631" s="253" t="s">
        <v>84</v>
      </c>
      <c r="AV631" s="14" t="s">
        <v>84</v>
      </c>
      <c r="AW631" s="14" t="s">
        <v>33</v>
      </c>
      <c r="AX631" s="14" t="s">
        <v>71</v>
      </c>
      <c r="AY631" s="253" t="s">
        <v>141</v>
      </c>
    </row>
    <row r="632" s="14" customFormat="1">
      <c r="A632" s="14"/>
      <c r="B632" s="243"/>
      <c r="C632" s="244"/>
      <c r="D632" s="234" t="s">
        <v>152</v>
      </c>
      <c r="E632" s="245" t="s">
        <v>19</v>
      </c>
      <c r="F632" s="246" t="s">
        <v>541</v>
      </c>
      <c r="G632" s="244"/>
      <c r="H632" s="247">
        <v>6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152</v>
      </c>
      <c r="AU632" s="253" t="s">
        <v>84</v>
      </c>
      <c r="AV632" s="14" t="s">
        <v>84</v>
      </c>
      <c r="AW632" s="14" t="s">
        <v>33</v>
      </c>
      <c r="AX632" s="14" t="s">
        <v>71</v>
      </c>
      <c r="AY632" s="253" t="s">
        <v>141</v>
      </c>
    </row>
    <row r="633" s="14" customFormat="1">
      <c r="A633" s="14"/>
      <c r="B633" s="243"/>
      <c r="C633" s="244"/>
      <c r="D633" s="234" t="s">
        <v>152</v>
      </c>
      <c r="E633" s="245" t="s">
        <v>19</v>
      </c>
      <c r="F633" s="246" t="s">
        <v>542</v>
      </c>
      <c r="G633" s="244"/>
      <c r="H633" s="247">
        <v>2.3999999999999999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152</v>
      </c>
      <c r="AU633" s="253" t="s">
        <v>84</v>
      </c>
      <c r="AV633" s="14" t="s">
        <v>84</v>
      </c>
      <c r="AW633" s="14" t="s">
        <v>33</v>
      </c>
      <c r="AX633" s="14" t="s">
        <v>71</v>
      </c>
      <c r="AY633" s="253" t="s">
        <v>141</v>
      </c>
    </row>
    <row r="634" s="14" customFormat="1">
      <c r="A634" s="14"/>
      <c r="B634" s="243"/>
      <c r="C634" s="244"/>
      <c r="D634" s="234" t="s">
        <v>152</v>
      </c>
      <c r="E634" s="245" t="s">
        <v>19</v>
      </c>
      <c r="F634" s="246" t="s">
        <v>543</v>
      </c>
      <c r="G634" s="244"/>
      <c r="H634" s="247">
        <v>15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152</v>
      </c>
      <c r="AU634" s="253" t="s">
        <v>84</v>
      </c>
      <c r="AV634" s="14" t="s">
        <v>84</v>
      </c>
      <c r="AW634" s="14" t="s">
        <v>33</v>
      </c>
      <c r="AX634" s="14" t="s">
        <v>71</v>
      </c>
      <c r="AY634" s="253" t="s">
        <v>141</v>
      </c>
    </row>
    <row r="635" s="14" customFormat="1">
      <c r="A635" s="14"/>
      <c r="B635" s="243"/>
      <c r="C635" s="244"/>
      <c r="D635" s="234" t="s">
        <v>152</v>
      </c>
      <c r="E635" s="245" t="s">
        <v>19</v>
      </c>
      <c r="F635" s="246" t="s">
        <v>544</v>
      </c>
      <c r="G635" s="244"/>
      <c r="H635" s="247">
        <v>1.2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152</v>
      </c>
      <c r="AU635" s="253" t="s">
        <v>84</v>
      </c>
      <c r="AV635" s="14" t="s">
        <v>84</v>
      </c>
      <c r="AW635" s="14" t="s">
        <v>33</v>
      </c>
      <c r="AX635" s="14" t="s">
        <v>71</v>
      </c>
      <c r="AY635" s="253" t="s">
        <v>141</v>
      </c>
    </row>
    <row r="636" s="14" customFormat="1">
      <c r="A636" s="14"/>
      <c r="B636" s="243"/>
      <c r="C636" s="244"/>
      <c r="D636" s="234" t="s">
        <v>152</v>
      </c>
      <c r="E636" s="245" t="s">
        <v>19</v>
      </c>
      <c r="F636" s="246" t="s">
        <v>545</v>
      </c>
      <c r="G636" s="244"/>
      <c r="H636" s="247">
        <v>7.5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152</v>
      </c>
      <c r="AU636" s="253" t="s">
        <v>84</v>
      </c>
      <c r="AV636" s="14" t="s">
        <v>84</v>
      </c>
      <c r="AW636" s="14" t="s">
        <v>33</v>
      </c>
      <c r="AX636" s="14" t="s">
        <v>71</v>
      </c>
      <c r="AY636" s="253" t="s">
        <v>141</v>
      </c>
    </row>
    <row r="637" s="14" customFormat="1">
      <c r="A637" s="14"/>
      <c r="B637" s="243"/>
      <c r="C637" s="244"/>
      <c r="D637" s="234" t="s">
        <v>152</v>
      </c>
      <c r="E637" s="245" t="s">
        <v>19</v>
      </c>
      <c r="F637" s="246" t="s">
        <v>539</v>
      </c>
      <c r="G637" s="244"/>
      <c r="H637" s="247">
        <v>12.6</v>
      </c>
      <c r="I637" s="248"/>
      <c r="J637" s="244"/>
      <c r="K637" s="244"/>
      <c r="L637" s="249"/>
      <c r="M637" s="250"/>
      <c r="N637" s="251"/>
      <c r="O637" s="251"/>
      <c r="P637" s="251"/>
      <c r="Q637" s="251"/>
      <c r="R637" s="251"/>
      <c r="S637" s="251"/>
      <c r="T637" s="252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253" t="s">
        <v>152</v>
      </c>
      <c r="AU637" s="253" t="s">
        <v>84</v>
      </c>
      <c r="AV637" s="14" t="s">
        <v>84</v>
      </c>
      <c r="AW637" s="14" t="s">
        <v>33</v>
      </c>
      <c r="AX637" s="14" t="s">
        <v>71</v>
      </c>
      <c r="AY637" s="253" t="s">
        <v>141</v>
      </c>
    </row>
    <row r="638" s="14" customFormat="1">
      <c r="A638" s="14"/>
      <c r="B638" s="243"/>
      <c r="C638" s="244"/>
      <c r="D638" s="234" t="s">
        <v>152</v>
      </c>
      <c r="E638" s="245" t="s">
        <v>19</v>
      </c>
      <c r="F638" s="246" t="s">
        <v>537</v>
      </c>
      <c r="G638" s="244"/>
      <c r="H638" s="247">
        <v>7.2000000000000002</v>
      </c>
      <c r="I638" s="248"/>
      <c r="J638" s="244"/>
      <c r="K638" s="244"/>
      <c r="L638" s="249"/>
      <c r="M638" s="250"/>
      <c r="N638" s="251"/>
      <c r="O638" s="251"/>
      <c r="P638" s="251"/>
      <c r="Q638" s="251"/>
      <c r="R638" s="251"/>
      <c r="S638" s="251"/>
      <c r="T638" s="252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3" t="s">
        <v>152</v>
      </c>
      <c r="AU638" s="253" t="s">
        <v>84</v>
      </c>
      <c r="AV638" s="14" t="s">
        <v>84</v>
      </c>
      <c r="AW638" s="14" t="s">
        <v>33</v>
      </c>
      <c r="AX638" s="14" t="s">
        <v>71</v>
      </c>
      <c r="AY638" s="253" t="s">
        <v>141</v>
      </c>
    </row>
    <row r="639" s="13" customFormat="1">
      <c r="A639" s="13"/>
      <c r="B639" s="232"/>
      <c r="C639" s="233"/>
      <c r="D639" s="234" t="s">
        <v>152</v>
      </c>
      <c r="E639" s="235" t="s">
        <v>19</v>
      </c>
      <c r="F639" s="236" t="s">
        <v>318</v>
      </c>
      <c r="G639" s="233"/>
      <c r="H639" s="235" t="s">
        <v>19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152</v>
      </c>
      <c r="AU639" s="242" t="s">
        <v>84</v>
      </c>
      <c r="AV639" s="13" t="s">
        <v>78</v>
      </c>
      <c r="AW639" s="13" t="s">
        <v>33</v>
      </c>
      <c r="AX639" s="13" t="s">
        <v>71</v>
      </c>
      <c r="AY639" s="242" t="s">
        <v>141</v>
      </c>
    </row>
    <row r="640" s="14" customFormat="1">
      <c r="A640" s="14"/>
      <c r="B640" s="243"/>
      <c r="C640" s="244"/>
      <c r="D640" s="234" t="s">
        <v>152</v>
      </c>
      <c r="E640" s="245" t="s">
        <v>19</v>
      </c>
      <c r="F640" s="246" t="s">
        <v>548</v>
      </c>
      <c r="G640" s="244"/>
      <c r="H640" s="247">
        <v>18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152</v>
      </c>
      <c r="AU640" s="253" t="s">
        <v>84</v>
      </c>
      <c r="AV640" s="14" t="s">
        <v>84</v>
      </c>
      <c r="AW640" s="14" t="s">
        <v>33</v>
      </c>
      <c r="AX640" s="14" t="s">
        <v>71</v>
      </c>
      <c r="AY640" s="253" t="s">
        <v>141</v>
      </c>
    </row>
    <row r="641" s="14" customFormat="1">
      <c r="A641" s="14"/>
      <c r="B641" s="243"/>
      <c r="C641" s="244"/>
      <c r="D641" s="234" t="s">
        <v>152</v>
      </c>
      <c r="E641" s="245" t="s">
        <v>19</v>
      </c>
      <c r="F641" s="246" t="s">
        <v>549</v>
      </c>
      <c r="G641" s="244"/>
      <c r="H641" s="247">
        <v>14.4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152</v>
      </c>
      <c r="AU641" s="253" t="s">
        <v>84</v>
      </c>
      <c r="AV641" s="14" t="s">
        <v>84</v>
      </c>
      <c r="AW641" s="14" t="s">
        <v>33</v>
      </c>
      <c r="AX641" s="14" t="s">
        <v>71</v>
      </c>
      <c r="AY641" s="253" t="s">
        <v>141</v>
      </c>
    </row>
    <row r="642" s="14" customFormat="1">
      <c r="A642" s="14"/>
      <c r="B642" s="243"/>
      <c r="C642" s="244"/>
      <c r="D642" s="234" t="s">
        <v>152</v>
      </c>
      <c r="E642" s="245" t="s">
        <v>19</v>
      </c>
      <c r="F642" s="246" t="s">
        <v>543</v>
      </c>
      <c r="G642" s="244"/>
      <c r="H642" s="247">
        <v>15</v>
      </c>
      <c r="I642" s="248"/>
      <c r="J642" s="244"/>
      <c r="K642" s="244"/>
      <c r="L642" s="249"/>
      <c r="M642" s="250"/>
      <c r="N642" s="251"/>
      <c r="O642" s="251"/>
      <c r="P642" s="251"/>
      <c r="Q642" s="251"/>
      <c r="R642" s="251"/>
      <c r="S642" s="251"/>
      <c r="T642" s="252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53" t="s">
        <v>152</v>
      </c>
      <c r="AU642" s="253" t="s">
        <v>84</v>
      </c>
      <c r="AV642" s="14" t="s">
        <v>84</v>
      </c>
      <c r="AW642" s="14" t="s">
        <v>33</v>
      </c>
      <c r="AX642" s="14" t="s">
        <v>71</v>
      </c>
      <c r="AY642" s="253" t="s">
        <v>141</v>
      </c>
    </row>
    <row r="643" s="14" customFormat="1">
      <c r="A643" s="14"/>
      <c r="B643" s="243"/>
      <c r="C643" s="244"/>
      <c r="D643" s="234" t="s">
        <v>152</v>
      </c>
      <c r="E643" s="245" t="s">
        <v>19</v>
      </c>
      <c r="F643" s="246" t="s">
        <v>549</v>
      </c>
      <c r="G643" s="244"/>
      <c r="H643" s="247">
        <v>14.4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152</v>
      </c>
      <c r="AU643" s="253" t="s">
        <v>84</v>
      </c>
      <c r="AV643" s="14" t="s">
        <v>84</v>
      </c>
      <c r="AW643" s="14" t="s">
        <v>33</v>
      </c>
      <c r="AX643" s="14" t="s">
        <v>71</v>
      </c>
      <c r="AY643" s="253" t="s">
        <v>141</v>
      </c>
    </row>
    <row r="644" s="14" customFormat="1">
      <c r="A644" s="14"/>
      <c r="B644" s="243"/>
      <c r="C644" s="244"/>
      <c r="D644" s="234" t="s">
        <v>152</v>
      </c>
      <c r="E644" s="245" t="s">
        <v>19</v>
      </c>
      <c r="F644" s="246" t="s">
        <v>548</v>
      </c>
      <c r="G644" s="244"/>
      <c r="H644" s="247">
        <v>18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152</v>
      </c>
      <c r="AU644" s="253" t="s">
        <v>84</v>
      </c>
      <c r="AV644" s="14" t="s">
        <v>84</v>
      </c>
      <c r="AW644" s="14" t="s">
        <v>33</v>
      </c>
      <c r="AX644" s="14" t="s">
        <v>71</v>
      </c>
      <c r="AY644" s="253" t="s">
        <v>141</v>
      </c>
    </row>
    <row r="645" s="15" customFormat="1">
      <c r="A645" s="15"/>
      <c r="B645" s="254"/>
      <c r="C645" s="255"/>
      <c r="D645" s="234" t="s">
        <v>152</v>
      </c>
      <c r="E645" s="256" t="s">
        <v>19</v>
      </c>
      <c r="F645" s="257" t="s">
        <v>159</v>
      </c>
      <c r="G645" s="255"/>
      <c r="H645" s="258">
        <v>153</v>
      </c>
      <c r="I645" s="259"/>
      <c r="J645" s="255"/>
      <c r="K645" s="255"/>
      <c r="L645" s="260"/>
      <c r="M645" s="261"/>
      <c r="N645" s="262"/>
      <c r="O645" s="262"/>
      <c r="P645" s="262"/>
      <c r="Q645" s="262"/>
      <c r="R645" s="262"/>
      <c r="S645" s="262"/>
      <c r="T645" s="263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T645" s="264" t="s">
        <v>152</v>
      </c>
      <c r="AU645" s="264" t="s">
        <v>84</v>
      </c>
      <c r="AV645" s="15" t="s">
        <v>148</v>
      </c>
      <c r="AW645" s="15" t="s">
        <v>33</v>
      </c>
      <c r="AX645" s="15" t="s">
        <v>78</v>
      </c>
      <c r="AY645" s="264" t="s">
        <v>141</v>
      </c>
    </row>
    <row r="646" s="14" customFormat="1">
      <c r="A646" s="14"/>
      <c r="B646" s="243"/>
      <c r="C646" s="244"/>
      <c r="D646" s="234" t="s">
        <v>152</v>
      </c>
      <c r="E646" s="244"/>
      <c r="F646" s="246" t="s">
        <v>557</v>
      </c>
      <c r="G646" s="244"/>
      <c r="H646" s="247">
        <v>160.65000000000001</v>
      </c>
      <c r="I646" s="248"/>
      <c r="J646" s="244"/>
      <c r="K646" s="244"/>
      <c r="L646" s="249"/>
      <c r="M646" s="250"/>
      <c r="N646" s="251"/>
      <c r="O646" s="251"/>
      <c r="P646" s="251"/>
      <c r="Q646" s="251"/>
      <c r="R646" s="251"/>
      <c r="S646" s="251"/>
      <c r="T646" s="252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53" t="s">
        <v>152</v>
      </c>
      <c r="AU646" s="253" t="s">
        <v>84</v>
      </c>
      <c r="AV646" s="14" t="s">
        <v>84</v>
      </c>
      <c r="AW646" s="14" t="s">
        <v>4</v>
      </c>
      <c r="AX646" s="14" t="s">
        <v>78</v>
      </c>
      <c r="AY646" s="253" t="s">
        <v>141</v>
      </c>
    </row>
    <row r="647" s="2" customFormat="1" ht="24.15" customHeight="1">
      <c r="A647" s="40"/>
      <c r="B647" s="41"/>
      <c r="C647" s="214" t="s">
        <v>558</v>
      </c>
      <c r="D647" s="214" t="s">
        <v>143</v>
      </c>
      <c r="E647" s="215" t="s">
        <v>559</v>
      </c>
      <c r="F647" s="216" t="s">
        <v>560</v>
      </c>
      <c r="G647" s="217" t="s">
        <v>146</v>
      </c>
      <c r="H647" s="218">
        <v>61.869999999999997</v>
      </c>
      <c r="I647" s="219"/>
      <c r="J647" s="220">
        <f>ROUND(I647*H647,2)</f>
        <v>0</v>
      </c>
      <c r="K647" s="216" t="s">
        <v>147</v>
      </c>
      <c r="L647" s="46"/>
      <c r="M647" s="221" t="s">
        <v>19</v>
      </c>
      <c r="N647" s="222" t="s">
        <v>43</v>
      </c>
      <c r="O647" s="86"/>
      <c r="P647" s="223">
        <f>O647*H647</f>
        <v>0</v>
      </c>
      <c r="Q647" s="223">
        <v>0.0036800000000000001</v>
      </c>
      <c r="R647" s="223">
        <f>Q647*H647</f>
        <v>0.22768159999999998</v>
      </c>
      <c r="S647" s="223">
        <v>0</v>
      </c>
      <c r="T647" s="224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25" t="s">
        <v>148</v>
      </c>
      <c r="AT647" s="225" t="s">
        <v>143</v>
      </c>
      <c r="AU647" s="225" t="s">
        <v>84</v>
      </c>
      <c r="AY647" s="19" t="s">
        <v>141</v>
      </c>
      <c r="BE647" s="226">
        <f>IF(N647="základní",J647,0)</f>
        <v>0</v>
      </c>
      <c r="BF647" s="226">
        <f>IF(N647="snížená",J647,0)</f>
        <v>0</v>
      </c>
      <c r="BG647" s="226">
        <f>IF(N647="zákl. přenesená",J647,0)</f>
        <v>0</v>
      </c>
      <c r="BH647" s="226">
        <f>IF(N647="sníž. přenesená",J647,0)</f>
        <v>0</v>
      </c>
      <c r="BI647" s="226">
        <f>IF(N647="nulová",J647,0)</f>
        <v>0</v>
      </c>
      <c r="BJ647" s="19" t="s">
        <v>84</v>
      </c>
      <c r="BK647" s="226">
        <f>ROUND(I647*H647,2)</f>
        <v>0</v>
      </c>
      <c r="BL647" s="19" t="s">
        <v>148</v>
      </c>
      <c r="BM647" s="225" t="s">
        <v>561</v>
      </c>
    </row>
    <row r="648" s="2" customFormat="1">
      <c r="A648" s="40"/>
      <c r="B648" s="41"/>
      <c r="C648" s="42"/>
      <c r="D648" s="227" t="s">
        <v>150</v>
      </c>
      <c r="E648" s="42"/>
      <c r="F648" s="228" t="s">
        <v>562</v>
      </c>
      <c r="G648" s="42"/>
      <c r="H648" s="42"/>
      <c r="I648" s="229"/>
      <c r="J648" s="42"/>
      <c r="K648" s="42"/>
      <c r="L648" s="46"/>
      <c r="M648" s="230"/>
      <c r="N648" s="231"/>
      <c r="O648" s="86"/>
      <c r="P648" s="86"/>
      <c r="Q648" s="86"/>
      <c r="R648" s="86"/>
      <c r="S648" s="86"/>
      <c r="T648" s="87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T648" s="19" t="s">
        <v>150</v>
      </c>
      <c r="AU648" s="19" t="s">
        <v>84</v>
      </c>
    </row>
    <row r="649" s="13" customFormat="1">
      <c r="A649" s="13"/>
      <c r="B649" s="232"/>
      <c r="C649" s="233"/>
      <c r="D649" s="234" t="s">
        <v>152</v>
      </c>
      <c r="E649" s="235" t="s">
        <v>19</v>
      </c>
      <c r="F649" s="236" t="s">
        <v>314</v>
      </c>
      <c r="G649" s="233"/>
      <c r="H649" s="235" t="s">
        <v>19</v>
      </c>
      <c r="I649" s="237"/>
      <c r="J649" s="233"/>
      <c r="K649" s="233"/>
      <c r="L649" s="238"/>
      <c r="M649" s="239"/>
      <c r="N649" s="240"/>
      <c r="O649" s="240"/>
      <c r="P649" s="240"/>
      <c r="Q649" s="240"/>
      <c r="R649" s="240"/>
      <c r="S649" s="240"/>
      <c r="T649" s="24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2" t="s">
        <v>152</v>
      </c>
      <c r="AU649" s="242" t="s">
        <v>84</v>
      </c>
      <c r="AV649" s="13" t="s">
        <v>78</v>
      </c>
      <c r="AW649" s="13" t="s">
        <v>33</v>
      </c>
      <c r="AX649" s="13" t="s">
        <v>71</v>
      </c>
      <c r="AY649" s="242" t="s">
        <v>141</v>
      </c>
    </row>
    <row r="650" s="13" customFormat="1">
      <c r="A650" s="13"/>
      <c r="B650" s="232"/>
      <c r="C650" s="233"/>
      <c r="D650" s="234" t="s">
        <v>152</v>
      </c>
      <c r="E650" s="235" t="s">
        <v>19</v>
      </c>
      <c r="F650" s="236" t="s">
        <v>315</v>
      </c>
      <c r="G650" s="233"/>
      <c r="H650" s="235" t="s">
        <v>19</v>
      </c>
      <c r="I650" s="237"/>
      <c r="J650" s="233"/>
      <c r="K650" s="233"/>
      <c r="L650" s="238"/>
      <c r="M650" s="239"/>
      <c r="N650" s="240"/>
      <c r="O650" s="240"/>
      <c r="P650" s="240"/>
      <c r="Q650" s="240"/>
      <c r="R650" s="240"/>
      <c r="S650" s="240"/>
      <c r="T650" s="241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2" t="s">
        <v>152</v>
      </c>
      <c r="AU650" s="242" t="s">
        <v>84</v>
      </c>
      <c r="AV650" s="13" t="s">
        <v>78</v>
      </c>
      <c r="AW650" s="13" t="s">
        <v>33</v>
      </c>
      <c r="AX650" s="13" t="s">
        <v>71</v>
      </c>
      <c r="AY650" s="242" t="s">
        <v>141</v>
      </c>
    </row>
    <row r="651" s="14" customFormat="1">
      <c r="A651" s="14"/>
      <c r="B651" s="243"/>
      <c r="C651" s="244"/>
      <c r="D651" s="234" t="s">
        <v>152</v>
      </c>
      <c r="E651" s="245" t="s">
        <v>19</v>
      </c>
      <c r="F651" s="246" t="s">
        <v>563</v>
      </c>
      <c r="G651" s="244"/>
      <c r="H651" s="247">
        <v>9.516</v>
      </c>
      <c r="I651" s="248"/>
      <c r="J651" s="244"/>
      <c r="K651" s="244"/>
      <c r="L651" s="249"/>
      <c r="M651" s="250"/>
      <c r="N651" s="251"/>
      <c r="O651" s="251"/>
      <c r="P651" s="251"/>
      <c r="Q651" s="251"/>
      <c r="R651" s="251"/>
      <c r="S651" s="251"/>
      <c r="T651" s="252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53" t="s">
        <v>152</v>
      </c>
      <c r="AU651" s="253" t="s">
        <v>84</v>
      </c>
      <c r="AV651" s="14" t="s">
        <v>84</v>
      </c>
      <c r="AW651" s="14" t="s">
        <v>33</v>
      </c>
      <c r="AX651" s="14" t="s">
        <v>71</v>
      </c>
      <c r="AY651" s="253" t="s">
        <v>141</v>
      </c>
    </row>
    <row r="652" s="13" customFormat="1">
      <c r="A652" s="13"/>
      <c r="B652" s="232"/>
      <c r="C652" s="233"/>
      <c r="D652" s="234" t="s">
        <v>152</v>
      </c>
      <c r="E652" s="235" t="s">
        <v>19</v>
      </c>
      <c r="F652" s="236" t="s">
        <v>288</v>
      </c>
      <c r="G652" s="233"/>
      <c r="H652" s="235" t="s">
        <v>19</v>
      </c>
      <c r="I652" s="237"/>
      <c r="J652" s="233"/>
      <c r="K652" s="233"/>
      <c r="L652" s="238"/>
      <c r="M652" s="239"/>
      <c r="N652" s="240"/>
      <c r="O652" s="240"/>
      <c r="P652" s="240"/>
      <c r="Q652" s="240"/>
      <c r="R652" s="240"/>
      <c r="S652" s="240"/>
      <c r="T652" s="241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42" t="s">
        <v>152</v>
      </c>
      <c r="AU652" s="242" t="s">
        <v>84</v>
      </c>
      <c r="AV652" s="13" t="s">
        <v>78</v>
      </c>
      <c r="AW652" s="13" t="s">
        <v>33</v>
      </c>
      <c r="AX652" s="13" t="s">
        <v>71</v>
      </c>
      <c r="AY652" s="242" t="s">
        <v>141</v>
      </c>
    </row>
    <row r="653" s="14" customFormat="1">
      <c r="A653" s="14"/>
      <c r="B653" s="243"/>
      <c r="C653" s="244"/>
      <c r="D653" s="234" t="s">
        <v>152</v>
      </c>
      <c r="E653" s="245" t="s">
        <v>19</v>
      </c>
      <c r="F653" s="246" t="s">
        <v>564</v>
      </c>
      <c r="G653" s="244"/>
      <c r="H653" s="247">
        <v>23.295999999999999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152</v>
      </c>
      <c r="AU653" s="253" t="s">
        <v>84</v>
      </c>
      <c r="AV653" s="14" t="s">
        <v>84</v>
      </c>
      <c r="AW653" s="14" t="s">
        <v>33</v>
      </c>
      <c r="AX653" s="14" t="s">
        <v>71</v>
      </c>
      <c r="AY653" s="253" t="s">
        <v>141</v>
      </c>
    </row>
    <row r="654" s="13" customFormat="1">
      <c r="A654" s="13"/>
      <c r="B654" s="232"/>
      <c r="C654" s="233"/>
      <c r="D654" s="234" t="s">
        <v>152</v>
      </c>
      <c r="E654" s="235" t="s">
        <v>19</v>
      </c>
      <c r="F654" s="236" t="s">
        <v>318</v>
      </c>
      <c r="G654" s="233"/>
      <c r="H654" s="235" t="s">
        <v>19</v>
      </c>
      <c r="I654" s="237"/>
      <c r="J654" s="233"/>
      <c r="K654" s="233"/>
      <c r="L654" s="238"/>
      <c r="M654" s="239"/>
      <c r="N654" s="240"/>
      <c r="O654" s="240"/>
      <c r="P654" s="240"/>
      <c r="Q654" s="240"/>
      <c r="R654" s="240"/>
      <c r="S654" s="240"/>
      <c r="T654" s="241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2" t="s">
        <v>152</v>
      </c>
      <c r="AU654" s="242" t="s">
        <v>84</v>
      </c>
      <c r="AV654" s="13" t="s">
        <v>78</v>
      </c>
      <c r="AW654" s="13" t="s">
        <v>33</v>
      </c>
      <c r="AX654" s="13" t="s">
        <v>71</v>
      </c>
      <c r="AY654" s="242" t="s">
        <v>141</v>
      </c>
    </row>
    <row r="655" s="14" customFormat="1">
      <c r="A655" s="14"/>
      <c r="B655" s="243"/>
      <c r="C655" s="244"/>
      <c r="D655" s="234" t="s">
        <v>152</v>
      </c>
      <c r="E655" s="245" t="s">
        <v>19</v>
      </c>
      <c r="F655" s="246" t="s">
        <v>565</v>
      </c>
      <c r="G655" s="244"/>
      <c r="H655" s="247">
        <v>27.456</v>
      </c>
      <c r="I655" s="248"/>
      <c r="J655" s="244"/>
      <c r="K655" s="244"/>
      <c r="L655" s="249"/>
      <c r="M655" s="250"/>
      <c r="N655" s="251"/>
      <c r="O655" s="251"/>
      <c r="P655" s="251"/>
      <c r="Q655" s="251"/>
      <c r="R655" s="251"/>
      <c r="S655" s="251"/>
      <c r="T655" s="252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53" t="s">
        <v>152</v>
      </c>
      <c r="AU655" s="253" t="s">
        <v>84</v>
      </c>
      <c r="AV655" s="14" t="s">
        <v>84</v>
      </c>
      <c r="AW655" s="14" t="s">
        <v>33</v>
      </c>
      <c r="AX655" s="14" t="s">
        <v>71</v>
      </c>
      <c r="AY655" s="253" t="s">
        <v>141</v>
      </c>
    </row>
    <row r="656" s="14" customFormat="1">
      <c r="A656" s="14"/>
      <c r="B656" s="243"/>
      <c r="C656" s="244"/>
      <c r="D656" s="234" t="s">
        <v>152</v>
      </c>
      <c r="E656" s="245" t="s">
        <v>19</v>
      </c>
      <c r="F656" s="246" t="s">
        <v>566</v>
      </c>
      <c r="G656" s="244"/>
      <c r="H656" s="247">
        <v>2.1059999999999999</v>
      </c>
      <c r="I656" s="248"/>
      <c r="J656" s="244"/>
      <c r="K656" s="244"/>
      <c r="L656" s="249"/>
      <c r="M656" s="250"/>
      <c r="N656" s="251"/>
      <c r="O656" s="251"/>
      <c r="P656" s="251"/>
      <c r="Q656" s="251"/>
      <c r="R656" s="251"/>
      <c r="S656" s="251"/>
      <c r="T656" s="252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53" t="s">
        <v>152</v>
      </c>
      <c r="AU656" s="253" t="s">
        <v>84</v>
      </c>
      <c r="AV656" s="14" t="s">
        <v>84</v>
      </c>
      <c r="AW656" s="14" t="s">
        <v>33</v>
      </c>
      <c r="AX656" s="14" t="s">
        <v>71</v>
      </c>
      <c r="AY656" s="253" t="s">
        <v>141</v>
      </c>
    </row>
    <row r="657" s="16" customFormat="1">
      <c r="A657" s="16"/>
      <c r="B657" s="275"/>
      <c r="C657" s="276"/>
      <c r="D657" s="234" t="s">
        <v>152</v>
      </c>
      <c r="E657" s="277" t="s">
        <v>19</v>
      </c>
      <c r="F657" s="278" t="s">
        <v>266</v>
      </c>
      <c r="G657" s="276"/>
      <c r="H657" s="279">
        <v>62.374000000000002</v>
      </c>
      <c r="I657" s="280"/>
      <c r="J657" s="276"/>
      <c r="K657" s="276"/>
      <c r="L657" s="281"/>
      <c r="M657" s="282"/>
      <c r="N657" s="283"/>
      <c r="O657" s="283"/>
      <c r="P657" s="283"/>
      <c r="Q657" s="283"/>
      <c r="R657" s="283"/>
      <c r="S657" s="283"/>
      <c r="T657" s="284"/>
      <c r="U657" s="16"/>
      <c r="V657" s="16"/>
      <c r="W657" s="16"/>
      <c r="X657" s="16"/>
      <c r="Y657" s="16"/>
      <c r="Z657" s="16"/>
      <c r="AA657" s="16"/>
      <c r="AB657" s="16"/>
      <c r="AC657" s="16"/>
      <c r="AD657" s="16"/>
      <c r="AE657" s="16"/>
      <c r="AT657" s="285" t="s">
        <v>152</v>
      </c>
      <c r="AU657" s="285" t="s">
        <v>84</v>
      </c>
      <c r="AV657" s="16" t="s">
        <v>164</v>
      </c>
      <c r="AW657" s="16" t="s">
        <v>33</v>
      </c>
      <c r="AX657" s="16" t="s">
        <v>71</v>
      </c>
      <c r="AY657" s="285" t="s">
        <v>141</v>
      </c>
    </row>
    <row r="658" s="13" customFormat="1">
      <c r="A658" s="13"/>
      <c r="B658" s="232"/>
      <c r="C658" s="233"/>
      <c r="D658" s="234" t="s">
        <v>152</v>
      </c>
      <c r="E658" s="235" t="s">
        <v>19</v>
      </c>
      <c r="F658" s="236" t="s">
        <v>321</v>
      </c>
      <c r="G658" s="233"/>
      <c r="H658" s="235" t="s">
        <v>19</v>
      </c>
      <c r="I658" s="237"/>
      <c r="J658" s="233"/>
      <c r="K658" s="233"/>
      <c r="L658" s="238"/>
      <c r="M658" s="239"/>
      <c r="N658" s="240"/>
      <c r="O658" s="240"/>
      <c r="P658" s="240"/>
      <c r="Q658" s="240"/>
      <c r="R658" s="240"/>
      <c r="S658" s="240"/>
      <c r="T658" s="24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2" t="s">
        <v>152</v>
      </c>
      <c r="AU658" s="242" t="s">
        <v>84</v>
      </c>
      <c r="AV658" s="13" t="s">
        <v>78</v>
      </c>
      <c r="AW658" s="13" t="s">
        <v>33</v>
      </c>
      <c r="AX658" s="13" t="s">
        <v>71</v>
      </c>
      <c r="AY658" s="242" t="s">
        <v>141</v>
      </c>
    </row>
    <row r="659" s="13" customFormat="1">
      <c r="A659" s="13"/>
      <c r="B659" s="232"/>
      <c r="C659" s="233"/>
      <c r="D659" s="234" t="s">
        <v>152</v>
      </c>
      <c r="E659" s="235" t="s">
        <v>19</v>
      </c>
      <c r="F659" s="236" t="s">
        <v>288</v>
      </c>
      <c r="G659" s="233"/>
      <c r="H659" s="235" t="s">
        <v>19</v>
      </c>
      <c r="I659" s="237"/>
      <c r="J659" s="233"/>
      <c r="K659" s="233"/>
      <c r="L659" s="238"/>
      <c r="M659" s="239"/>
      <c r="N659" s="240"/>
      <c r="O659" s="240"/>
      <c r="P659" s="240"/>
      <c r="Q659" s="240"/>
      <c r="R659" s="240"/>
      <c r="S659" s="240"/>
      <c r="T659" s="241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42" t="s">
        <v>152</v>
      </c>
      <c r="AU659" s="242" t="s">
        <v>84</v>
      </c>
      <c r="AV659" s="13" t="s">
        <v>78</v>
      </c>
      <c r="AW659" s="13" t="s">
        <v>33</v>
      </c>
      <c r="AX659" s="13" t="s">
        <v>71</v>
      </c>
      <c r="AY659" s="242" t="s">
        <v>141</v>
      </c>
    </row>
    <row r="660" s="14" customFormat="1">
      <c r="A660" s="14"/>
      <c r="B660" s="243"/>
      <c r="C660" s="244"/>
      <c r="D660" s="234" t="s">
        <v>152</v>
      </c>
      <c r="E660" s="245" t="s">
        <v>19</v>
      </c>
      <c r="F660" s="246" t="s">
        <v>322</v>
      </c>
      <c r="G660" s="244"/>
      <c r="H660" s="247">
        <v>-5.04</v>
      </c>
      <c r="I660" s="248"/>
      <c r="J660" s="244"/>
      <c r="K660" s="244"/>
      <c r="L660" s="249"/>
      <c r="M660" s="250"/>
      <c r="N660" s="251"/>
      <c r="O660" s="251"/>
      <c r="P660" s="251"/>
      <c r="Q660" s="251"/>
      <c r="R660" s="251"/>
      <c r="S660" s="251"/>
      <c r="T660" s="252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  <c r="AE660" s="14"/>
      <c r="AT660" s="253" t="s">
        <v>152</v>
      </c>
      <c r="AU660" s="253" t="s">
        <v>84</v>
      </c>
      <c r="AV660" s="14" t="s">
        <v>84</v>
      </c>
      <c r="AW660" s="14" t="s">
        <v>33</v>
      </c>
      <c r="AX660" s="14" t="s">
        <v>71</v>
      </c>
      <c r="AY660" s="253" t="s">
        <v>141</v>
      </c>
    </row>
    <row r="661" s="14" customFormat="1">
      <c r="A661" s="14"/>
      <c r="B661" s="243"/>
      <c r="C661" s="244"/>
      <c r="D661" s="234" t="s">
        <v>152</v>
      </c>
      <c r="E661" s="245" t="s">
        <v>19</v>
      </c>
      <c r="F661" s="246" t="s">
        <v>323</v>
      </c>
      <c r="G661" s="244"/>
      <c r="H661" s="247">
        <v>-1.8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152</v>
      </c>
      <c r="AU661" s="253" t="s">
        <v>84</v>
      </c>
      <c r="AV661" s="14" t="s">
        <v>84</v>
      </c>
      <c r="AW661" s="14" t="s">
        <v>33</v>
      </c>
      <c r="AX661" s="14" t="s">
        <v>71</v>
      </c>
      <c r="AY661" s="253" t="s">
        <v>141</v>
      </c>
    </row>
    <row r="662" s="13" customFormat="1">
      <c r="A662" s="13"/>
      <c r="B662" s="232"/>
      <c r="C662" s="233"/>
      <c r="D662" s="234" t="s">
        <v>152</v>
      </c>
      <c r="E662" s="235" t="s">
        <v>19</v>
      </c>
      <c r="F662" s="236" t="s">
        <v>318</v>
      </c>
      <c r="G662" s="233"/>
      <c r="H662" s="235" t="s">
        <v>19</v>
      </c>
      <c r="I662" s="237"/>
      <c r="J662" s="233"/>
      <c r="K662" s="233"/>
      <c r="L662" s="238"/>
      <c r="M662" s="239"/>
      <c r="N662" s="240"/>
      <c r="O662" s="240"/>
      <c r="P662" s="240"/>
      <c r="Q662" s="240"/>
      <c r="R662" s="240"/>
      <c r="S662" s="240"/>
      <c r="T662" s="241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2" t="s">
        <v>152</v>
      </c>
      <c r="AU662" s="242" t="s">
        <v>84</v>
      </c>
      <c r="AV662" s="13" t="s">
        <v>78</v>
      </c>
      <c r="AW662" s="13" t="s">
        <v>33</v>
      </c>
      <c r="AX662" s="13" t="s">
        <v>71</v>
      </c>
      <c r="AY662" s="242" t="s">
        <v>141</v>
      </c>
    </row>
    <row r="663" s="14" customFormat="1">
      <c r="A663" s="14"/>
      <c r="B663" s="243"/>
      <c r="C663" s="244"/>
      <c r="D663" s="234" t="s">
        <v>152</v>
      </c>
      <c r="E663" s="245" t="s">
        <v>19</v>
      </c>
      <c r="F663" s="246" t="s">
        <v>567</v>
      </c>
      <c r="G663" s="244"/>
      <c r="H663" s="247">
        <v>-3.96</v>
      </c>
      <c r="I663" s="248"/>
      <c r="J663" s="244"/>
      <c r="K663" s="244"/>
      <c r="L663" s="249"/>
      <c r="M663" s="250"/>
      <c r="N663" s="251"/>
      <c r="O663" s="251"/>
      <c r="P663" s="251"/>
      <c r="Q663" s="251"/>
      <c r="R663" s="251"/>
      <c r="S663" s="251"/>
      <c r="T663" s="252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53" t="s">
        <v>152</v>
      </c>
      <c r="AU663" s="253" t="s">
        <v>84</v>
      </c>
      <c r="AV663" s="14" t="s">
        <v>84</v>
      </c>
      <c r="AW663" s="14" t="s">
        <v>33</v>
      </c>
      <c r="AX663" s="14" t="s">
        <v>71</v>
      </c>
      <c r="AY663" s="253" t="s">
        <v>141</v>
      </c>
    </row>
    <row r="664" s="14" customFormat="1">
      <c r="A664" s="14"/>
      <c r="B664" s="243"/>
      <c r="C664" s="244"/>
      <c r="D664" s="234" t="s">
        <v>152</v>
      </c>
      <c r="E664" s="245" t="s">
        <v>19</v>
      </c>
      <c r="F664" s="246" t="s">
        <v>325</v>
      </c>
      <c r="G664" s="244"/>
      <c r="H664" s="247">
        <v>-7.2000000000000002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152</v>
      </c>
      <c r="AU664" s="253" t="s">
        <v>84</v>
      </c>
      <c r="AV664" s="14" t="s">
        <v>84</v>
      </c>
      <c r="AW664" s="14" t="s">
        <v>33</v>
      </c>
      <c r="AX664" s="14" t="s">
        <v>71</v>
      </c>
      <c r="AY664" s="253" t="s">
        <v>141</v>
      </c>
    </row>
    <row r="665" s="16" customFormat="1">
      <c r="A665" s="16"/>
      <c r="B665" s="275"/>
      <c r="C665" s="276"/>
      <c r="D665" s="234" t="s">
        <v>152</v>
      </c>
      <c r="E665" s="277" t="s">
        <v>19</v>
      </c>
      <c r="F665" s="278" t="s">
        <v>266</v>
      </c>
      <c r="G665" s="276"/>
      <c r="H665" s="279">
        <v>-18</v>
      </c>
      <c r="I665" s="280"/>
      <c r="J665" s="276"/>
      <c r="K665" s="276"/>
      <c r="L665" s="281"/>
      <c r="M665" s="282"/>
      <c r="N665" s="283"/>
      <c r="O665" s="283"/>
      <c r="P665" s="283"/>
      <c r="Q665" s="283"/>
      <c r="R665" s="283"/>
      <c r="S665" s="283"/>
      <c r="T665" s="284"/>
      <c r="U665" s="16"/>
      <c r="V665" s="16"/>
      <c r="W665" s="16"/>
      <c r="X665" s="16"/>
      <c r="Y665" s="16"/>
      <c r="Z665" s="16"/>
      <c r="AA665" s="16"/>
      <c r="AB665" s="16"/>
      <c r="AC665" s="16"/>
      <c r="AD665" s="16"/>
      <c r="AE665" s="16"/>
      <c r="AT665" s="285" t="s">
        <v>152</v>
      </c>
      <c r="AU665" s="285" t="s">
        <v>84</v>
      </c>
      <c r="AV665" s="16" t="s">
        <v>164</v>
      </c>
      <c r="AW665" s="16" t="s">
        <v>33</v>
      </c>
      <c r="AX665" s="16" t="s">
        <v>71</v>
      </c>
      <c r="AY665" s="285" t="s">
        <v>141</v>
      </c>
    </row>
    <row r="666" s="13" customFormat="1">
      <c r="A666" s="13"/>
      <c r="B666" s="232"/>
      <c r="C666" s="233"/>
      <c r="D666" s="234" t="s">
        <v>152</v>
      </c>
      <c r="E666" s="235" t="s">
        <v>19</v>
      </c>
      <c r="F666" s="236" t="s">
        <v>350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152</v>
      </c>
      <c r="AU666" s="242" t="s">
        <v>84</v>
      </c>
      <c r="AV666" s="13" t="s">
        <v>78</v>
      </c>
      <c r="AW666" s="13" t="s">
        <v>33</v>
      </c>
      <c r="AX666" s="13" t="s">
        <v>71</v>
      </c>
      <c r="AY666" s="242" t="s">
        <v>141</v>
      </c>
    </row>
    <row r="667" s="13" customFormat="1">
      <c r="A667" s="13"/>
      <c r="B667" s="232"/>
      <c r="C667" s="233"/>
      <c r="D667" s="234" t="s">
        <v>152</v>
      </c>
      <c r="E667" s="235" t="s">
        <v>19</v>
      </c>
      <c r="F667" s="236" t="s">
        <v>288</v>
      </c>
      <c r="G667" s="233"/>
      <c r="H667" s="235" t="s">
        <v>19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152</v>
      </c>
      <c r="AU667" s="242" t="s">
        <v>84</v>
      </c>
      <c r="AV667" s="13" t="s">
        <v>78</v>
      </c>
      <c r="AW667" s="13" t="s">
        <v>33</v>
      </c>
      <c r="AX667" s="13" t="s">
        <v>71</v>
      </c>
      <c r="AY667" s="242" t="s">
        <v>141</v>
      </c>
    </row>
    <row r="668" s="14" customFormat="1">
      <c r="A668" s="14"/>
      <c r="B668" s="243"/>
      <c r="C668" s="244"/>
      <c r="D668" s="234" t="s">
        <v>152</v>
      </c>
      <c r="E668" s="245" t="s">
        <v>19</v>
      </c>
      <c r="F668" s="246" t="s">
        <v>568</v>
      </c>
      <c r="G668" s="244"/>
      <c r="H668" s="247">
        <v>5.8319999999999999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152</v>
      </c>
      <c r="AU668" s="253" t="s">
        <v>84</v>
      </c>
      <c r="AV668" s="14" t="s">
        <v>84</v>
      </c>
      <c r="AW668" s="14" t="s">
        <v>33</v>
      </c>
      <c r="AX668" s="14" t="s">
        <v>71</v>
      </c>
      <c r="AY668" s="253" t="s">
        <v>141</v>
      </c>
    </row>
    <row r="669" s="14" customFormat="1">
      <c r="A669" s="14"/>
      <c r="B669" s="243"/>
      <c r="C669" s="244"/>
      <c r="D669" s="234" t="s">
        <v>152</v>
      </c>
      <c r="E669" s="245" t="s">
        <v>19</v>
      </c>
      <c r="F669" s="246" t="s">
        <v>569</v>
      </c>
      <c r="G669" s="244"/>
      <c r="H669" s="247">
        <v>2.2679999999999998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152</v>
      </c>
      <c r="AU669" s="253" t="s">
        <v>84</v>
      </c>
      <c r="AV669" s="14" t="s">
        <v>84</v>
      </c>
      <c r="AW669" s="14" t="s">
        <v>33</v>
      </c>
      <c r="AX669" s="14" t="s">
        <v>71</v>
      </c>
      <c r="AY669" s="253" t="s">
        <v>141</v>
      </c>
    </row>
    <row r="670" s="14" customFormat="1">
      <c r="A670" s="14"/>
      <c r="B670" s="243"/>
      <c r="C670" s="244"/>
      <c r="D670" s="234" t="s">
        <v>152</v>
      </c>
      <c r="E670" s="245" t="s">
        <v>19</v>
      </c>
      <c r="F670" s="246" t="s">
        <v>570</v>
      </c>
      <c r="G670" s="244"/>
      <c r="H670" s="247">
        <v>0.81000000000000005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152</v>
      </c>
      <c r="AU670" s="253" t="s">
        <v>84</v>
      </c>
      <c r="AV670" s="14" t="s">
        <v>84</v>
      </c>
      <c r="AW670" s="14" t="s">
        <v>33</v>
      </c>
      <c r="AX670" s="14" t="s">
        <v>71</v>
      </c>
      <c r="AY670" s="253" t="s">
        <v>141</v>
      </c>
    </row>
    <row r="671" s="13" customFormat="1">
      <c r="A671" s="13"/>
      <c r="B671" s="232"/>
      <c r="C671" s="233"/>
      <c r="D671" s="234" t="s">
        <v>152</v>
      </c>
      <c r="E671" s="235" t="s">
        <v>19</v>
      </c>
      <c r="F671" s="236" t="s">
        <v>318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152</v>
      </c>
      <c r="AU671" s="242" t="s">
        <v>84</v>
      </c>
      <c r="AV671" s="13" t="s">
        <v>78</v>
      </c>
      <c r="AW671" s="13" t="s">
        <v>33</v>
      </c>
      <c r="AX671" s="13" t="s">
        <v>71</v>
      </c>
      <c r="AY671" s="242" t="s">
        <v>141</v>
      </c>
    </row>
    <row r="672" s="14" customFormat="1">
      <c r="A672" s="14"/>
      <c r="B672" s="243"/>
      <c r="C672" s="244"/>
      <c r="D672" s="234" t="s">
        <v>152</v>
      </c>
      <c r="E672" s="245" t="s">
        <v>19</v>
      </c>
      <c r="F672" s="246" t="s">
        <v>571</v>
      </c>
      <c r="G672" s="244"/>
      <c r="H672" s="247">
        <v>0.81000000000000005</v>
      </c>
      <c r="I672" s="248"/>
      <c r="J672" s="244"/>
      <c r="K672" s="244"/>
      <c r="L672" s="249"/>
      <c r="M672" s="250"/>
      <c r="N672" s="251"/>
      <c r="O672" s="251"/>
      <c r="P672" s="251"/>
      <c r="Q672" s="251"/>
      <c r="R672" s="251"/>
      <c r="S672" s="251"/>
      <c r="T672" s="252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253" t="s">
        <v>152</v>
      </c>
      <c r="AU672" s="253" t="s">
        <v>84</v>
      </c>
      <c r="AV672" s="14" t="s">
        <v>84</v>
      </c>
      <c r="AW672" s="14" t="s">
        <v>33</v>
      </c>
      <c r="AX672" s="14" t="s">
        <v>71</v>
      </c>
      <c r="AY672" s="253" t="s">
        <v>141</v>
      </c>
    </row>
    <row r="673" s="14" customFormat="1">
      <c r="A673" s="14"/>
      <c r="B673" s="243"/>
      <c r="C673" s="244"/>
      <c r="D673" s="234" t="s">
        <v>152</v>
      </c>
      <c r="E673" s="245" t="s">
        <v>19</v>
      </c>
      <c r="F673" s="246" t="s">
        <v>572</v>
      </c>
      <c r="G673" s="244"/>
      <c r="H673" s="247">
        <v>7.7759999999999998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152</v>
      </c>
      <c r="AU673" s="253" t="s">
        <v>84</v>
      </c>
      <c r="AV673" s="14" t="s">
        <v>84</v>
      </c>
      <c r="AW673" s="14" t="s">
        <v>33</v>
      </c>
      <c r="AX673" s="14" t="s">
        <v>71</v>
      </c>
      <c r="AY673" s="253" t="s">
        <v>141</v>
      </c>
    </row>
    <row r="674" s="15" customFormat="1">
      <c r="A674" s="15"/>
      <c r="B674" s="254"/>
      <c r="C674" s="255"/>
      <c r="D674" s="234" t="s">
        <v>152</v>
      </c>
      <c r="E674" s="256" t="s">
        <v>19</v>
      </c>
      <c r="F674" s="257" t="s">
        <v>159</v>
      </c>
      <c r="G674" s="255"/>
      <c r="H674" s="258">
        <v>61.870000000000005</v>
      </c>
      <c r="I674" s="259"/>
      <c r="J674" s="255"/>
      <c r="K674" s="255"/>
      <c r="L674" s="260"/>
      <c r="M674" s="261"/>
      <c r="N674" s="262"/>
      <c r="O674" s="262"/>
      <c r="P674" s="262"/>
      <c r="Q674" s="262"/>
      <c r="R674" s="262"/>
      <c r="S674" s="262"/>
      <c r="T674" s="263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T674" s="264" t="s">
        <v>152</v>
      </c>
      <c r="AU674" s="264" t="s">
        <v>84</v>
      </c>
      <c r="AV674" s="15" t="s">
        <v>148</v>
      </c>
      <c r="AW674" s="15" t="s">
        <v>33</v>
      </c>
      <c r="AX674" s="15" t="s">
        <v>78</v>
      </c>
      <c r="AY674" s="264" t="s">
        <v>141</v>
      </c>
    </row>
    <row r="675" s="2" customFormat="1" ht="33" customHeight="1">
      <c r="A675" s="40"/>
      <c r="B675" s="41"/>
      <c r="C675" s="214" t="s">
        <v>573</v>
      </c>
      <c r="D675" s="214" t="s">
        <v>143</v>
      </c>
      <c r="E675" s="215" t="s">
        <v>574</v>
      </c>
      <c r="F675" s="216" t="s">
        <v>575</v>
      </c>
      <c r="G675" s="217" t="s">
        <v>146</v>
      </c>
      <c r="H675" s="218">
        <v>876.29999999999995</v>
      </c>
      <c r="I675" s="219"/>
      <c r="J675" s="220">
        <f>ROUND(I675*H675,2)</f>
        <v>0</v>
      </c>
      <c r="K675" s="216" t="s">
        <v>147</v>
      </c>
      <c r="L675" s="46"/>
      <c r="M675" s="221" t="s">
        <v>19</v>
      </c>
      <c r="N675" s="222" t="s">
        <v>43</v>
      </c>
      <c r="O675" s="86"/>
      <c r="P675" s="223">
        <f>O675*H675</f>
        <v>0</v>
      </c>
      <c r="Q675" s="223">
        <v>0.0026800000000000001</v>
      </c>
      <c r="R675" s="223">
        <f>Q675*H675</f>
        <v>2.348484</v>
      </c>
      <c r="S675" s="223">
        <v>0</v>
      </c>
      <c r="T675" s="224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25" t="s">
        <v>148</v>
      </c>
      <c r="AT675" s="225" t="s">
        <v>143</v>
      </c>
      <c r="AU675" s="225" t="s">
        <v>84</v>
      </c>
      <c r="AY675" s="19" t="s">
        <v>141</v>
      </c>
      <c r="BE675" s="226">
        <f>IF(N675="základní",J675,0)</f>
        <v>0</v>
      </c>
      <c r="BF675" s="226">
        <f>IF(N675="snížená",J675,0)</f>
        <v>0</v>
      </c>
      <c r="BG675" s="226">
        <f>IF(N675="zákl. přenesená",J675,0)</f>
        <v>0</v>
      </c>
      <c r="BH675" s="226">
        <f>IF(N675="sníž. přenesená",J675,0)</f>
        <v>0</v>
      </c>
      <c r="BI675" s="226">
        <f>IF(N675="nulová",J675,0)</f>
        <v>0</v>
      </c>
      <c r="BJ675" s="19" t="s">
        <v>84</v>
      </c>
      <c r="BK675" s="226">
        <f>ROUND(I675*H675,2)</f>
        <v>0</v>
      </c>
      <c r="BL675" s="19" t="s">
        <v>148</v>
      </c>
      <c r="BM675" s="225" t="s">
        <v>576</v>
      </c>
    </row>
    <row r="676" s="2" customFormat="1">
      <c r="A676" s="40"/>
      <c r="B676" s="41"/>
      <c r="C676" s="42"/>
      <c r="D676" s="227" t="s">
        <v>150</v>
      </c>
      <c r="E676" s="42"/>
      <c r="F676" s="228" t="s">
        <v>577</v>
      </c>
      <c r="G676" s="42"/>
      <c r="H676" s="42"/>
      <c r="I676" s="229"/>
      <c r="J676" s="42"/>
      <c r="K676" s="42"/>
      <c r="L676" s="46"/>
      <c r="M676" s="230"/>
      <c r="N676" s="231"/>
      <c r="O676" s="86"/>
      <c r="P676" s="86"/>
      <c r="Q676" s="86"/>
      <c r="R676" s="86"/>
      <c r="S676" s="86"/>
      <c r="T676" s="87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T676" s="19" t="s">
        <v>150</v>
      </c>
      <c r="AU676" s="19" t="s">
        <v>84</v>
      </c>
    </row>
    <row r="677" s="13" customFormat="1">
      <c r="A677" s="13"/>
      <c r="B677" s="232"/>
      <c r="C677" s="233"/>
      <c r="D677" s="234" t="s">
        <v>152</v>
      </c>
      <c r="E677" s="235" t="s">
        <v>19</v>
      </c>
      <c r="F677" s="236" t="s">
        <v>315</v>
      </c>
      <c r="G677" s="233"/>
      <c r="H677" s="235" t="s">
        <v>19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152</v>
      </c>
      <c r="AU677" s="242" t="s">
        <v>84</v>
      </c>
      <c r="AV677" s="13" t="s">
        <v>78</v>
      </c>
      <c r="AW677" s="13" t="s">
        <v>33</v>
      </c>
      <c r="AX677" s="13" t="s">
        <v>71</v>
      </c>
      <c r="AY677" s="242" t="s">
        <v>141</v>
      </c>
    </row>
    <row r="678" s="14" customFormat="1">
      <c r="A678" s="14"/>
      <c r="B678" s="243"/>
      <c r="C678" s="244"/>
      <c r="D678" s="234" t="s">
        <v>152</v>
      </c>
      <c r="E678" s="245" t="s">
        <v>19</v>
      </c>
      <c r="F678" s="246" t="s">
        <v>382</v>
      </c>
      <c r="G678" s="244"/>
      <c r="H678" s="247">
        <v>132.70099999999999</v>
      </c>
      <c r="I678" s="248"/>
      <c r="J678" s="244"/>
      <c r="K678" s="244"/>
      <c r="L678" s="249"/>
      <c r="M678" s="250"/>
      <c r="N678" s="251"/>
      <c r="O678" s="251"/>
      <c r="P678" s="251"/>
      <c r="Q678" s="251"/>
      <c r="R678" s="251"/>
      <c r="S678" s="251"/>
      <c r="T678" s="252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  <c r="AE678" s="14"/>
      <c r="AT678" s="253" t="s">
        <v>152</v>
      </c>
      <c r="AU678" s="253" t="s">
        <v>84</v>
      </c>
      <c r="AV678" s="14" t="s">
        <v>84</v>
      </c>
      <c r="AW678" s="14" t="s">
        <v>33</v>
      </c>
      <c r="AX678" s="14" t="s">
        <v>71</v>
      </c>
      <c r="AY678" s="253" t="s">
        <v>141</v>
      </c>
    </row>
    <row r="679" s="14" customFormat="1">
      <c r="A679" s="14"/>
      <c r="B679" s="243"/>
      <c r="C679" s="244"/>
      <c r="D679" s="234" t="s">
        <v>152</v>
      </c>
      <c r="E679" s="245" t="s">
        <v>19</v>
      </c>
      <c r="F679" s="246" t="s">
        <v>383</v>
      </c>
      <c r="G679" s="244"/>
      <c r="H679" s="247">
        <v>3.8690000000000002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152</v>
      </c>
      <c r="AU679" s="253" t="s">
        <v>84</v>
      </c>
      <c r="AV679" s="14" t="s">
        <v>84</v>
      </c>
      <c r="AW679" s="14" t="s">
        <v>33</v>
      </c>
      <c r="AX679" s="14" t="s">
        <v>71</v>
      </c>
      <c r="AY679" s="253" t="s">
        <v>141</v>
      </c>
    </row>
    <row r="680" s="14" customFormat="1">
      <c r="A680" s="14"/>
      <c r="B680" s="243"/>
      <c r="C680" s="244"/>
      <c r="D680" s="234" t="s">
        <v>152</v>
      </c>
      <c r="E680" s="245" t="s">
        <v>19</v>
      </c>
      <c r="F680" s="246" t="s">
        <v>258</v>
      </c>
      <c r="G680" s="244"/>
      <c r="H680" s="247">
        <v>0.22500000000000001</v>
      </c>
      <c r="I680" s="248"/>
      <c r="J680" s="244"/>
      <c r="K680" s="244"/>
      <c r="L680" s="249"/>
      <c r="M680" s="250"/>
      <c r="N680" s="251"/>
      <c r="O680" s="251"/>
      <c r="P680" s="251"/>
      <c r="Q680" s="251"/>
      <c r="R680" s="251"/>
      <c r="S680" s="251"/>
      <c r="T680" s="252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53" t="s">
        <v>152</v>
      </c>
      <c r="AU680" s="253" t="s">
        <v>84</v>
      </c>
      <c r="AV680" s="14" t="s">
        <v>84</v>
      </c>
      <c r="AW680" s="14" t="s">
        <v>33</v>
      </c>
      <c r="AX680" s="14" t="s">
        <v>71</v>
      </c>
      <c r="AY680" s="253" t="s">
        <v>141</v>
      </c>
    </row>
    <row r="681" s="13" customFormat="1">
      <c r="A681" s="13"/>
      <c r="B681" s="232"/>
      <c r="C681" s="233"/>
      <c r="D681" s="234" t="s">
        <v>152</v>
      </c>
      <c r="E681" s="235" t="s">
        <v>19</v>
      </c>
      <c r="F681" s="236" t="s">
        <v>288</v>
      </c>
      <c r="G681" s="233"/>
      <c r="H681" s="235" t="s">
        <v>19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152</v>
      </c>
      <c r="AU681" s="242" t="s">
        <v>84</v>
      </c>
      <c r="AV681" s="13" t="s">
        <v>78</v>
      </c>
      <c r="AW681" s="13" t="s">
        <v>33</v>
      </c>
      <c r="AX681" s="13" t="s">
        <v>71</v>
      </c>
      <c r="AY681" s="242" t="s">
        <v>141</v>
      </c>
    </row>
    <row r="682" s="14" customFormat="1">
      <c r="A682" s="14"/>
      <c r="B682" s="243"/>
      <c r="C682" s="244"/>
      <c r="D682" s="234" t="s">
        <v>152</v>
      </c>
      <c r="E682" s="245" t="s">
        <v>19</v>
      </c>
      <c r="F682" s="246" t="s">
        <v>578</v>
      </c>
      <c r="G682" s="244"/>
      <c r="H682" s="247">
        <v>381.51499999999999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152</v>
      </c>
      <c r="AU682" s="253" t="s">
        <v>84</v>
      </c>
      <c r="AV682" s="14" t="s">
        <v>84</v>
      </c>
      <c r="AW682" s="14" t="s">
        <v>33</v>
      </c>
      <c r="AX682" s="14" t="s">
        <v>71</v>
      </c>
      <c r="AY682" s="253" t="s">
        <v>141</v>
      </c>
    </row>
    <row r="683" s="14" customFormat="1">
      <c r="A683" s="14"/>
      <c r="B683" s="243"/>
      <c r="C683" s="244"/>
      <c r="D683" s="234" t="s">
        <v>152</v>
      </c>
      <c r="E683" s="245" t="s">
        <v>19</v>
      </c>
      <c r="F683" s="246" t="s">
        <v>579</v>
      </c>
      <c r="G683" s="244"/>
      <c r="H683" s="247">
        <v>0.79500000000000004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152</v>
      </c>
      <c r="AU683" s="253" t="s">
        <v>84</v>
      </c>
      <c r="AV683" s="14" t="s">
        <v>84</v>
      </c>
      <c r="AW683" s="14" t="s">
        <v>33</v>
      </c>
      <c r="AX683" s="14" t="s">
        <v>71</v>
      </c>
      <c r="AY683" s="253" t="s">
        <v>141</v>
      </c>
    </row>
    <row r="684" s="13" customFormat="1">
      <c r="A684" s="13"/>
      <c r="B684" s="232"/>
      <c r="C684" s="233"/>
      <c r="D684" s="234" t="s">
        <v>152</v>
      </c>
      <c r="E684" s="235" t="s">
        <v>19</v>
      </c>
      <c r="F684" s="236" t="s">
        <v>318</v>
      </c>
      <c r="G684" s="233"/>
      <c r="H684" s="235" t="s">
        <v>19</v>
      </c>
      <c r="I684" s="237"/>
      <c r="J684" s="233"/>
      <c r="K684" s="233"/>
      <c r="L684" s="238"/>
      <c r="M684" s="239"/>
      <c r="N684" s="240"/>
      <c r="O684" s="240"/>
      <c r="P684" s="240"/>
      <c r="Q684" s="240"/>
      <c r="R684" s="240"/>
      <c r="S684" s="240"/>
      <c r="T684" s="241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2" t="s">
        <v>152</v>
      </c>
      <c r="AU684" s="242" t="s">
        <v>84</v>
      </c>
      <c r="AV684" s="13" t="s">
        <v>78</v>
      </c>
      <c r="AW684" s="13" t="s">
        <v>33</v>
      </c>
      <c r="AX684" s="13" t="s">
        <v>71</v>
      </c>
      <c r="AY684" s="242" t="s">
        <v>141</v>
      </c>
    </row>
    <row r="685" s="14" customFormat="1">
      <c r="A685" s="14"/>
      <c r="B685" s="243"/>
      <c r="C685" s="244"/>
      <c r="D685" s="234" t="s">
        <v>152</v>
      </c>
      <c r="E685" s="245" t="s">
        <v>19</v>
      </c>
      <c r="F685" s="246" t="s">
        <v>385</v>
      </c>
      <c r="G685" s="244"/>
      <c r="H685" s="247">
        <v>381.51499999999999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152</v>
      </c>
      <c r="AU685" s="253" t="s">
        <v>84</v>
      </c>
      <c r="AV685" s="14" t="s">
        <v>84</v>
      </c>
      <c r="AW685" s="14" t="s">
        <v>33</v>
      </c>
      <c r="AX685" s="14" t="s">
        <v>71</v>
      </c>
      <c r="AY685" s="253" t="s">
        <v>141</v>
      </c>
    </row>
    <row r="686" s="14" customFormat="1">
      <c r="A686" s="14"/>
      <c r="B686" s="243"/>
      <c r="C686" s="244"/>
      <c r="D686" s="234" t="s">
        <v>152</v>
      </c>
      <c r="E686" s="245" t="s">
        <v>19</v>
      </c>
      <c r="F686" s="246" t="s">
        <v>580</v>
      </c>
      <c r="G686" s="244"/>
      <c r="H686" s="247">
        <v>29.93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152</v>
      </c>
      <c r="AU686" s="253" t="s">
        <v>84</v>
      </c>
      <c r="AV686" s="14" t="s">
        <v>84</v>
      </c>
      <c r="AW686" s="14" t="s">
        <v>33</v>
      </c>
      <c r="AX686" s="14" t="s">
        <v>71</v>
      </c>
      <c r="AY686" s="253" t="s">
        <v>141</v>
      </c>
    </row>
    <row r="687" s="16" customFormat="1">
      <c r="A687" s="16"/>
      <c r="B687" s="275"/>
      <c r="C687" s="276"/>
      <c r="D687" s="234" t="s">
        <v>152</v>
      </c>
      <c r="E687" s="277" t="s">
        <v>19</v>
      </c>
      <c r="F687" s="278" t="s">
        <v>266</v>
      </c>
      <c r="G687" s="276"/>
      <c r="H687" s="279">
        <v>930.54999999999984</v>
      </c>
      <c r="I687" s="280"/>
      <c r="J687" s="276"/>
      <c r="K687" s="276"/>
      <c r="L687" s="281"/>
      <c r="M687" s="282"/>
      <c r="N687" s="283"/>
      <c r="O687" s="283"/>
      <c r="P687" s="283"/>
      <c r="Q687" s="283"/>
      <c r="R687" s="283"/>
      <c r="S687" s="283"/>
      <c r="T687" s="284"/>
      <c r="U687" s="16"/>
      <c r="V687" s="16"/>
      <c r="W687" s="16"/>
      <c r="X687" s="16"/>
      <c r="Y687" s="16"/>
      <c r="Z687" s="16"/>
      <c r="AA687" s="16"/>
      <c r="AB687" s="16"/>
      <c r="AC687" s="16"/>
      <c r="AD687" s="16"/>
      <c r="AE687" s="16"/>
      <c r="AT687" s="285" t="s">
        <v>152</v>
      </c>
      <c r="AU687" s="285" t="s">
        <v>84</v>
      </c>
      <c r="AV687" s="16" t="s">
        <v>164</v>
      </c>
      <c r="AW687" s="16" t="s">
        <v>33</v>
      </c>
      <c r="AX687" s="16" t="s">
        <v>71</v>
      </c>
      <c r="AY687" s="285" t="s">
        <v>141</v>
      </c>
    </row>
    <row r="688" s="13" customFormat="1">
      <c r="A688" s="13"/>
      <c r="B688" s="232"/>
      <c r="C688" s="233"/>
      <c r="D688" s="234" t="s">
        <v>152</v>
      </c>
      <c r="E688" s="235" t="s">
        <v>19</v>
      </c>
      <c r="F688" s="236" t="s">
        <v>288</v>
      </c>
      <c r="G688" s="233"/>
      <c r="H688" s="235" t="s">
        <v>19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152</v>
      </c>
      <c r="AU688" s="242" t="s">
        <v>84</v>
      </c>
      <c r="AV688" s="13" t="s">
        <v>78</v>
      </c>
      <c r="AW688" s="13" t="s">
        <v>33</v>
      </c>
      <c r="AX688" s="13" t="s">
        <v>71</v>
      </c>
      <c r="AY688" s="242" t="s">
        <v>141</v>
      </c>
    </row>
    <row r="689" s="13" customFormat="1">
      <c r="A689" s="13"/>
      <c r="B689" s="232"/>
      <c r="C689" s="233"/>
      <c r="D689" s="234" t="s">
        <v>152</v>
      </c>
      <c r="E689" s="235" t="s">
        <v>19</v>
      </c>
      <c r="F689" s="236" t="s">
        <v>289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152</v>
      </c>
      <c r="AU689" s="242" t="s">
        <v>84</v>
      </c>
      <c r="AV689" s="13" t="s">
        <v>78</v>
      </c>
      <c r="AW689" s="13" t="s">
        <v>33</v>
      </c>
      <c r="AX689" s="13" t="s">
        <v>71</v>
      </c>
      <c r="AY689" s="242" t="s">
        <v>141</v>
      </c>
    </row>
    <row r="690" s="14" customFormat="1">
      <c r="A690" s="14"/>
      <c r="B690" s="243"/>
      <c r="C690" s="244"/>
      <c r="D690" s="234" t="s">
        <v>152</v>
      </c>
      <c r="E690" s="245" t="s">
        <v>19</v>
      </c>
      <c r="F690" s="246" t="s">
        <v>581</v>
      </c>
      <c r="G690" s="244"/>
      <c r="H690" s="247">
        <v>9.3420000000000005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152</v>
      </c>
      <c r="AU690" s="253" t="s">
        <v>84</v>
      </c>
      <c r="AV690" s="14" t="s">
        <v>84</v>
      </c>
      <c r="AW690" s="14" t="s">
        <v>33</v>
      </c>
      <c r="AX690" s="14" t="s">
        <v>71</v>
      </c>
      <c r="AY690" s="253" t="s">
        <v>141</v>
      </c>
    </row>
    <row r="691" s="16" customFormat="1">
      <c r="A691" s="16"/>
      <c r="B691" s="275"/>
      <c r="C691" s="276"/>
      <c r="D691" s="234" t="s">
        <v>152</v>
      </c>
      <c r="E691" s="277" t="s">
        <v>19</v>
      </c>
      <c r="F691" s="278" t="s">
        <v>266</v>
      </c>
      <c r="G691" s="276"/>
      <c r="H691" s="279">
        <v>9.3420000000000005</v>
      </c>
      <c r="I691" s="280"/>
      <c r="J691" s="276"/>
      <c r="K691" s="276"/>
      <c r="L691" s="281"/>
      <c r="M691" s="282"/>
      <c r="N691" s="283"/>
      <c r="O691" s="283"/>
      <c r="P691" s="283"/>
      <c r="Q691" s="283"/>
      <c r="R691" s="283"/>
      <c r="S691" s="283"/>
      <c r="T691" s="284"/>
      <c r="U691" s="16"/>
      <c r="V691" s="16"/>
      <c r="W691" s="16"/>
      <c r="X691" s="16"/>
      <c r="Y691" s="16"/>
      <c r="Z691" s="16"/>
      <c r="AA691" s="16"/>
      <c r="AB691" s="16"/>
      <c r="AC691" s="16"/>
      <c r="AD691" s="16"/>
      <c r="AE691" s="16"/>
      <c r="AT691" s="285" t="s">
        <v>152</v>
      </c>
      <c r="AU691" s="285" t="s">
        <v>84</v>
      </c>
      <c r="AV691" s="16" t="s">
        <v>164</v>
      </c>
      <c r="AW691" s="16" t="s">
        <v>33</v>
      </c>
      <c r="AX691" s="16" t="s">
        <v>71</v>
      </c>
      <c r="AY691" s="285" t="s">
        <v>141</v>
      </c>
    </row>
    <row r="692" s="13" customFormat="1">
      <c r="A692" s="13"/>
      <c r="B692" s="232"/>
      <c r="C692" s="233"/>
      <c r="D692" s="234" t="s">
        <v>152</v>
      </c>
      <c r="E692" s="235" t="s">
        <v>19</v>
      </c>
      <c r="F692" s="236" t="s">
        <v>288</v>
      </c>
      <c r="G692" s="233"/>
      <c r="H692" s="235" t="s">
        <v>19</v>
      </c>
      <c r="I692" s="237"/>
      <c r="J692" s="233"/>
      <c r="K692" s="233"/>
      <c r="L692" s="238"/>
      <c r="M692" s="239"/>
      <c r="N692" s="240"/>
      <c r="O692" s="240"/>
      <c r="P692" s="240"/>
      <c r="Q692" s="240"/>
      <c r="R692" s="240"/>
      <c r="S692" s="240"/>
      <c r="T692" s="241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2" t="s">
        <v>152</v>
      </c>
      <c r="AU692" s="242" t="s">
        <v>84</v>
      </c>
      <c r="AV692" s="13" t="s">
        <v>78</v>
      </c>
      <c r="AW692" s="13" t="s">
        <v>33</v>
      </c>
      <c r="AX692" s="13" t="s">
        <v>71</v>
      </c>
      <c r="AY692" s="242" t="s">
        <v>141</v>
      </c>
    </row>
    <row r="693" s="13" customFormat="1">
      <c r="A693" s="13"/>
      <c r="B693" s="232"/>
      <c r="C693" s="233"/>
      <c r="D693" s="234" t="s">
        <v>152</v>
      </c>
      <c r="E693" s="235" t="s">
        <v>19</v>
      </c>
      <c r="F693" s="236" t="s">
        <v>230</v>
      </c>
      <c r="G693" s="233"/>
      <c r="H693" s="235" t="s">
        <v>19</v>
      </c>
      <c r="I693" s="237"/>
      <c r="J693" s="233"/>
      <c r="K693" s="233"/>
      <c r="L693" s="238"/>
      <c r="M693" s="239"/>
      <c r="N693" s="240"/>
      <c r="O693" s="240"/>
      <c r="P693" s="240"/>
      <c r="Q693" s="240"/>
      <c r="R693" s="240"/>
      <c r="S693" s="240"/>
      <c r="T693" s="24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42" t="s">
        <v>152</v>
      </c>
      <c r="AU693" s="242" t="s">
        <v>84</v>
      </c>
      <c r="AV693" s="13" t="s">
        <v>78</v>
      </c>
      <c r="AW693" s="13" t="s">
        <v>33</v>
      </c>
      <c r="AX693" s="13" t="s">
        <v>71</v>
      </c>
      <c r="AY693" s="242" t="s">
        <v>141</v>
      </c>
    </row>
    <row r="694" s="14" customFormat="1">
      <c r="A694" s="14"/>
      <c r="B694" s="243"/>
      <c r="C694" s="244"/>
      <c r="D694" s="234" t="s">
        <v>152</v>
      </c>
      <c r="E694" s="245" t="s">
        <v>19</v>
      </c>
      <c r="F694" s="246" t="s">
        <v>582</v>
      </c>
      <c r="G694" s="244"/>
      <c r="H694" s="247">
        <v>73.439999999999998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152</v>
      </c>
      <c r="AU694" s="253" t="s">
        <v>84</v>
      </c>
      <c r="AV694" s="14" t="s">
        <v>84</v>
      </c>
      <c r="AW694" s="14" t="s">
        <v>33</v>
      </c>
      <c r="AX694" s="14" t="s">
        <v>71</v>
      </c>
      <c r="AY694" s="253" t="s">
        <v>141</v>
      </c>
    </row>
    <row r="695" s="16" customFormat="1">
      <c r="A695" s="16"/>
      <c r="B695" s="275"/>
      <c r="C695" s="276"/>
      <c r="D695" s="234" t="s">
        <v>152</v>
      </c>
      <c r="E695" s="277" t="s">
        <v>19</v>
      </c>
      <c r="F695" s="278" t="s">
        <v>266</v>
      </c>
      <c r="G695" s="276"/>
      <c r="H695" s="279">
        <v>73.439999999999998</v>
      </c>
      <c r="I695" s="280"/>
      <c r="J695" s="276"/>
      <c r="K695" s="276"/>
      <c r="L695" s="281"/>
      <c r="M695" s="282"/>
      <c r="N695" s="283"/>
      <c r="O695" s="283"/>
      <c r="P695" s="283"/>
      <c r="Q695" s="283"/>
      <c r="R695" s="283"/>
      <c r="S695" s="283"/>
      <c r="T695" s="284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85" t="s">
        <v>152</v>
      </c>
      <c r="AU695" s="285" t="s">
        <v>84</v>
      </c>
      <c r="AV695" s="16" t="s">
        <v>164</v>
      </c>
      <c r="AW695" s="16" t="s">
        <v>33</v>
      </c>
      <c r="AX695" s="16" t="s">
        <v>71</v>
      </c>
      <c r="AY695" s="285" t="s">
        <v>141</v>
      </c>
    </row>
    <row r="696" s="13" customFormat="1">
      <c r="A696" s="13"/>
      <c r="B696" s="232"/>
      <c r="C696" s="233"/>
      <c r="D696" s="234" t="s">
        <v>152</v>
      </c>
      <c r="E696" s="235" t="s">
        <v>19</v>
      </c>
      <c r="F696" s="236" t="s">
        <v>441</v>
      </c>
      <c r="G696" s="233"/>
      <c r="H696" s="235" t="s">
        <v>19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152</v>
      </c>
      <c r="AU696" s="242" t="s">
        <v>84</v>
      </c>
      <c r="AV696" s="13" t="s">
        <v>78</v>
      </c>
      <c r="AW696" s="13" t="s">
        <v>33</v>
      </c>
      <c r="AX696" s="13" t="s">
        <v>71</v>
      </c>
      <c r="AY696" s="242" t="s">
        <v>141</v>
      </c>
    </row>
    <row r="697" s="14" customFormat="1">
      <c r="A697" s="14"/>
      <c r="B697" s="243"/>
      <c r="C697" s="244"/>
      <c r="D697" s="234" t="s">
        <v>152</v>
      </c>
      <c r="E697" s="245" t="s">
        <v>19</v>
      </c>
      <c r="F697" s="246" t="s">
        <v>583</v>
      </c>
      <c r="G697" s="244"/>
      <c r="H697" s="247">
        <v>76.194000000000003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152</v>
      </c>
      <c r="AU697" s="253" t="s">
        <v>84</v>
      </c>
      <c r="AV697" s="14" t="s">
        <v>84</v>
      </c>
      <c r="AW697" s="14" t="s">
        <v>33</v>
      </c>
      <c r="AX697" s="14" t="s">
        <v>71</v>
      </c>
      <c r="AY697" s="253" t="s">
        <v>141</v>
      </c>
    </row>
    <row r="698" s="14" customFormat="1">
      <c r="A698" s="14"/>
      <c r="B698" s="243"/>
      <c r="C698" s="244"/>
      <c r="D698" s="234" t="s">
        <v>152</v>
      </c>
      <c r="E698" s="245" t="s">
        <v>19</v>
      </c>
      <c r="F698" s="246" t="s">
        <v>443</v>
      </c>
      <c r="G698" s="244"/>
      <c r="H698" s="247">
        <v>-48.960000000000001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152</v>
      </c>
      <c r="AU698" s="253" t="s">
        <v>84</v>
      </c>
      <c r="AV698" s="14" t="s">
        <v>84</v>
      </c>
      <c r="AW698" s="14" t="s">
        <v>33</v>
      </c>
      <c r="AX698" s="14" t="s">
        <v>71</v>
      </c>
      <c r="AY698" s="253" t="s">
        <v>141</v>
      </c>
    </row>
    <row r="699" s="16" customFormat="1">
      <c r="A699" s="16"/>
      <c r="B699" s="275"/>
      <c r="C699" s="276"/>
      <c r="D699" s="234" t="s">
        <v>152</v>
      </c>
      <c r="E699" s="277" t="s">
        <v>19</v>
      </c>
      <c r="F699" s="278" t="s">
        <v>266</v>
      </c>
      <c r="G699" s="276"/>
      <c r="H699" s="279">
        <v>27.234000000000002</v>
      </c>
      <c r="I699" s="280"/>
      <c r="J699" s="276"/>
      <c r="K699" s="276"/>
      <c r="L699" s="281"/>
      <c r="M699" s="282"/>
      <c r="N699" s="283"/>
      <c r="O699" s="283"/>
      <c r="P699" s="283"/>
      <c r="Q699" s="283"/>
      <c r="R699" s="283"/>
      <c r="S699" s="283"/>
      <c r="T699" s="284"/>
      <c r="U699" s="16"/>
      <c r="V699" s="16"/>
      <c r="W699" s="16"/>
      <c r="X699" s="16"/>
      <c r="Y699" s="16"/>
      <c r="Z699" s="16"/>
      <c r="AA699" s="16"/>
      <c r="AB699" s="16"/>
      <c r="AC699" s="16"/>
      <c r="AD699" s="16"/>
      <c r="AE699" s="16"/>
      <c r="AT699" s="285" t="s">
        <v>152</v>
      </c>
      <c r="AU699" s="285" t="s">
        <v>84</v>
      </c>
      <c r="AV699" s="16" t="s">
        <v>164</v>
      </c>
      <c r="AW699" s="16" t="s">
        <v>33</v>
      </c>
      <c r="AX699" s="16" t="s">
        <v>71</v>
      </c>
      <c r="AY699" s="285" t="s">
        <v>141</v>
      </c>
    </row>
    <row r="700" s="13" customFormat="1">
      <c r="A700" s="13"/>
      <c r="B700" s="232"/>
      <c r="C700" s="233"/>
      <c r="D700" s="234" t="s">
        <v>152</v>
      </c>
      <c r="E700" s="235" t="s">
        <v>19</v>
      </c>
      <c r="F700" s="236" t="s">
        <v>267</v>
      </c>
      <c r="G700" s="233"/>
      <c r="H700" s="235" t="s">
        <v>19</v>
      </c>
      <c r="I700" s="237"/>
      <c r="J700" s="233"/>
      <c r="K700" s="233"/>
      <c r="L700" s="238"/>
      <c r="M700" s="239"/>
      <c r="N700" s="240"/>
      <c r="O700" s="240"/>
      <c r="P700" s="240"/>
      <c r="Q700" s="240"/>
      <c r="R700" s="240"/>
      <c r="S700" s="240"/>
      <c r="T700" s="24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2" t="s">
        <v>152</v>
      </c>
      <c r="AU700" s="242" t="s">
        <v>84</v>
      </c>
      <c r="AV700" s="13" t="s">
        <v>78</v>
      </c>
      <c r="AW700" s="13" t="s">
        <v>33</v>
      </c>
      <c r="AX700" s="13" t="s">
        <v>71</v>
      </c>
      <c r="AY700" s="242" t="s">
        <v>141</v>
      </c>
    </row>
    <row r="701" s="13" customFormat="1">
      <c r="A701" s="13"/>
      <c r="B701" s="232"/>
      <c r="C701" s="233"/>
      <c r="D701" s="234" t="s">
        <v>152</v>
      </c>
      <c r="E701" s="235" t="s">
        <v>19</v>
      </c>
      <c r="F701" s="236" t="s">
        <v>288</v>
      </c>
      <c r="G701" s="233"/>
      <c r="H701" s="235" t="s">
        <v>19</v>
      </c>
      <c r="I701" s="237"/>
      <c r="J701" s="233"/>
      <c r="K701" s="233"/>
      <c r="L701" s="238"/>
      <c r="M701" s="239"/>
      <c r="N701" s="240"/>
      <c r="O701" s="240"/>
      <c r="P701" s="240"/>
      <c r="Q701" s="240"/>
      <c r="R701" s="240"/>
      <c r="S701" s="240"/>
      <c r="T701" s="241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2" t="s">
        <v>152</v>
      </c>
      <c r="AU701" s="242" t="s">
        <v>84</v>
      </c>
      <c r="AV701" s="13" t="s">
        <v>78</v>
      </c>
      <c r="AW701" s="13" t="s">
        <v>33</v>
      </c>
      <c r="AX701" s="13" t="s">
        <v>71</v>
      </c>
      <c r="AY701" s="242" t="s">
        <v>141</v>
      </c>
    </row>
    <row r="702" s="14" customFormat="1">
      <c r="A702" s="14"/>
      <c r="B702" s="243"/>
      <c r="C702" s="244"/>
      <c r="D702" s="234" t="s">
        <v>152</v>
      </c>
      <c r="E702" s="245" t="s">
        <v>19</v>
      </c>
      <c r="F702" s="246" t="s">
        <v>584</v>
      </c>
      <c r="G702" s="244"/>
      <c r="H702" s="247">
        <v>8.5860000000000003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152</v>
      </c>
      <c r="AU702" s="253" t="s">
        <v>84</v>
      </c>
      <c r="AV702" s="14" t="s">
        <v>84</v>
      </c>
      <c r="AW702" s="14" t="s">
        <v>33</v>
      </c>
      <c r="AX702" s="14" t="s">
        <v>71</v>
      </c>
      <c r="AY702" s="253" t="s">
        <v>141</v>
      </c>
    </row>
    <row r="703" s="14" customFormat="1">
      <c r="A703" s="14"/>
      <c r="B703" s="243"/>
      <c r="C703" s="244"/>
      <c r="D703" s="234" t="s">
        <v>152</v>
      </c>
      <c r="E703" s="245" t="s">
        <v>19</v>
      </c>
      <c r="F703" s="246" t="s">
        <v>585</v>
      </c>
      <c r="G703" s="244"/>
      <c r="H703" s="247">
        <v>1.2689999999999999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152</v>
      </c>
      <c r="AU703" s="253" t="s">
        <v>84</v>
      </c>
      <c r="AV703" s="14" t="s">
        <v>84</v>
      </c>
      <c r="AW703" s="14" t="s">
        <v>33</v>
      </c>
      <c r="AX703" s="14" t="s">
        <v>71</v>
      </c>
      <c r="AY703" s="253" t="s">
        <v>141</v>
      </c>
    </row>
    <row r="704" s="14" customFormat="1">
      <c r="A704" s="14"/>
      <c r="B704" s="243"/>
      <c r="C704" s="244"/>
      <c r="D704" s="234" t="s">
        <v>152</v>
      </c>
      <c r="E704" s="245" t="s">
        <v>19</v>
      </c>
      <c r="F704" s="246" t="s">
        <v>586</v>
      </c>
      <c r="G704" s="244"/>
      <c r="H704" s="247">
        <v>5.9400000000000004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152</v>
      </c>
      <c r="AU704" s="253" t="s">
        <v>84</v>
      </c>
      <c r="AV704" s="14" t="s">
        <v>84</v>
      </c>
      <c r="AW704" s="14" t="s">
        <v>33</v>
      </c>
      <c r="AX704" s="14" t="s">
        <v>71</v>
      </c>
      <c r="AY704" s="253" t="s">
        <v>141</v>
      </c>
    </row>
    <row r="705" s="14" customFormat="1">
      <c r="A705" s="14"/>
      <c r="B705" s="243"/>
      <c r="C705" s="244"/>
      <c r="D705" s="234" t="s">
        <v>152</v>
      </c>
      <c r="E705" s="245" t="s">
        <v>19</v>
      </c>
      <c r="F705" s="246" t="s">
        <v>587</v>
      </c>
      <c r="G705" s="244"/>
      <c r="H705" s="247">
        <v>1.6200000000000001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152</v>
      </c>
      <c r="AU705" s="253" t="s">
        <v>84</v>
      </c>
      <c r="AV705" s="14" t="s">
        <v>84</v>
      </c>
      <c r="AW705" s="14" t="s">
        <v>33</v>
      </c>
      <c r="AX705" s="14" t="s">
        <v>71</v>
      </c>
      <c r="AY705" s="253" t="s">
        <v>141</v>
      </c>
    </row>
    <row r="706" s="14" customFormat="1">
      <c r="A706" s="14"/>
      <c r="B706" s="243"/>
      <c r="C706" s="244"/>
      <c r="D706" s="234" t="s">
        <v>152</v>
      </c>
      <c r="E706" s="245" t="s">
        <v>19</v>
      </c>
      <c r="F706" s="246" t="s">
        <v>588</v>
      </c>
      <c r="G706" s="244"/>
      <c r="H706" s="247">
        <v>8.3699999999999992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152</v>
      </c>
      <c r="AU706" s="253" t="s">
        <v>84</v>
      </c>
      <c r="AV706" s="14" t="s">
        <v>84</v>
      </c>
      <c r="AW706" s="14" t="s">
        <v>33</v>
      </c>
      <c r="AX706" s="14" t="s">
        <v>71</v>
      </c>
      <c r="AY706" s="253" t="s">
        <v>141</v>
      </c>
    </row>
    <row r="707" s="14" customFormat="1">
      <c r="A707" s="14"/>
      <c r="B707" s="243"/>
      <c r="C707" s="244"/>
      <c r="D707" s="234" t="s">
        <v>152</v>
      </c>
      <c r="E707" s="245" t="s">
        <v>19</v>
      </c>
      <c r="F707" s="246" t="s">
        <v>589</v>
      </c>
      <c r="G707" s="244"/>
      <c r="H707" s="247">
        <v>1.1879999999999999</v>
      </c>
      <c r="I707" s="248"/>
      <c r="J707" s="244"/>
      <c r="K707" s="244"/>
      <c r="L707" s="249"/>
      <c r="M707" s="250"/>
      <c r="N707" s="251"/>
      <c r="O707" s="251"/>
      <c r="P707" s="251"/>
      <c r="Q707" s="251"/>
      <c r="R707" s="251"/>
      <c r="S707" s="251"/>
      <c r="T707" s="252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3" t="s">
        <v>152</v>
      </c>
      <c r="AU707" s="253" t="s">
        <v>84</v>
      </c>
      <c r="AV707" s="14" t="s">
        <v>84</v>
      </c>
      <c r="AW707" s="14" t="s">
        <v>33</v>
      </c>
      <c r="AX707" s="14" t="s">
        <v>71</v>
      </c>
      <c r="AY707" s="253" t="s">
        <v>141</v>
      </c>
    </row>
    <row r="708" s="14" customFormat="1">
      <c r="A708" s="14"/>
      <c r="B708" s="243"/>
      <c r="C708" s="244"/>
      <c r="D708" s="234" t="s">
        <v>152</v>
      </c>
      <c r="E708" s="245" t="s">
        <v>19</v>
      </c>
      <c r="F708" s="246" t="s">
        <v>590</v>
      </c>
      <c r="G708" s="244"/>
      <c r="H708" s="247">
        <v>6.3449999999999998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152</v>
      </c>
      <c r="AU708" s="253" t="s">
        <v>84</v>
      </c>
      <c r="AV708" s="14" t="s">
        <v>84</v>
      </c>
      <c r="AW708" s="14" t="s">
        <v>33</v>
      </c>
      <c r="AX708" s="14" t="s">
        <v>71</v>
      </c>
      <c r="AY708" s="253" t="s">
        <v>141</v>
      </c>
    </row>
    <row r="709" s="14" customFormat="1">
      <c r="A709" s="14"/>
      <c r="B709" s="243"/>
      <c r="C709" s="244"/>
      <c r="D709" s="234" t="s">
        <v>152</v>
      </c>
      <c r="E709" s="245" t="s">
        <v>19</v>
      </c>
      <c r="F709" s="246" t="s">
        <v>584</v>
      </c>
      <c r="G709" s="244"/>
      <c r="H709" s="247">
        <v>8.5860000000000003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152</v>
      </c>
      <c r="AU709" s="253" t="s">
        <v>84</v>
      </c>
      <c r="AV709" s="14" t="s">
        <v>84</v>
      </c>
      <c r="AW709" s="14" t="s">
        <v>33</v>
      </c>
      <c r="AX709" s="14" t="s">
        <v>71</v>
      </c>
      <c r="AY709" s="253" t="s">
        <v>141</v>
      </c>
    </row>
    <row r="710" s="14" customFormat="1">
      <c r="A710" s="14"/>
      <c r="B710" s="243"/>
      <c r="C710" s="244"/>
      <c r="D710" s="234" t="s">
        <v>152</v>
      </c>
      <c r="E710" s="245" t="s">
        <v>19</v>
      </c>
      <c r="F710" s="246" t="s">
        <v>591</v>
      </c>
      <c r="G710" s="244"/>
      <c r="H710" s="247">
        <v>1.2689999999999999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152</v>
      </c>
      <c r="AU710" s="253" t="s">
        <v>84</v>
      </c>
      <c r="AV710" s="14" t="s">
        <v>84</v>
      </c>
      <c r="AW710" s="14" t="s">
        <v>33</v>
      </c>
      <c r="AX710" s="14" t="s">
        <v>71</v>
      </c>
      <c r="AY710" s="253" t="s">
        <v>141</v>
      </c>
    </row>
    <row r="711" s="13" customFormat="1">
      <c r="A711" s="13"/>
      <c r="B711" s="232"/>
      <c r="C711" s="233"/>
      <c r="D711" s="234" t="s">
        <v>152</v>
      </c>
      <c r="E711" s="235" t="s">
        <v>19</v>
      </c>
      <c r="F711" s="236" t="s">
        <v>318</v>
      </c>
      <c r="G711" s="233"/>
      <c r="H711" s="235" t="s">
        <v>19</v>
      </c>
      <c r="I711" s="237"/>
      <c r="J711" s="233"/>
      <c r="K711" s="233"/>
      <c r="L711" s="238"/>
      <c r="M711" s="239"/>
      <c r="N711" s="240"/>
      <c r="O711" s="240"/>
      <c r="P711" s="240"/>
      <c r="Q711" s="240"/>
      <c r="R711" s="240"/>
      <c r="S711" s="240"/>
      <c r="T711" s="24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42" t="s">
        <v>152</v>
      </c>
      <c r="AU711" s="242" t="s">
        <v>84</v>
      </c>
      <c r="AV711" s="13" t="s">
        <v>78</v>
      </c>
      <c r="AW711" s="13" t="s">
        <v>33</v>
      </c>
      <c r="AX711" s="13" t="s">
        <v>71</v>
      </c>
      <c r="AY711" s="242" t="s">
        <v>141</v>
      </c>
    </row>
    <row r="712" s="14" customFormat="1">
      <c r="A712" s="14"/>
      <c r="B712" s="243"/>
      <c r="C712" s="244"/>
      <c r="D712" s="234" t="s">
        <v>152</v>
      </c>
      <c r="E712" s="245" t="s">
        <v>19</v>
      </c>
      <c r="F712" s="246" t="s">
        <v>592</v>
      </c>
      <c r="G712" s="244"/>
      <c r="H712" s="247">
        <v>10.044000000000001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152</v>
      </c>
      <c r="AU712" s="253" t="s">
        <v>84</v>
      </c>
      <c r="AV712" s="14" t="s">
        <v>84</v>
      </c>
      <c r="AW712" s="14" t="s">
        <v>33</v>
      </c>
      <c r="AX712" s="14" t="s">
        <v>71</v>
      </c>
      <c r="AY712" s="253" t="s">
        <v>141</v>
      </c>
    </row>
    <row r="713" s="14" customFormat="1">
      <c r="A713" s="14"/>
      <c r="B713" s="243"/>
      <c r="C713" s="244"/>
      <c r="D713" s="234" t="s">
        <v>152</v>
      </c>
      <c r="E713" s="245" t="s">
        <v>19</v>
      </c>
      <c r="F713" s="246" t="s">
        <v>593</v>
      </c>
      <c r="G713" s="244"/>
      <c r="H713" s="247">
        <v>9.0719999999999992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152</v>
      </c>
      <c r="AU713" s="253" t="s">
        <v>84</v>
      </c>
      <c r="AV713" s="14" t="s">
        <v>84</v>
      </c>
      <c r="AW713" s="14" t="s">
        <v>33</v>
      </c>
      <c r="AX713" s="14" t="s">
        <v>71</v>
      </c>
      <c r="AY713" s="253" t="s">
        <v>141</v>
      </c>
    </row>
    <row r="714" s="14" customFormat="1">
      <c r="A714" s="14"/>
      <c r="B714" s="243"/>
      <c r="C714" s="244"/>
      <c r="D714" s="234" t="s">
        <v>152</v>
      </c>
      <c r="E714" s="245" t="s">
        <v>19</v>
      </c>
      <c r="F714" s="246" t="s">
        <v>588</v>
      </c>
      <c r="G714" s="244"/>
      <c r="H714" s="247">
        <v>8.3699999999999992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152</v>
      </c>
      <c r="AU714" s="253" t="s">
        <v>84</v>
      </c>
      <c r="AV714" s="14" t="s">
        <v>84</v>
      </c>
      <c r="AW714" s="14" t="s">
        <v>33</v>
      </c>
      <c r="AX714" s="14" t="s">
        <v>71</v>
      </c>
      <c r="AY714" s="253" t="s">
        <v>141</v>
      </c>
    </row>
    <row r="715" s="14" customFormat="1">
      <c r="A715" s="14"/>
      <c r="B715" s="243"/>
      <c r="C715" s="244"/>
      <c r="D715" s="234" t="s">
        <v>152</v>
      </c>
      <c r="E715" s="245" t="s">
        <v>19</v>
      </c>
      <c r="F715" s="246" t="s">
        <v>593</v>
      </c>
      <c r="G715" s="244"/>
      <c r="H715" s="247">
        <v>9.0719999999999992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152</v>
      </c>
      <c r="AU715" s="253" t="s">
        <v>84</v>
      </c>
      <c r="AV715" s="14" t="s">
        <v>84</v>
      </c>
      <c r="AW715" s="14" t="s">
        <v>33</v>
      </c>
      <c r="AX715" s="14" t="s">
        <v>71</v>
      </c>
      <c r="AY715" s="253" t="s">
        <v>141</v>
      </c>
    </row>
    <row r="716" s="14" customFormat="1">
      <c r="A716" s="14"/>
      <c r="B716" s="243"/>
      <c r="C716" s="244"/>
      <c r="D716" s="234" t="s">
        <v>152</v>
      </c>
      <c r="E716" s="245" t="s">
        <v>19</v>
      </c>
      <c r="F716" s="246" t="s">
        <v>592</v>
      </c>
      <c r="G716" s="244"/>
      <c r="H716" s="247">
        <v>10.044000000000001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152</v>
      </c>
      <c r="AU716" s="253" t="s">
        <v>84</v>
      </c>
      <c r="AV716" s="14" t="s">
        <v>84</v>
      </c>
      <c r="AW716" s="14" t="s">
        <v>33</v>
      </c>
      <c r="AX716" s="14" t="s">
        <v>71</v>
      </c>
      <c r="AY716" s="253" t="s">
        <v>141</v>
      </c>
    </row>
    <row r="717" s="14" customFormat="1">
      <c r="A717" s="14"/>
      <c r="B717" s="243"/>
      <c r="C717" s="244"/>
      <c r="D717" s="234" t="s">
        <v>152</v>
      </c>
      <c r="E717" s="245" t="s">
        <v>19</v>
      </c>
      <c r="F717" s="246" t="s">
        <v>591</v>
      </c>
      <c r="G717" s="244"/>
      <c r="H717" s="247">
        <v>1.2689999999999999</v>
      </c>
      <c r="I717" s="248"/>
      <c r="J717" s="244"/>
      <c r="K717" s="244"/>
      <c r="L717" s="249"/>
      <c r="M717" s="250"/>
      <c r="N717" s="251"/>
      <c r="O717" s="251"/>
      <c r="P717" s="251"/>
      <c r="Q717" s="251"/>
      <c r="R717" s="251"/>
      <c r="S717" s="251"/>
      <c r="T717" s="252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53" t="s">
        <v>152</v>
      </c>
      <c r="AU717" s="253" t="s">
        <v>84</v>
      </c>
      <c r="AV717" s="14" t="s">
        <v>84</v>
      </c>
      <c r="AW717" s="14" t="s">
        <v>33</v>
      </c>
      <c r="AX717" s="14" t="s">
        <v>71</v>
      </c>
      <c r="AY717" s="253" t="s">
        <v>141</v>
      </c>
    </row>
    <row r="718" s="16" customFormat="1">
      <c r="A718" s="16"/>
      <c r="B718" s="275"/>
      <c r="C718" s="276"/>
      <c r="D718" s="234" t="s">
        <v>152</v>
      </c>
      <c r="E718" s="277" t="s">
        <v>19</v>
      </c>
      <c r="F718" s="278" t="s">
        <v>266</v>
      </c>
      <c r="G718" s="276"/>
      <c r="H718" s="279">
        <v>91.044000000000011</v>
      </c>
      <c r="I718" s="280"/>
      <c r="J718" s="276"/>
      <c r="K718" s="276"/>
      <c r="L718" s="281"/>
      <c r="M718" s="282"/>
      <c r="N718" s="283"/>
      <c r="O718" s="283"/>
      <c r="P718" s="283"/>
      <c r="Q718" s="283"/>
      <c r="R718" s="283"/>
      <c r="S718" s="283"/>
      <c r="T718" s="284"/>
      <c r="U718" s="16"/>
      <c r="V718" s="16"/>
      <c r="W718" s="16"/>
      <c r="X718" s="16"/>
      <c r="Y718" s="16"/>
      <c r="Z718" s="16"/>
      <c r="AA718" s="16"/>
      <c r="AB718" s="16"/>
      <c r="AC718" s="16"/>
      <c r="AD718" s="16"/>
      <c r="AE718" s="16"/>
      <c r="AT718" s="285" t="s">
        <v>152</v>
      </c>
      <c r="AU718" s="285" t="s">
        <v>84</v>
      </c>
      <c r="AV718" s="16" t="s">
        <v>164</v>
      </c>
      <c r="AW718" s="16" t="s">
        <v>33</v>
      </c>
      <c r="AX718" s="16" t="s">
        <v>71</v>
      </c>
      <c r="AY718" s="285" t="s">
        <v>141</v>
      </c>
    </row>
    <row r="719" s="13" customFormat="1">
      <c r="A719" s="13"/>
      <c r="B719" s="232"/>
      <c r="C719" s="233"/>
      <c r="D719" s="234" t="s">
        <v>152</v>
      </c>
      <c r="E719" s="235" t="s">
        <v>19</v>
      </c>
      <c r="F719" s="236" t="s">
        <v>321</v>
      </c>
      <c r="G719" s="233"/>
      <c r="H719" s="235" t="s">
        <v>19</v>
      </c>
      <c r="I719" s="237"/>
      <c r="J719" s="233"/>
      <c r="K719" s="233"/>
      <c r="L719" s="238"/>
      <c r="M719" s="239"/>
      <c r="N719" s="240"/>
      <c r="O719" s="240"/>
      <c r="P719" s="240"/>
      <c r="Q719" s="240"/>
      <c r="R719" s="240"/>
      <c r="S719" s="240"/>
      <c r="T719" s="24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2" t="s">
        <v>152</v>
      </c>
      <c r="AU719" s="242" t="s">
        <v>84</v>
      </c>
      <c r="AV719" s="13" t="s">
        <v>78</v>
      </c>
      <c r="AW719" s="13" t="s">
        <v>33</v>
      </c>
      <c r="AX719" s="13" t="s">
        <v>71</v>
      </c>
      <c r="AY719" s="242" t="s">
        <v>141</v>
      </c>
    </row>
    <row r="720" s="13" customFormat="1">
      <c r="A720" s="13"/>
      <c r="B720" s="232"/>
      <c r="C720" s="233"/>
      <c r="D720" s="234" t="s">
        <v>152</v>
      </c>
      <c r="E720" s="235" t="s">
        <v>19</v>
      </c>
      <c r="F720" s="236" t="s">
        <v>288</v>
      </c>
      <c r="G720" s="233"/>
      <c r="H720" s="235" t="s">
        <v>19</v>
      </c>
      <c r="I720" s="237"/>
      <c r="J720" s="233"/>
      <c r="K720" s="233"/>
      <c r="L720" s="238"/>
      <c r="M720" s="239"/>
      <c r="N720" s="240"/>
      <c r="O720" s="240"/>
      <c r="P720" s="240"/>
      <c r="Q720" s="240"/>
      <c r="R720" s="240"/>
      <c r="S720" s="240"/>
      <c r="T720" s="241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42" t="s">
        <v>152</v>
      </c>
      <c r="AU720" s="242" t="s">
        <v>84</v>
      </c>
      <c r="AV720" s="13" t="s">
        <v>78</v>
      </c>
      <c r="AW720" s="13" t="s">
        <v>33</v>
      </c>
      <c r="AX720" s="13" t="s">
        <v>71</v>
      </c>
      <c r="AY720" s="242" t="s">
        <v>141</v>
      </c>
    </row>
    <row r="721" s="14" customFormat="1">
      <c r="A721" s="14"/>
      <c r="B721" s="243"/>
      <c r="C721" s="244"/>
      <c r="D721" s="234" t="s">
        <v>152</v>
      </c>
      <c r="E721" s="245" t="s">
        <v>19</v>
      </c>
      <c r="F721" s="246" t="s">
        <v>387</v>
      </c>
      <c r="G721" s="244"/>
      <c r="H721" s="247">
        <v>-20.16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152</v>
      </c>
      <c r="AU721" s="253" t="s">
        <v>84</v>
      </c>
      <c r="AV721" s="14" t="s">
        <v>84</v>
      </c>
      <c r="AW721" s="14" t="s">
        <v>33</v>
      </c>
      <c r="AX721" s="14" t="s">
        <v>71</v>
      </c>
      <c r="AY721" s="253" t="s">
        <v>141</v>
      </c>
    </row>
    <row r="722" s="14" customFormat="1">
      <c r="A722" s="14"/>
      <c r="B722" s="243"/>
      <c r="C722" s="244"/>
      <c r="D722" s="234" t="s">
        <v>152</v>
      </c>
      <c r="E722" s="245" t="s">
        <v>19</v>
      </c>
      <c r="F722" s="246" t="s">
        <v>388</v>
      </c>
      <c r="G722" s="244"/>
      <c r="H722" s="247">
        <v>-9.5999999999999996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152</v>
      </c>
      <c r="AU722" s="253" t="s">
        <v>84</v>
      </c>
      <c r="AV722" s="14" t="s">
        <v>84</v>
      </c>
      <c r="AW722" s="14" t="s">
        <v>33</v>
      </c>
      <c r="AX722" s="14" t="s">
        <v>71</v>
      </c>
      <c r="AY722" s="253" t="s">
        <v>141</v>
      </c>
    </row>
    <row r="723" s="14" customFormat="1">
      <c r="A723" s="14"/>
      <c r="B723" s="243"/>
      <c r="C723" s="244"/>
      <c r="D723" s="234" t="s">
        <v>152</v>
      </c>
      <c r="E723" s="245" t="s">
        <v>19</v>
      </c>
      <c r="F723" s="246" t="s">
        <v>389</v>
      </c>
      <c r="G723" s="244"/>
      <c r="H723" s="247">
        <v>-2.3999999999999999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152</v>
      </c>
      <c r="AU723" s="253" t="s">
        <v>84</v>
      </c>
      <c r="AV723" s="14" t="s">
        <v>84</v>
      </c>
      <c r="AW723" s="14" t="s">
        <v>33</v>
      </c>
      <c r="AX723" s="14" t="s">
        <v>71</v>
      </c>
      <c r="AY723" s="253" t="s">
        <v>141</v>
      </c>
    </row>
    <row r="724" s="14" customFormat="1">
      <c r="A724" s="14"/>
      <c r="B724" s="243"/>
      <c r="C724" s="244"/>
      <c r="D724" s="234" t="s">
        <v>152</v>
      </c>
      <c r="E724" s="245" t="s">
        <v>19</v>
      </c>
      <c r="F724" s="246" t="s">
        <v>390</v>
      </c>
      <c r="G724" s="244"/>
      <c r="H724" s="247">
        <v>-2.1600000000000001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152</v>
      </c>
      <c r="AU724" s="253" t="s">
        <v>84</v>
      </c>
      <c r="AV724" s="14" t="s">
        <v>84</v>
      </c>
      <c r="AW724" s="14" t="s">
        <v>33</v>
      </c>
      <c r="AX724" s="14" t="s">
        <v>71</v>
      </c>
      <c r="AY724" s="253" t="s">
        <v>141</v>
      </c>
    </row>
    <row r="725" s="14" customFormat="1">
      <c r="A725" s="14"/>
      <c r="B725" s="243"/>
      <c r="C725" s="244"/>
      <c r="D725" s="234" t="s">
        <v>152</v>
      </c>
      <c r="E725" s="245" t="s">
        <v>19</v>
      </c>
      <c r="F725" s="246" t="s">
        <v>391</v>
      </c>
      <c r="G725" s="244"/>
      <c r="H725" s="247">
        <v>-24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152</v>
      </c>
      <c r="AU725" s="253" t="s">
        <v>84</v>
      </c>
      <c r="AV725" s="14" t="s">
        <v>84</v>
      </c>
      <c r="AW725" s="14" t="s">
        <v>33</v>
      </c>
      <c r="AX725" s="14" t="s">
        <v>71</v>
      </c>
      <c r="AY725" s="253" t="s">
        <v>141</v>
      </c>
    </row>
    <row r="726" s="14" customFormat="1">
      <c r="A726" s="14"/>
      <c r="B726" s="243"/>
      <c r="C726" s="244"/>
      <c r="D726" s="234" t="s">
        <v>152</v>
      </c>
      <c r="E726" s="245" t="s">
        <v>19</v>
      </c>
      <c r="F726" s="246" t="s">
        <v>392</v>
      </c>
      <c r="G726" s="244"/>
      <c r="H726" s="247">
        <v>-1.9199999999999999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152</v>
      </c>
      <c r="AU726" s="253" t="s">
        <v>84</v>
      </c>
      <c r="AV726" s="14" t="s">
        <v>84</v>
      </c>
      <c r="AW726" s="14" t="s">
        <v>33</v>
      </c>
      <c r="AX726" s="14" t="s">
        <v>71</v>
      </c>
      <c r="AY726" s="253" t="s">
        <v>141</v>
      </c>
    </row>
    <row r="727" s="14" customFormat="1">
      <c r="A727" s="14"/>
      <c r="B727" s="243"/>
      <c r="C727" s="244"/>
      <c r="D727" s="234" t="s">
        <v>152</v>
      </c>
      <c r="E727" s="245" t="s">
        <v>19</v>
      </c>
      <c r="F727" s="246" t="s">
        <v>393</v>
      </c>
      <c r="G727" s="244"/>
      <c r="H727" s="247">
        <v>-12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152</v>
      </c>
      <c r="AU727" s="253" t="s">
        <v>84</v>
      </c>
      <c r="AV727" s="14" t="s">
        <v>84</v>
      </c>
      <c r="AW727" s="14" t="s">
        <v>33</v>
      </c>
      <c r="AX727" s="14" t="s">
        <v>71</v>
      </c>
      <c r="AY727" s="253" t="s">
        <v>141</v>
      </c>
    </row>
    <row r="728" s="14" customFormat="1">
      <c r="A728" s="14"/>
      <c r="B728" s="243"/>
      <c r="C728" s="244"/>
      <c r="D728" s="234" t="s">
        <v>152</v>
      </c>
      <c r="E728" s="245" t="s">
        <v>19</v>
      </c>
      <c r="F728" s="246" t="s">
        <v>387</v>
      </c>
      <c r="G728" s="244"/>
      <c r="H728" s="247">
        <v>-20.16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152</v>
      </c>
      <c r="AU728" s="253" t="s">
        <v>84</v>
      </c>
      <c r="AV728" s="14" t="s">
        <v>84</v>
      </c>
      <c r="AW728" s="14" t="s">
        <v>33</v>
      </c>
      <c r="AX728" s="14" t="s">
        <v>71</v>
      </c>
      <c r="AY728" s="253" t="s">
        <v>141</v>
      </c>
    </row>
    <row r="729" s="14" customFormat="1">
      <c r="A729" s="14"/>
      <c r="B729" s="243"/>
      <c r="C729" s="244"/>
      <c r="D729" s="234" t="s">
        <v>152</v>
      </c>
      <c r="E729" s="245" t="s">
        <v>19</v>
      </c>
      <c r="F729" s="246" t="s">
        <v>394</v>
      </c>
      <c r="G729" s="244"/>
      <c r="H729" s="247">
        <v>-12.960000000000001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152</v>
      </c>
      <c r="AU729" s="253" t="s">
        <v>84</v>
      </c>
      <c r="AV729" s="14" t="s">
        <v>84</v>
      </c>
      <c r="AW729" s="14" t="s">
        <v>33</v>
      </c>
      <c r="AX729" s="14" t="s">
        <v>71</v>
      </c>
      <c r="AY729" s="253" t="s">
        <v>141</v>
      </c>
    </row>
    <row r="730" s="14" customFormat="1">
      <c r="A730" s="14"/>
      <c r="B730" s="243"/>
      <c r="C730" s="244"/>
      <c r="D730" s="234" t="s">
        <v>152</v>
      </c>
      <c r="E730" s="245" t="s">
        <v>19</v>
      </c>
      <c r="F730" s="246" t="s">
        <v>395</v>
      </c>
      <c r="G730" s="244"/>
      <c r="H730" s="247">
        <v>-11.52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152</v>
      </c>
      <c r="AU730" s="253" t="s">
        <v>84</v>
      </c>
      <c r="AV730" s="14" t="s">
        <v>84</v>
      </c>
      <c r="AW730" s="14" t="s">
        <v>33</v>
      </c>
      <c r="AX730" s="14" t="s">
        <v>71</v>
      </c>
      <c r="AY730" s="253" t="s">
        <v>141</v>
      </c>
    </row>
    <row r="731" s="14" customFormat="1">
      <c r="A731" s="14"/>
      <c r="B731" s="243"/>
      <c r="C731" s="244"/>
      <c r="D731" s="234" t="s">
        <v>152</v>
      </c>
      <c r="E731" s="245" t="s">
        <v>19</v>
      </c>
      <c r="F731" s="246" t="s">
        <v>594</v>
      </c>
      <c r="G731" s="244"/>
      <c r="H731" s="247">
        <v>-3.6549999999999998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152</v>
      </c>
      <c r="AU731" s="253" t="s">
        <v>84</v>
      </c>
      <c r="AV731" s="14" t="s">
        <v>84</v>
      </c>
      <c r="AW731" s="14" t="s">
        <v>33</v>
      </c>
      <c r="AX731" s="14" t="s">
        <v>71</v>
      </c>
      <c r="AY731" s="253" t="s">
        <v>141</v>
      </c>
    </row>
    <row r="732" s="13" customFormat="1">
      <c r="A732" s="13"/>
      <c r="B732" s="232"/>
      <c r="C732" s="233"/>
      <c r="D732" s="234" t="s">
        <v>152</v>
      </c>
      <c r="E732" s="235" t="s">
        <v>19</v>
      </c>
      <c r="F732" s="236" t="s">
        <v>318</v>
      </c>
      <c r="G732" s="233"/>
      <c r="H732" s="235" t="s">
        <v>19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152</v>
      </c>
      <c r="AU732" s="242" t="s">
        <v>84</v>
      </c>
      <c r="AV732" s="13" t="s">
        <v>78</v>
      </c>
      <c r="AW732" s="13" t="s">
        <v>33</v>
      </c>
      <c r="AX732" s="13" t="s">
        <v>71</v>
      </c>
      <c r="AY732" s="242" t="s">
        <v>141</v>
      </c>
    </row>
    <row r="733" s="14" customFormat="1">
      <c r="A733" s="14"/>
      <c r="B733" s="243"/>
      <c r="C733" s="244"/>
      <c r="D733" s="234" t="s">
        <v>152</v>
      </c>
      <c r="E733" s="245" t="s">
        <v>19</v>
      </c>
      <c r="F733" s="246" t="s">
        <v>397</v>
      </c>
      <c r="G733" s="244"/>
      <c r="H733" s="247">
        <v>-28.800000000000001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152</v>
      </c>
      <c r="AU733" s="253" t="s">
        <v>84</v>
      </c>
      <c r="AV733" s="14" t="s">
        <v>84</v>
      </c>
      <c r="AW733" s="14" t="s">
        <v>33</v>
      </c>
      <c r="AX733" s="14" t="s">
        <v>71</v>
      </c>
      <c r="AY733" s="253" t="s">
        <v>141</v>
      </c>
    </row>
    <row r="734" s="14" customFormat="1">
      <c r="A734" s="14"/>
      <c r="B734" s="243"/>
      <c r="C734" s="244"/>
      <c r="D734" s="234" t="s">
        <v>152</v>
      </c>
      <c r="E734" s="245" t="s">
        <v>19</v>
      </c>
      <c r="F734" s="246" t="s">
        <v>398</v>
      </c>
      <c r="G734" s="244"/>
      <c r="H734" s="247">
        <v>-23.039999999999999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152</v>
      </c>
      <c r="AU734" s="253" t="s">
        <v>84</v>
      </c>
      <c r="AV734" s="14" t="s">
        <v>84</v>
      </c>
      <c r="AW734" s="14" t="s">
        <v>33</v>
      </c>
      <c r="AX734" s="14" t="s">
        <v>71</v>
      </c>
      <c r="AY734" s="253" t="s">
        <v>141</v>
      </c>
    </row>
    <row r="735" s="14" customFormat="1">
      <c r="A735" s="14"/>
      <c r="B735" s="243"/>
      <c r="C735" s="244"/>
      <c r="D735" s="234" t="s">
        <v>152</v>
      </c>
      <c r="E735" s="245" t="s">
        <v>19</v>
      </c>
      <c r="F735" s="246" t="s">
        <v>391</v>
      </c>
      <c r="G735" s="244"/>
      <c r="H735" s="247">
        <v>-24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152</v>
      </c>
      <c r="AU735" s="253" t="s">
        <v>84</v>
      </c>
      <c r="AV735" s="14" t="s">
        <v>84</v>
      </c>
      <c r="AW735" s="14" t="s">
        <v>33</v>
      </c>
      <c r="AX735" s="14" t="s">
        <v>71</v>
      </c>
      <c r="AY735" s="253" t="s">
        <v>141</v>
      </c>
    </row>
    <row r="736" s="14" customFormat="1">
      <c r="A736" s="14"/>
      <c r="B736" s="243"/>
      <c r="C736" s="244"/>
      <c r="D736" s="234" t="s">
        <v>152</v>
      </c>
      <c r="E736" s="245" t="s">
        <v>19</v>
      </c>
      <c r="F736" s="246" t="s">
        <v>398</v>
      </c>
      <c r="G736" s="244"/>
      <c r="H736" s="247">
        <v>-23.039999999999999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152</v>
      </c>
      <c r="AU736" s="253" t="s">
        <v>84</v>
      </c>
      <c r="AV736" s="14" t="s">
        <v>84</v>
      </c>
      <c r="AW736" s="14" t="s">
        <v>33</v>
      </c>
      <c r="AX736" s="14" t="s">
        <v>71</v>
      </c>
      <c r="AY736" s="253" t="s">
        <v>141</v>
      </c>
    </row>
    <row r="737" s="14" customFormat="1">
      <c r="A737" s="14"/>
      <c r="B737" s="243"/>
      <c r="C737" s="244"/>
      <c r="D737" s="234" t="s">
        <v>152</v>
      </c>
      <c r="E737" s="245" t="s">
        <v>19</v>
      </c>
      <c r="F737" s="246" t="s">
        <v>397</v>
      </c>
      <c r="G737" s="244"/>
      <c r="H737" s="247">
        <v>-28.800000000000001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152</v>
      </c>
      <c r="AU737" s="253" t="s">
        <v>84</v>
      </c>
      <c r="AV737" s="14" t="s">
        <v>84</v>
      </c>
      <c r="AW737" s="14" t="s">
        <v>33</v>
      </c>
      <c r="AX737" s="14" t="s">
        <v>71</v>
      </c>
      <c r="AY737" s="253" t="s">
        <v>141</v>
      </c>
    </row>
    <row r="738" s="14" customFormat="1">
      <c r="A738" s="14"/>
      <c r="B738" s="243"/>
      <c r="C738" s="244"/>
      <c r="D738" s="234" t="s">
        <v>152</v>
      </c>
      <c r="E738" s="245" t="s">
        <v>19</v>
      </c>
      <c r="F738" s="246" t="s">
        <v>595</v>
      </c>
      <c r="G738" s="244"/>
      <c r="H738" s="247">
        <v>-7.0949999999999998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152</v>
      </c>
      <c r="AU738" s="253" t="s">
        <v>84</v>
      </c>
      <c r="AV738" s="14" t="s">
        <v>84</v>
      </c>
      <c r="AW738" s="14" t="s">
        <v>33</v>
      </c>
      <c r="AX738" s="14" t="s">
        <v>71</v>
      </c>
      <c r="AY738" s="253" t="s">
        <v>141</v>
      </c>
    </row>
    <row r="739" s="16" customFormat="1">
      <c r="A739" s="16"/>
      <c r="B739" s="275"/>
      <c r="C739" s="276"/>
      <c r="D739" s="234" t="s">
        <v>152</v>
      </c>
      <c r="E739" s="277" t="s">
        <v>19</v>
      </c>
      <c r="F739" s="278" t="s">
        <v>266</v>
      </c>
      <c r="G739" s="276"/>
      <c r="H739" s="279">
        <v>-255.30999999999997</v>
      </c>
      <c r="I739" s="280"/>
      <c r="J739" s="276"/>
      <c r="K739" s="276"/>
      <c r="L739" s="281"/>
      <c r="M739" s="282"/>
      <c r="N739" s="283"/>
      <c r="O739" s="283"/>
      <c r="P739" s="283"/>
      <c r="Q739" s="283"/>
      <c r="R739" s="283"/>
      <c r="S739" s="283"/>
      <c r="T739" s="284"/>
      <c r="U739" s="16"/>
      <c r="V739" s="16"/>
      <c r="W739" s="16"/>
      <c r="X739" s="16"/>
      <c r="Y739" s="16"/>
      <c r="Z739" s="16"/>
      <c r="AA739" s="16"/>
      <c r="AB739" s="16"/>
      <c r="AC739" s="16"/>
      <c r="AD739" s="16"/>
      <c r="AE739" s="16"/>
      <c r="AT739" s="285" t="s">
        <v>152</v>
      </c>
      <c r="AU739" s="285" t="s">
        <v>84</v>
      </c>
      <c r="AV739" s="16" t="s">
        <v>164</v>
      </c>
      <c r="AW739" s="16" t="s">
        <v>33</v>
      </c>
      <c r="AX739" s="16" t="s">
        <v>71</v>
      </c>
      <c r="AY739" s="285" t="s">
        <v>141</v>
      </c>
    </row>
    <row r="740" s="15" customFormat="1">
      <c r="A740" s="15"/>
      <c r="B740" s="254"/>
      <c r="C740" s="255"/>
      <c r="D740" s="234" t="s">
        <v>152</v>
      </c>
      <c r="E740" s="256" t="s">
        <v>19</v>
      </c>
      <c r="F740" s="257" t="s">
        <v>159</v>
      </c>
      <c r="G740" s="255"/>
      <c r="H740" s="258">
        <v>876.2999999999995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4" t="s">
        <v>152</v>
      </c>
      <c r="AU740" s="264" t="s">
        <v>84</v>
      </c>
      <c r="AV740" s="15" t="s">
        <v>148</v>
      </c>
      <c r="AW740" s="15" t="s">
        <v>33</v>
      </c>
      <c r="AX740" s="15" t="s">
        <v>78</v>
      </c>
      <c r="AY740" s="264" t="s">
        <v>141</v>
      </c>
    </row>
    <row r="741" s="2" customFormat="1" ht="24.15" customHeight="1">
      <c r="A741" s="40"/>
      <c r="B741" s="41"/>
      <c r="C741" s="214" t="s">
        <v>596</v>
      </c>
      <c r="D741" s="214" t="s">
        <v>143</v>
      </c>
      <c r="E741" s="215" t="s">
        <v>597</v>
      </c>
      <c r="F741" s="216" t="s">
        <v>598</v>
      </c>
      <c r="G741" s="217" t="s">
        <v>146</v>
      </c>
      <c r="H741" s="218">
        <v>297.26999999999998</v>
      </c>
      <c r="I741" s="219"/>
      <c r="J741" s="220">
        <f>ROUND(I741*H741,2)</f>
        <v>0</v>
      </c>
      <c r="K741" s="216" t="s">
        <v>147</v>
      </c>
      <c r="L741" s="46"/>
      <c r="M741" s="221" t="s">
        <v>19</v>
      </c>
      <c r="N741" s="222" t="s">
        <v>43</v>
      </c>
      <c r="O741" s="86"/>
      <c r="P741" s="223">
        <f>O741*H741</f>
        <v>0</v>
      </c>
      <c r="Q741" s="223">
        <v>0</v>
      </c>
      <c r="R741" s="223">
        <f>Q741*H741</f>
        <v>0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148</v>
      </c>
      <c r="AT741" s="225" t="s">
        <v>143</v>
      </c>
      <c r="AU741" s="225" t="s">
        <v>84</v>
      </c>
      <c r="AY741" s="19" t="s">
        <v>141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84</v>
      </c>
      <c r="BK741" s="226">
        <f>ROUND(I741*H741,2)</f>
        <v>0</v>
      </c>
      <c r="BL741" s="19" t="s">
        <v>148</v>
      </c>
      <c r="BM741" s="225" t="s">
        <v>599</v>
      </c>
    </row>
    <row r="742" s="2" customFormat="1">
      <c r="A742" s="40"/>
      <c r="B742" s="41"/>
      <c r="C742" s="42"/>
      <c r="D742" s="227" t="s">
        <v>150</v>
      </c>
      <c r="E742" s="42"/>
      <c r="F742" s="228" t="s">
        <v>600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150</v>
      </c>
      <c r="AU742" s="19" t="s">
        <v>84</v>
      </c>
    </row>
    <row r="743" s="13" customFormat="1">
      <c r="A743" s="13"/>
      <c r="B743" s="232"/>
      <c r="C743" s="233"/>
      <c r="D743" s="234" t="s">
        <v>152</v>
      </c>
      <c r="E743" s="235" t="s">
        <v>19</v>
      </c>
      <c r="F743" s="236" t="s">
        <v>288</v>
      </c>
      <c r="G743" s="233"/>
      <c r="H743" s="235" t="s">
        <v>19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152</v>
      </c>
      <c r="AU743" s="242" t="s">
        <v>84</v>
      </c>
      <c r="AV743" s="13" t="s">
        <v>78</v>
      </c>
      <c r="AW743" s="13" t="s">
        <v>33</v>
      </c>
      <c r="AX743" s="13" t="s">
        <v>71</v>
      </c>
      <c r="AY743" s="242" t="s">
        <v>141</v>
      </c>
    </row>
    <row r="744" s="14" customFormat="1">
      <c r="A744" s="14"/>
      <c r="B744" s="243"/>
      <c r="C744" s="244"/>
      <c r="D744" s="234" t="s">
        <v>152</v>
      </c>
      <c r="E744" s="245" t="s">
        <v>19</v>
      </c>
      <c r="F744" s="246" t="s">
        <v>601</v>
      </c>
      <c r="G744" s="244"/>
      <c r="H744" s="247">
        <v>11.52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152</v>
      </c>
      <c r="AU744" s="253" t="s">
        <v>84</v>
      </c>
      <c r="AV744" s="14" t="s">
        <v>84</v>
      </c>
      <c r="AW744" s="14" t="s">
        <v>33</v>
      </c>
      <c r="AX744" s="14" t="s">
        <v>71</v>
      </c>
      <c r="AY744" s="253" t="s">
        <v>141</v>
      </c>
    </row>
    <row r="745" s="14" customFormat="1">
      <c r="A745" s="14"/>
      <c r="B745" s="243"/>
      <c r="C745" s="244"/>
      <c r="D745" s="234" t="s">
        <v>152</v>
      </c>
      <c r="E745" s="245" t="s">
        <v>19</v>
      </c>
      <c r="F745" s="246" t="s">
        <v>602</v>
      </c>
      <c r="G745" s="244"/>
      <c r="H745" s="247">
        <v>12.960000000000001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152</v>
      </c>
      <c r="AU745" s="253" t="s">
        <v>84</v>
      </c>
      <c r="AV745" s="14" t="s">
        <v>84</v>
      </c>
      <c r="AW745" s="14" t="s">
        <v>33</v>
      </c>
      <c r="AX745" s="14" t="s">
        <v>71</v>
      </c>
      <c r="AY745" s="253" t="s">
        <v>141</v>
      </c>
    </row>
    <row r="746" s="14" customFormat="1">
      <c r="A746" s="14"/>
      <c r="B746" s="243"/>
      <c r="C746" s="244"/>
      <c r="D746" s="234" t="s">
        <v>152</v>
      </c>
      <c r="E746" s="245" t="s">
        <v>19</v>
      </c>
      <c r="F746" s="246" t="s">
        <v>603</v>
      </c>
      <c r="G746" s="244"/>
      <c r="H746" s="247">
        <v>20.16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152</v>
      </c>
      <c r="AU746" s="253" t="s">
        <v>84</v>
      </c>
      <c r="AV746" s="14" t="s">
        <v>84</v>
      </c>
      <c r="AW746" s="14" t="s">
        <v>33</v>
      </c>
      <c r="AX746" s="14" t="s">
        <v>71</v>
      </c>
      <c r="AY746" s="253" t="s">
        <v>141</v>
      </c>
    </row>
    <row r="747" s="14" customFormat="1">
      <c r="A747" s="14"/>
      <c r="B747" s="243"/>
      <c r="C747" s="244"/>
      <c r="D747" s="234" t="s">
        <v>152</v>
      </c>
      <c r="E747" s="245" t="s">
        <v>19</v>
      </c>
      <c r="F747" s="246" t="s">
        <v>604</v>
      </c>
      <c r="G747" s="244"/>
      <c r="H747" s="247">
        <v>9.5999999999999996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152</v>
      </c>
      <c r="AU747" s="253" t="s">
        <v>84</v>
      </c>
      <c r="AV747" s="14" t="s">
        <v>84</v>
      </c>
      <c r="AW747" s="14" t="s">
        <v>33</v>
      </c>
      <c r="AX747" s="14" t="s">
        <v>71</v>
      </c>
      <c r="AY747" s="253" t="s">
        <v>141</v>
      </c>
    </row>
    <row r="748" s="14" customFormat="1">
      <c r="A748" s="14"/>
      <c r="B748" s="243"/>
      <c r="C748" s="244"/>
      <c r="D748" s="234" t="s">
        <v>152</v>
      </c>
      <c r="E748" s="245" t="s">
        <v>19</v>
      </c>
      <c r="F748" s="246" t="s">
        <v>605</v>
      </c>
      <c r="G748" s="244"/>
      <c r="H748" s="247">
        <v>2.3999999999999999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152</v>
      </c>
      <c r="AU748" s="253" t="s">
        <v>84</v>
      </c>
      <c r="AV748" s="14" t="s">
        <v>84</v>
      </c>
      <c r="AW748" s="14" t="s">
        <v>33</v>
      </c>
      <c r="AX748" s="14" t="s">
        <v>71</v>
      </c>
      <c r="AY748" s="253" t="s">
        <v>141</v>
      </c>
    </row>
    <row r="749" s="14" customFormat="1">
      <c r="A749" s="14"/>
      <c r="B749" s="243"/>
      <c r="C749" s="244"/>
      <c r="D749" s="234" t="s">
        <v>152</v>
      </c>
      <c r="E749" s="245" t="s">
        <v>19</v>
      </c>
      <c r="F749" s="246" t="s">
        <v>606</v>
      </c>
      <c r="G749" s="244"/>
      <c r="H749" s="247">
        <v>2.1600000000000001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152</v>
      </c>
      <c r="AU749" s="253" t="s">
        <v>84</v>
      </c>
      <c r="AV749" s="14" t="s">
        <v>84</v>
      </c>
      <c r="AW749" s="14" t="s">
        <v>33</v>
      </c>
      <c r="AX749" s="14" t="s">
        <v>71</v>
      </c>
      <c r="AY749" s="253" t="s">
        <v>141</v>
      </c>
    </row>
    <row r="750" s="14" customFormat="1">
      <c r="A750" s="14"/>
      <c r="B750" s="243"/>
      <c r="C750" s="244"/>
      <c r="D750" s="234" t="s">
        <v>152</v>
      </c>
      <c r="E750" s="245" t="s">
        <v>19</v>
      </c>
      <c r="F750" s="246" t="s">
        <v>607</v>
      </c>
      <c r="G750" s="244"/>
      <c r="H750" s="247">
        <v>24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152</v>
      </c>
      <c r="AU750" s="253" t="s">
        <v>84</v>
      </c>
      <c r="AV750" s="14" t="s">
        <v>84</v>
      </c>
      <c r="AW750" s="14" t="s">
        <v>33</v>
      </c>
      <c r="AX750" s="14" t="s">
        <v>71</v>
      </c>
      <c r="AY750" s="253" t="s">
        <v>141</v>
      </c>
    </row>
    <row r="751" s="14" customFormat="1">
      <c r="A751" s="14"/>
      <c r="B751" s="243"/>
      <c r="C751" s="244"/>
      <c r="D751" s="234" t="s">
        <v>152</v>
      </c>
      <c r="E751" s="245" t="s">
        <v>19</v>
      </c>
      <c r="F751" s="246" t="s">
        <v>608</v>
      </c>
      <c r="G751" s="244"/>
      <c r="H751" s="247">
        <v>1.9199999999999999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152</v>
      </c>
      <c r="AU751" s="253" t="s">
        <v>84</v>
      </c>
      <c r="AV751" s="14" t="s">
        <v>84</v>
      </c>
      <c r="AW751" s="14" t="s">
        <v>33</v>
      </c>
      <c r="AX751" s="14" t="s">
        <v>71</v>
      </c>
      <c r="AY751" s="253" t="s">
        <v>141</v>
      </c>
    </row>
    <row r="752" s="14" customFormat="1">
      <c r="A752" s="14"/>
      <c r="B752" s="243"/>
      <c r="C752" s="244"/>
      <c r="D752" s="234" t="s">
        <v>152</v>
      </c>
      <c r="E752" s="245" t="s">
        <v>19</v>
      </c>
      <c r="F752" s="246" t="s">
        <v>609</v>
      </c>
      <c r="G752" s="244"/>
      <c r="H752" s="247">
        <v>12</v>
      </c>
      <c r="I752" s="248"/>
      <c r="J752" s="244"/>
      <c r="K752" s="244"/>
      <c r="L752" s="249"/>
      <c r="M752" s="250"/>
      <c r="N752" s="251"/>
      <c r="O752" s="251"/>
      <c r="P752" s="251"/>
      <c r="Q752" s="251"/>
      <c r="R752" s="251"/>
      <c r="S752" s="251"/>
      <c r="T752" s="252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  <c r="AE752" s="14"/>
      <c r="AT752" s="253" t="s">
        <v>152</v>
      </c>
      <c r="AU752" s="253" t="s">
        <v>84</v>
      </c>
      <c r="AV752" s="14" t="s">
        <v>84</v>
      </c>
      <c r="AW752" s="14" t="s">
        <v>33</v>
      </c>
      <c r="AX752" s="14" t="s">
        <v>71</v>
      </c>
      <c r="AY752" s="253" t="s">
        <v>141</v>
      </c>
    </row>
    <row r="753" s="14" customFormat="1">
      <c r="A753" s="14"/>
      <c r="B753" s="243"/>
      <c r="C753" s="244"/>
      <c r="D753" s="234" t="s">
        <v>152</v>
      </c>
      <c r="E753" s="245" t="s">
        <v>19</v>
      </c>
      <c r="F753" s="246" t="s">
        <v>603</v>
      </c>
      <c r="G753" s="244"/>
      <c r="H753" s="247">
        <v>20.16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152</v>
      </c>
      <c r="AU753" s="253" t="s">
        <v>84</v>
      </c>
      <c r="AV753" s="14" t="s">
        <v>84</v>
      </c>
      <c r="AW753" s="14" t="s">
        <v>33</v>
      </c>
      <c r="AX753" s="14" t="s">
        <v>71</v>
      </c>
      <c r="AY753" s="253" t="s">
        <v>141</v>
      </c>
    </row>
    <row r="754" s="14" customFormat="1">
      <c r="A754" s="14"/>
      <c r="B754" s="243"/>
      <c r="C754" s="244"/>
      <c r="D754" s="234" t="s">
        <v>152</v>
      </c>
      <c r="E754" s="245" t="s">
        <v>19</v>
      </c>
      <c r="F754" s="246" t="s">
        <v>602</v>
      </c>
      <c r="G754" s="244"/>
      <c r="H754" s="247">
        <v>12.960000000000001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152</v>
      </c>
      <c r="AU754" s="253" t="s">
        <v>84</v>
      </c>
      <c r="AV754" s="14" t="s">
        <v>84</v>
      </c>
      <c r="AW754" s="14" t="s">
        <v>33</v>
      </c>
      <c r="AX754" s="14" t="s">
        <v>71</v>
      </c>
      <c r="AY754" s="253" t="s">
        <v>141</v>
      </c>
    </row>
    <row r="755" s="14" customFormat="1">
      <c r="A755" s="14"/>
      <c r="B755" s="243"/>
      <c r="C755" s="244"/>
      <c r="D755" s="234" t="s">
        <v>152</v>
      </c>
      <c r="E755" s="245" t="s">
        <v>19</v>
      </c>
      <c r="F755" s="246" t="s">
        <v>601</v>
      </c>
      <c r="G755" s="244"/>
      <c r="H755" s="247">
        <v>11.52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152</v>
      </c>
      <c r="AU755" s="253" t="s">
        <v>84</v>
      </c>
      <c r="AV755" s="14" t="s">
        <v>84</v>
      </c>
      <c r="AW755" s="14" t="s">
        <v>33</v>
      </c>
      <c r="AX755" s="14" t="s">
        <v>71</v>
      </c>
      <c r="AY755" s="253" t="s">
        <v>141</v>
      </c>
    </row>
    <row r="756" s="14" customFormat="1">
      <c r="A756" s="14"/>
      <c r="B756" s="243"/>
      <c r="C756" s="244"/>
      <c r="D756" s="234" t="s">
        <v>152</v>
      </c>
      <c r="E756" s="245" t="s">
        <v>19</v>
      </c>
      <c r="F756" s="246" t="s">
        <v>610</v>
      </c>
      <c r="G756" s="244"/>
      <c r="H756" s="247">
        <v>7.0949999999999998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152</v>
      </c>
      <c r="AU756" s="253" t="s">
        <v>84</v>
      </c>
      <c r="AV756" s="14" t="s">
        <v>84</v>
      </c>
      <c r="AW756" s="14" t="s">
        <v>33</v>
      </c>
      <c r="AX756" s="14" t="s">
        <v>71</v>
      </c>
      <c r="AY756" s="253" t="s">
        <v>141</v>
      </c>
    </row>
    <row r="757" s="14" customFormat="1">
      <c r="A757" s="14"/>
      <c r="B757" s="243"/>
      <c r="C757" s="244"/>
      <c r="D757" s="234" t="s">
        <v>152</v>
      </c>
      <c r="E757" s="245" t="s">
        <v>19</v>
      </c>
      <c r="F757" s="246" t="s">
        <v>611</v>
      </c>
      <c r="G757" s="244"/>
      <c r="H757" s="247">
        <v>5.04</v>
      </c>
      <c r="I757" s="248"/>
      <c r="J757" s="244"/>
      <c r="K757" s="244"/>
      <c r="L757" s="249"/>
      <c r="M757" s="250"/>
      <c r="N757" s="251"/>
      <c r="O757" s="251"/>
      <c r="P757" s="251"/>
      <c r="Q757" s="251"/>
      <c r="R757" s="251"/>
      <c r="S757" s="251"/>
      <c r="T757" s="252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  <c r="AE757" s="14"/>
      <c r="AT757" s="253" t="s">
        <v>152</v>
      </c>
      <c r="AU757" s="253" t="s">
        <v>84</v>
      </c>
      <c r="AV757" s="14" t="s">
        <v>84</v>
      </c>
      <c r="AW757" s="14" t="s">
        <v>33</v>
      </c>
      <c r="AX757" s="14" t="s">
        <v>71</v>
      </c>
      <c r="AY757" s="253" t="s">
        <v>141</v>
      </c>
    </row>
    <row r="758" s="14" customFormat="1">
      <c r="A758" s="14"/>
      <c r="B758" s="243"/>
      <c r="C758" s="244"/>
      <c r="D758" s="234" t="s">
        <v>152</v>
      </c>
      <c r="E758" s="245" t="s">
        <v>19</v>
      </c>
      <c r="F758" s="246" t="s">
        <v>612</v>
      </c>
      <c r="G758" s="244"/>
      <c r="H758" s="247">
        <v>1.8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152</v>
      </c>
      <c r="AU758" s="253" t="s">
        <v>84</v>
      </c>
      <c r="AV758" s="14" t="s">
        <v>84</v>
      </c>
      <c r="AW758" s="14" t="s">
        <v>33</v>
      </c>
      <c r="AX758" s="14" t="s">
        <v>71</v>
      </c>
      <c r="AY758" s="253" t="s">
        <v>141</v>
      </c>
    </row>
    <row r="759" s="13" customFormat="1">
      <c r="A759" s="13"/>
      <c r="B759" s="232"/>
      <c r="C759" s="233"/>
      <c r="D759" s="234" t="s">
        <v>152</v>
      </c>
      <c r="E759" s="235" t="s">
        <v>19</v>
      </c>
      <c r="F759" s="236" t="s">
        <v>318</v>
      </c>
      <c r="G759" s="233"/>
      <c r="H759" s="235" t="s">
        <v>19</v>
      </c>
      <c r="I759" s="237"/>
      <c r="J759" s="233"/>
      <c r="K759" s="233"/>
      <c r="L759" s="238"/>
      <c r="M759" s="239"/>
      <c r="N759" s="240"/>
      <c r="O759" s="240"/>
      <c r="P759" s="240"/>
      <c r="Q759" s="240"/>
      <c r="R759" s="240"/>
      <c r="S759" s="240"/>
      <c r="T759" s="241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2" t="s">
        <v>152</v>
      </c>
      <c r="AU759" s="242" t="s">
        <v>84</v>
      </c>
      <c r="AV759" s="13" t="s">
        <v>78</v>
      </c>
      <c r="AW759" s="13" t="s">
        <v>33</v>
      </c>
      <c r="AX759" s="13" t="s">
        <v>71</v>
      </c>
      <c r="AY759" s="242" t="s">
        <v>141</v>
      </c>
    </row>
    <row r="760" s="14" customFormat="1">
      <c r="A760" s="14"/>
      <c r="B760" s="243"/>
      <c r="C760" s="244"/>
      <c r="D760" s="234" t="s">
        <v>152</v>
      </c>
      <c r="E760" s="245" t="s">
        <v>19</v>
      </c>
      <c r="F760" s="246" t="s">
        <v>613</v>
      </c>
      <c r="G760" s="244"/>
      <c r="H760" s="247">
        <v>28.800000000000001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152</v>
      </c>
      <c r="AU760" s="253" t="s">
        <v>84</v>
      </c>
      <c r="AV760" s="14" t="s">
        <v>84</v>
      </c>
      <c r="AW760" s="14" t="s">
        <v>33</v>
      </c>
      <c r="AX760" s="14" t="s">
        <v>71</v>
      </c>
      <c r="AY760" s="253" t="s">
        <v>141</v>
      </c>
    </row>
    <row r="761" s="14" customFormat="1">
      <c r="A761" s="14"/>
      <c r="B761" s="243"/>
      <c r="C761" s="244"/>
      <c r="D761" s="234" t="s">
        <v>152</v>
      </c>
      <c r="E761" s="245" t="s">
        <v>19</v>
      </c>
      <c r="F761" s="246" t="s">
        <v>614</v>
      </c>
      <c r="G761" s="244"/>
      <c r="H761" s="247">
        <v>23.039999999999999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152</v>
      </c>
      <c r="AU761" s="253" t="s">
        <v>84</v>
      </c>
      <c r="AV761" s="14" t="s">
        <v>84</v>
      </c>
      <c r="AW761" s="14" t="s">
        <v>33</v>
      </c>
      <c r="AX761" s="14" t="s">
        <v>71</v>
      </c>
      <c r="AY761" s="253" t="s">
        <v>141</v>
      </c>
    </row>
    <row r="762" s="14" customFormat="1">
      <c r="A762" s="14"/>
      <c r="B762" s="243"/>
      <c r="C762" s="244"/>
      <c r="D762" s="234" t="s">
        <v>152</v>
      </c>
      <c r="E762" s="245" t="s">
        <v>19</v>
      </c>
      <c r="F762" s="246" t="s">
        <v>607</v>
      </c>
      <c r="G762" s="244"/>
      <c r="H762" s="247">
        <v>24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152</v>
      </c>
      <c r="AU762" s="253" t="s">
        <v>84</v>
      </c>
      <c r="AV762" s="14" t="s">
        <v>84</v>
      </c>
      <c r="AW762" s="14" t="s">
        <v>33</v>
      </c>
      <c r="AX762" s="14" t="s">
        <v>71</v>
      </c>
      <c r="AY762" s="253" t="s">
        <v>141</v>
      </c>
    </row>
    <row r="763" s="14" customFormat="1">
      <c r="A763" s="14"/>
      <c r="B763" s="243"/>
      <c r="C763" s="244"/>
      <c r="D763" s="234" t="s">
        <v>152</v>
      </c>
      <c r="E763" s="245" t="s">
        <v>19</v>
      </c>
      <c r="F763" s="246" t="s">
        <v>614</v>
      </c>
      <c r="G763" s="244"/>
      <c r="H763" s="247">
        <v>23.039999999999999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152</v>
      </c>
      <c r="AU763" s="253" t="s">
        <v>84</v>
      </c>
      <c r="AV763" s="14" t="s">
        <v>84</v>
      </c>
      <c r="AW763" s="14" t="s">
        <v>33</v>
      </c>
      <c r="AX763" s="14" t="s">
        <v>71</v>
      </c>
      <c r="AY763" s="253" t="s">
        <v>141</v>
      </c>
    </row>
    <row r="764" s="14" customFormat="1">
      <c r="A764" s="14"/>
      <c r="B764" s="243"/>
      <c r="C764" s="244"/>
      <c r="D764" s="234" t="s">
        <v>152</v>
      </c>
      <c r="E764" s="245" t="s">
        <v>19</v>
      </c>
      <c r="F764" s="246" t="s">
        <v>613</v>
      </c>
      <c r="G764" s="244"/>
      <c r="H764" s="247">
        <v>28.800000000000001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152</v>
      </c>
      <c r="AU764" s="253" t="s">
        <v>84</v>
      </c>
      <c r="AV764" s="14" t="s">
        <v>84</v>
      </c>
      <c r="AW764" s="14" t="s">
        <v>33</v>
      </c>
      <c r="AX764" s="14" t="s">
        <v>71</v>
      </c>
      <c r="AY764" s="253" t="s">
        <v>141</v>
      </c>
    </row>
    <row r="765" s="14" customFormat="1">
      <c r="A765" s="14"/>
      <c r="B765" s="243"/>
      <c r="C765" s="244"/>
      <c r="D765" s="234" t="s">
        <v>152</v>
      </c>
      <c r="E765" s="245" t="s">
        <v>19</v>
      </c>
      <c r="F765" s="246" t="s">
        <v>610</v>
      </c>
      <c r="G765" s="244"/>
      <c r="H765" s="247">
        <v>7.0949999999999998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152</v>
      </c>
      <c r="AU765" s="253" t="s">
        <v>84</v>
      </c>
      <c r="AV765" s="14" t="s">
        <v>84</v>
      </c>
      <c r="AW765" s="14" t="s">
        <v>33</v>
      </c>
      <c r="AX765" s="14" t="s">
        <v>71</v>
      </c>
      <c r="AY765" s="253" t="s">
        <v>141</v>
      </c>
    </row>
    <row r="766" s="14" customFormat="1">
      <c r="A766" s="14"/>
      <c r="B766" s="243"/>
      <c r="C766" s="244"/>
      <c r="D766" s="234" t="s">
        <v>152</v>
      </c>
      <c r="E766" s="245" t="s">
        <v>19</v>
      </c>
      <c r="F766" s="246" t="s">
        <v>615</v>
      </c>
      <c r="G766" s="244"/>
      <c r="H766" s="247">
        <v>7.2000000000000002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152</v>
      </c>
      <c r="AU766" s="253" t="s">
        <v>84</v>
      </c>
      <c r="AV766" s="14" t="s">
        <v>84</v>
      </c>
      <c r="AW766" s="14" t="s">
        <v>33</v>
      </c>
      <c r="AX766" s="14" t="s">
        <v>71</v>
      </c>
      <c r="AY766" s="253" t="s">
        <v>141</v>
      </c>
    </row>
    <row r="767" s="15" customFormat="1">
      <c r="A767" s="15"/>
      <c r="B767" s="254"/>
      <c r="C767" s="255"/>
      <c r="D767" s="234" t="s">
        <v>152</v>
      </c>
      <c r="E767" s="256" t="s">
        <v>19</v>
      </c>
      <c r="F767" s="257" t="s">
        <v>159</v>
      </c>
      <c r="G767" s="255"/>
      <c r="H767" s="258">
        <v>297.27000000000004</v>
      </c>
      <c r="I767" s="259"/>
      <c r="J767" s="255"/>
      <c r="K767" s="255"/>
      <c r="L767" s="260"/>
      <c r="M767" s="261"/>
      <c r="N767" s="262"/>
      <c r="O767" s="262"/>
      <c r="P767" s="262"/>
      <c r="Q767" s="262"/>
      <c r="R767" s="262"/>
      <c r="S767" s="262"/>
      <c r="T767" s="263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T767" s="264" t="s">
        <v>152</v>
      </c>
      <c r="AU767" s="264" t="s">
        <v>84</v>
      </c>
      <c r="AV767" s="15" t="s">
        <v>148</v>
      </c>
      <c r="AW767" s="15" t="s">
        <v>33</v>
      </c>
      <c r="AX767" s="15" t="s">
        <v>78</v>
      </c>
      <c r="AY767" s="264" t="s">
        <v>141</v>
      </c>
    </row>
    <row r="768" s="2" customFormat="1" ht="16.5" customHeight="1">
      <c r="A768" s="40"/>
      <c r="B768" s="41"/>
      <c r="C768" s="214" t="s">
        <v>616</v>
      </c>
      <c r="D768" s="214" t="s">
        <v>143</v>
      </c>
      <c r="E768" s="215" t="s">
        <v>617</v>
      </c>
      <c r="F768" s="216" t="s">
        <v>618</v>
      </c>
      <c r="G768" s="217" t="s">
        <v>146</v>
      </c>
      <c r="H768" s="218">
        <v>856.23000000000002</v>
      </c>
      <c r="I768" s="219"/>
      <c r="J768" s="220">
        <f>ROUND(I768*H768,2)</f>
        <v>0</v>
      </c>
      <c r="K768" s="216" t="s">
        <v>147</v>
      </c>
      <c r="L768" s="46"/>
      <c r="M768" s="221" t="s">
        <v>19</v>
      </c>
      <c r="N768" s="222" t="s">
        <v>43</v>
      </c>
      <c r="O768" s="86"/>
      <c r="P768" s="223">
        <f>O768*H768</f>
        <v>0</v>
      </c>
      <c r="Q768" s="223">
        <v>0</v>
      </c>
      <c r="R768" s="223">
        <f>Q768*H768</f>
        <v>0</v>
      </c>
      <c r="S768" s="223">
        <v>0</v>
      </c>
      <c r="T768" s="224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25" t="s">
        <v>148</v>
      </c>
      <c r="AT768" s="225" t="s">
        <v>143</v>
      </c>
      <c r="AU768" s="225" t="s">
        <v>84</v>
      </c>
      <c r="AY768" s="19" t="s">
        <v>141</v>
      </c>
      <c r="BE768" s="226">
        <f>IF(N768="základní",J768,0)</f>
        <v>0</v>
      </c>
      <c r="BF768" s="226">
        <f>IF(N768="snížená",J768,0)</f>
        <v>0</v>
      </c>
      <c r="BG768" s="226">
        <f>IF(N768="zákl. přenesená",J768,0)</f>
        <v>0</v>
      </c>
      <c r="BH768" s="226">
        <f>IF(N768="sníž. přenesená",J768,0)</f>
        <v>0</v>
      </c>
      <c r="BI768" s="226">
        <f>IF(N768="nulová",J768,0)</f>
        <v>0</v>
      </c>
      <c r="BJ768" s="19" t="s">
        <v>84</v>
      </c>
      <c r="BK768" s="226">
        <f>ROUND(I768*H768,2)</f>
        <v>0</v>
      </c>
      <c r="BL768" s="19" t="s">
        <v>148</v>
      </c>
      <c r="BM768" s="225" t="s">
        <v>619</v>
      </c>
    </row>
    <row r="769" s="2" customFormat="1">
      <c r="A769" s="40"/>
      <c r="B769" s="41"/>
      <c r="C769" s="42"/>
      <c r="D769" s="227" t="s">
        <v>150</v>
      </c>
      <c r="E769" s="42"/>
      <c r="F769" s="228" t="s">
        <v>620</v>
      </c>
      <c r="G769" s="42"/>
      <c r="H769" s="42"/>
      <c r="I769" s="229"/>
      <c r="J769" s="42"/>
      <c r="K769" s="42"/>
      <c r="L769" s="46"/>
      <c r="M769" s="230"/>
      <c r="N769" s="231"/>
      <c r="O769" s="86"/>
      <c r="P769" s="86"/>
      <c r="Q769" s="86"/>
      <c r="R769" s="86"/>
      <c r="S769" s="86"/>
      <c r="T769" s="87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T769" s="19" t="s">
        <v>150</v>
      </c>
      <c r="AU769" s="19" t="s">
        <v>84</v>
      </c>
    </row>
    <row r="770" s="13" customFormat="1">
      <c r="A770" s="13"/>
      <c r="B770" s="232"/>
      <c r="C770" s="233"/>
      <c r="D770" s="234" t="s">
        <v>152</v>
      </c>
      <c r="E770" s="235" t="s">
        <v>19</v>
      </c>
      <c r="F770" s="236" t="s">
        <v>255</v>
      </c>
      <c r="G770" s="233"/>
      <c r="H770" s="235" t="s">
        <v>19</v>
      </c>
      <c r="I770" s="237"/>
      <c r="J770" s="233"/>
      <c r="K770" s="233"/>
      <c r="L770" s="238"/>
      <c r="M770" s="239"/>
      <c r="N770" s="240"/>
      <c r="O770" s="240"/>
      <c r="P770" s="240"/>
      <c r="Q770" s="240"/>
      <c r="R770" s="240"/>
      <c r="S770" s="240"/>
      <c r="T770" s="24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2" t="s">
        <v>152</v>
      </c>
      <c r="AU770" s="242" t="s">
        <v>84</v>
      </c>
      <c r="AV770" s="13" t="s">
        <v>78</v>
      </c>
      <c r="AW770" s="13" t="s">
        <v>33</v>
      </c>
      <c r="AX770" s="13" t="s">
        <v>71</v>
      </c>
      <c r="AY770" s="242" t="s">
        <v>141</v>
      </c>
    </row>
    <row r="771" s="14" customFormat="1">
      <c r="A771" s="14"/>
      <c r="B771" s="243"/>
      <c r="C771" s="244"/>
      <c r="D771" s="234" t="s">
        <v>152</v>
      </c>
      <c r="E771" s="245" t="s">
        <v>19</v>
      </c>
      <c r="F771" s="246" t="s">
        <v>256</v>
      </c>
      <c r="G771" s="244"/>
      <c r="H771" s="247">
        <v>140.35499999999999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152</v>
      </c>
      <c r="AU771" s="253" t="s">
        <v>84</v>
      </c>
      <c r="AV771" s="14" t="s">
        <v>84</v>
      </c>
      <c r="AW771" s="14" t="s">
        <v>33</v>
      </c>
      <c r="AX771" s="14" t="s">
        <v>71</v>
      </c>
      <c r="AY771" s="253" t="s">
        <v>141</v>
      </c>
    </row>
    <row r="772" s="14" customFormat="1">
      <c r="A772" s="14"/>
      <c r="B772" s="243"/>
      <c r="C772" s="244"/>
      <c r="D772" s="234" t="s">
        <v>152</v>
      </c>
      <c r="E772" s="245" t="s">
        <v>19</v>
      </c>
      <c r="F772" s="246" t="s">
        <v>257</v>
      </c>
      <c r="G772" s="244"/>
      <c r="H772" s="247">
        <v>3.7200000000000002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152</v>
      </c>
      <c r="AU772" s="253" t="s">
        <v>84</v>
      </c>
      <c r="AV772" s="14" t="s">
        <v>84</v>
      </c>
      <c r="AW772" s="14" t="s">
        <v>33</v>
      </c>
      <c r="AX772" s="14" t="s">
        <v>71</v>
      </c>
      <c r="AY772" s="253" t="s">
        <v>141</v>
      </c>
    </row>
    <row r="773" s="14" customFormat="1">
      <c r="A773" s="14"/>
      <c r="B773" s="243"/>
      <c r="C773" s="244"/>
      <c r="D773" s="234" t="s">
        <v>152</v>
      </c>
      <c r="E773" s="245" t="s">
        <v>19</v>
      </c>
      <c r="F773" s="246" t="s">
        <v>258</v>
      </c>
      <c r="G773" s="244"/>
      <c r="H773" s="247">
        <v>0.22500000000000001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152</v>
      </c>
      <c r="AU773" s="253" t="s">
        <v>84</v>
      </c>
      <c r="AV773" s="14" t="s">
        <v>84</v>
      </c>
      <c r="AW773" s="14" t="s">
        <v>33</v>
      </c>
      <c r="AX773" s="14" t="s">
        <v>71</v>
      </c>
      <c r="AY773" s="253" t="s">
        <v>141</v>
      </c>
    </row>
    <row r="774" s="14" customFormat="1">
      <c r="A774" s="14"/>
      <c r="B774" s="243"/>
      <c r="C774" s="244"/>
      <c r="D774" s="234" t="s">
        <v>152</v>
      </c>
      <c r="E774" s="245" t="s">
        <v>19</v>
      </c>
      <c r="F774" s="246" t="s">
        <v>259</v>
      </c>
      <c r="G774" s="244"/>
      <c r="H774" s="247">
        <v>7.8300000000000001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152</v>
      </c>
      <c r="AU774" s="253" t="s">
        <v>84</v>
      </c>
      <c r="AV774" s="14" t="s">
        <v>84</v>
      </c>
      <c r="AW774" s="14" t="s">
        <v>33</v>
      </c>
      <c r="AX774" s="14" t="s">
        <v>71</v>
      </c>
      <c r="AY774" s="253" t="s">
        <v>141</v>
      </c>
    </row>
    <row r="775" s="13" customFormat="1">
      <c r="A775" s="13"/>
      <c r="B775" s="232"/>
      <c r="C775" s="233"/>
      <c r="D775" s="234" t="s">
        <v>152</v>
      </c>
      <c r="E775" s="235" t="s">
        <v>19</v>
      </c>
      <c r="F775" s="236" t="s">
        <v>260</v>
      </c>
      <c r="G775" s="233"/>
      <c r="H775" s="235" t="s">
        <v>19</v>
      </c>
      <c r="I775" s="237"/>
      <c r="J775" s="233"/>
      <c r="K775" s="233"/>
      <c r="L775" s="238"/>
      <c r="M775" s="239"/>
      <c r="N775" s="240"/>
      <c r="O775" s="240"/>
      <c r="P775" s="240"/>
      <c r="Q775" s="240"/>
      <c r="R775" s="240"/>
      <c r="S775" s="240"/>
      <c r="T775" s="241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2" t="s">
        <v>152</v>
      </c>
      <c r="AU775" s="242" t="s">
        <v>84</v>
      </c>
      <c r="AV775" s="13" t="s">
        <v>78</v>
      </c>
      <c r="AW775" s="13" t="s">
        <v>33</v>
      </c>
      <c r="AX775" s="13" t="s">
        <v>71</v>
      </c>
      <c r="AY775" s="242" t="s">
        <v>141</v>
      </c>
    </row>
    <row r="776" s="14" customFormat="1">
      <c r="A776" s="14"/>
      <c r="B776" s="243"/>
      <c r="C776" s="244"/>
      <c r="D776" s="234" t="s">
        <v>152</v>
      </c>
      <c r="E776" s="245" t="s">
        <v>19</v>
      </c>
      <c r="F776" s="246" t="s">
        <v>261</v>
      </c>
      <c r="G776" s="244"/>
      <c r="H776" s="247">
        <v>412.23000000000002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152</v>
      </c>
      <c r="AU776" s="253" t="s">
        <v>84</v>
      </c>
      <c r="AV776" s="14" t="s">
        <v>84</v>
      </c>
      <c r="AW776" s="14" t="s">
        <v>33</v>
      </c>
      <c r="AX776" s="14" t="s">
        <v>71</v>
      </c>
      <c r="AY776" s="253" t="s">
        <v>141</v>
      </c>
    </row>
    <row r="777" s="14" customFormat="1">
      <c r="A777" s="14"/>
      <c r="B777" s="243"/>
      <c r="C777" s="244"/>
      <c r="D777" s="234" t="s">
        <v>152</v>
      </c>
      <c r="E777" s="245" t="s">
        <v>19</v>
      </c>
      <c r="F777" s="246" t="s">
        <v>262</v>
      </c>
      <c r="G777" s="244"/>
      <c r="H777" s="247">
        <v>76.319999999999993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152</v>
      </c>
      <c r="AU777" s="253" t="s">
        <v>84</v>
      </c>
      <c r="AV777" s="14" t="s">
        <v>84</v>
      </c>
      <c r="AW777" s="14" t="s">
        <v>33</v>
      </c>
      <c r="AX777" s="14" t="s">
        <v>71</v>
      </c>
      <c r="AY777" s="253" t="s">
        <v>141</v>
      </c>
    </row>
    <row r="778" s="14" customFormat="1">
      <c r="A778" s="14"/>
      <c r="B778" s="243"/>
      <c r="C778" s="244"/>
      <c r="D778" s="234" t="s">
        <v>152</v>
      </c>
      <c r="E778" s="245" t="s">
        <v>19</v>
      </c>
      <c r="F778" s="246" t="s">
        <v>579</v>
      </c>
      <c r="G778" s="244"/>
      <c r="H778" s="247">
        <v>0.79500000000000004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152</v>
      </c>
      <c r="AU778" s="253" t="s">
        <v>84</v>
      </c>
      <c r="AV778" s="14" t="s">
        <v>84</v>
      </c>
      <c r="AW778" s="14" t="s">
        <v>33</v>
      </c>
      <c r="AX778" s="14" t="s">
        <v>71</v>
      </c>
      <c r="AY778" s="253" t="s">
        <v>141</v>
      </c>
    </row>
    <row r="779" s="14" customFormat="1">
      <c r="A779" s="14"/>
      <c r="B779" s="243"/>
      <c r="C779" s="244"/>
      <c r="D779" s="234" t="s">
        <v>152</v>
      </c>
      <c r="E779" s="245" t="s">
        <v>19</v>
      </c>
      <c r="F779" s="246" t="s">
        <v>263</v>
      </c>
      <c r="G779" s="244"/>
      <c r="H779" s="247">
        <v>1.0800000000000001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152</v>
      </c>
      <c r="AU779" s="253" t="s">
        <v>84</v>
      </c>
      <c r="AV779" s="14" t="s">
        <v>84</v>
      </c>
      <c r="AW779" s="14" t="s">
        <v>33</v>
      </c>
      <c r="AX779" s="14" t="s">
        <v>71</v>
      </c>
      <c r="AY779" s="253" t="s">
        <v>141</v>
      </c>
    </row>
    <row r="780" s="13" customFormat="1">
      <c r="A780" s="13"/>
      <c r="B780" s="232"/>
      <c r="C780" s="233"/>
      <c r="D780" s="234" t="s">
        <v>152</v>
      </c>
      <c r="E780" s="235" t="s">
        <v>19</v>
      </c>
      <c r="F780" s="236" t="s">
        <v>264</v>
      </c>
      <c r="G780" s="233"/>
      <c r="H780" s="235" t="s">
        <v>19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2" t="s">
        <v>152</v>
      </c>
      <c r="AU780" s="242" t="s">
        <v>84</v>
      </c>
      <c r="AV780" s="13" t="s">
        <v>78</v>
      </c>
      <c r="AW780" s="13" t="s">
        <v>33</v>
      </c>
      <c r="AX780" s="13" t="s">
        <v>71</v>
      </c>
      <c r="AY780" s="242" t="s">
        <v>141</v>
      </c>
    </row>
    <row r="781" s="14" customFormat="1">
      <c r="A781" s="14"/>
      <c r="B781" s="243"/>
      <c r="C781" s="244"/>
      <c r="D781" s="234" t="s">
        <v>152</v>
      </c>
      <c r="E781" s="245" t="s">
        <v>19</v>
      </c>
      <c r="F781" s="246" t="s">
        <v>261</v>
      </c>
      <c r="G781" s="244"/>
      <c r="H781" s="247">
        <v>412.23000000000002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152</v>
      </c>
      <c r="AU781" s="253" t="s">
        <v>84</v>
      </c>
      <c r="AV781" s="14" t="s">
        <v>84</v>
      </c>
      <c r="AW781" s="14" t="s">
        <v>33</v>
      </c>
      <c r="AX781" s="14" t="s">
        <v>71</v>
      </c>
      <c r="AY781" s="253" t="s">
        <v>141</v>
      </c>
    </row>
    <row r="782" s="14" customFormat="1">
      <c r="A782" s="14"/>
      <c r="B782" s="243"/>
      <c r="C782" s="244"/>
      <c r="D782" s="234" t="s">
        <v>152</v>
      </c>
      <c r="E782" s="245" t="s">
        <v>19</v>
      </c>
      <c r="F782" s="246" t="s">
        <v>265</v>
      </c>
      <c r="G782" s="244"/>
      <c r="H782" s="247">
        <v>29.445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152</v>
      </c>
      <c r="AU782" s="253" t="s">
        <v>84</v>
      </c>
      <c r="AV782" s="14" t="s">
        <v>84</v>
      </c>
      <c r="AW782" s="14" t="s">
        <v>33</v>
      </c>
      <c r="AX782" s="14" t="s">
        <v>71</v>
      </c>
      <c r="AY782" s="253" t="s">
        <v>141</v>
      </c>
    </row>
    <row r="783" s="16" customFormat="1">
      <c r="A783" s="16"/>
      <c r="B783" s="275"/>
      <c r="C783" s="276"/>
      <c r="D783" s="234" t="s">
        <v>152</v>
      </c>
      <c r="E783" s="277" t="s">
        <v>19</v>
      </c>
      <c r="F783" s="278" t="s">
        <v>266</v>
      </c>
      <c r="G783" s="276"/>
      <c r="H783" s="279">
        <v>1084.23</v>
      </c>
      <c r="I783" s="280"/>
      <c r="J783" s="276"/>
      <c r="K783" s="276"/>
      <c r="L783" s="281"/>
      <c r="M783" s="282"/>
      <c r="N783" s="283"/>
      <c r="O783" s="283"/>
      <c r="P783" s="283"/>
      <c r="Q783" s="283"/>
      <c r="R783" s="283"/>
      <c r="S783" s="283"/>
      <c r="T783" s="284"/>
      <c r="U783" s="16"/>
      <c r="V783" s="16"/>
      <c r="W783" s="16"/>
      <c r="X783" s="16"/>
      <c r="Y783" s="16"/>
      <c r="Z783" s="16"/>
      <c r="AA783" s="16"/>
      <c r="AB783" s="16"/>
      <c r="AC783" s="16"/>
      <c r="AD783" s="16"/>
      <c r="AE783" s="16"/>
      <c r="AT783" s="285" t="s">
        <v>152</v>
      </c>
      <c r="AU783" s="285" t="s">
        <v>84</v>
      </c>
      <c r="AV783" s="16" t="s">
        <v>164</v>
      </c>
      <c r="AW783" s="16" t="s">
        <v>33</v>
      </c>
      <c r="AX783" s="16" t="s">
        <v>71</v>
      </c>
      <c r="AY783" s="285" t="s">
        <v>141</v>
      </c>
    </row>
    <row r="784" s="13" customFormat="1">
      <c r="A784" s="13"/>
      <c r="B784" s="232"/>
      <c r="C784" s="233"/>
      <c r="D784" s="234" t="s">
        <v>152</v>
      </c>
      <c r="E784" s="235" t="s">
        <v>19</v>
      </c>
      <c r="F784" s="236" t="s">
        <v>267</v>
      </c>
      <c r="G784" s="233"/>
      <c r="H784" s="235" t="s">
        <v>19</v>
      </c>
      <c r="I784" s="237"/>
      <c r="J784" s="233"/>
      <c r="K784" s="233"/>
      <c r="L784" s="238"/>
      <c r="M784" s="239"/>
      <c r="N784" s="240"/>
      <c r="O784" s="240"/>
      <c r="P784" s="240"/>
      <c r="Q784" s="240"/>
      <c r="R784" s="240"/>
      <c r="S784" s="240"/>
      <c r="T784" s="241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42" t="s">
        <v>152</v>
      </c>
      <c r="AU784" s="242" t="s">
        <v>84</v>
      </c>
      <c r="AV784" s="13" t="s">
        <v>78</v>
      </c>
      <c r="AW784" s="13" t="s">
        <v>33</v>
      </c>
      <c r="AX784" s="13" t="s">
        <v>71</v>
      </c>
      <c r="AY784" s="242" t="s">
        <v>141</v>
      </c>
    </row>
    <row r="785" s="13" customFormat="1">
      <c r="A785" s="13"/>
      <c r="B785" s="232"/>
      <c r="C785" s="233"/>
      <c r="D785" s="234" t="s">
        <v>152</v>
      </c>
      <c r="E785" s="235" t="s">
        <v>19</v>
      </c>
      <c r="F785" s="236" t="s">
        <v>260</v>
      </c>
      <c r="G785" s="233"/>
      <c r="H785" s="235" t="s">
        <v>19</v>
      </c>
      <c r="I785" s="237"/>
      <c r="J785" s="233"/>
      <c r="K785" s="233"/>
      <c r="L785" s="238"/>
      <c r="M785" s="239"/>
      <c r="N785" s="240"/>
      <c r="O785" s="240"/>
      <c r="P785" s="240"/>
      <c r="Q785" s="240"/>
      <c r="R785" s="240"/>
      <c r="S785" s="240"/>
      <c r="T785" s="241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2" t="s">
        <v>152</v>
      </c>
      <c r="AU785" s="242" t="s">
        <v>84</v>
      </c>
      <c r="AV785" s="13" t="s">
        <v>78</v>
      </c>
      <c r="AW785" s="13" t="s">
        <v>33</v>
      </c>
      <c r="AX785" s="13" t="s">
        <v>71</v>
      </c>
      <c r="AY785" s="242" t="s">
        <v>141</v>
      </c>
    </row>
    <row r="786" s="14" customFormat="1">
      <c r="A786" s="14"/>
      <c r="B786" s="243"/>
      <c r="C786" s="244"/>
      <c r="D786" s="234" t="s">
        <v>152</v>
      </c>
      <c r="E786" s="245" t="s">
        <v>19</v>
      </c>
      <c r="F786" s="246" t="s">
        <v>268</v>
      </c>
      <c r="G786" s="244"/>
      <c r="H786" s="247">
        <v>6.2999999999999998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152</v>
      </c>
      <c r="AU786" s="253" t="s">
        <v>84</v>
      </c>
      <c r="AV786" s="14" t="s">
        <v>84</v>
      </c>
      <c r="AW786" s="14" t="s">
        <v>33</v>
      </c>
      <c r="AX786" s="14" t="s">
        <v>71</v>
      </c>
      <c r="AY786" s="253" t="s">
        <v>141</v>
      </c>
    </row>
    <row r="787" s="14" customFormat="1">
      <c r="A787" s="14"/>
      <c r="B787" s="243"/>
      <c r="C787" s="244"/>
      <c r="D787" s="234" t="s">
        <v>152</v>
      </c>
      <c r="E787" s="245" t="s">
        <v>19</v>
      </c>
      <c r="F787" s="246" t="s">
        <v>269</v>
      </c>
      <c r="G787" s="244"/>
      <c r="H787" s="247">
        <v>4.7699999999999996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152</v>
      </c>
      <c r="AU787" s="253" t="s">
        <v>84</v>
      </c>
      <c r="AV787" s="14" t="s">
        <v>84</v>
      </c>
      <c r="AW787" s="14" t="s">
        <v>33</v>
      </c>
      <c r="AX787" s="14" t="s">
        <v>71</v>
      </c>
      <c r="AY787" s="253" t="s">
        <v>141</v>
      </c>
    </row>
    <row r="788" s="14" customFormat="1">
      <c r="A788" s="14"/>
      <c r="B788" s="243"/>
      <c r="C788" s="244"/>
      <c r="D788" s="234" t="s">
        <v>152</v>
      </c>
      <c r="E788" s="245" t="s">
        <v>19</v>
      </c>
      <c r="F788" s="246" t="s">
        <v>270</v>
      </c>
      <c r="G788" s="244"/>
      <c r="H788" s="247">
        <v>0.70499999999999996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152</v>
      </c>
      <c r="AU788" s="253" t="s">
        <v>84</v>
      </c>
      <c r="AV788" s="14" t="s">
        <v>84</v>
      </c>
      <c r="AW788" s="14" t="s">
        <v>33</v>
      </c>
      <c r="AX788" s="14" t="s">
        <v>71</v>
      </c>
      <c r="AY788" s="253" t="s">
        <v>141</v>
      </c>
    </row>
    <row r="789" s="14" customFormat="1">
      <c r="A789" s="14"/>
      <c r="B789" s="243"/>
      <c r="C789" s="244"/>
      <c r="D789" s="234" t="s">
        <v>152</v>
      </c>
      <c r="E789" s="245" t="s">
        <v>19</v>
      </c>
      <c r="F789" s="246" t="s">
        <v>271</v>
      </c>
      <c r="G789" s="244"/>
      <c r="H789" s="247">
        <v>3.2999999999999998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152</v>
      </c>
      <c r="AU789" s="253" t="s">
        <v>84</v>
      </c>
      <c r="AV789" s="14" t="s">
        <v>84</v>
      </c>
      <c r="AW789" s="14" t="s">
        <v>33</v>
      </c>
      <c r="AX789" s="14" t="s">
        <v>71</v>
      </c>
      <c r="AY789" s="253" t="s">
        <v>141</v>
      </c>
    </row>
    <row r="790" s="14" customFormat="1">
      <c r="A790" s="14"/>
      <c r="B790" s="243"/>
      <c r="C790" s="244"/>
      <c r="D790" s="234" t="s">
        <v>152</v>
      </c>
      <c r="E790" s="245" t="s">
        <v>19</v>
      </c>
      <c r="F790" s="246" t="s">
        <v>272</v>
      </c>
      <c r="G790" s="244"/>
      <c r="H790" s="247">
        <v>0.90000000000000002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152</v>
      </c>
      <c r="AU790" s="253" t="s">
        <v>84</v>
      </c>
      <c r="AV790" s="14" t="s">
        <v>84</v>
      </c>
      <c r="AW790" s="14" t="s">
        <v>33</v>
      </c>
      <c r="AX790" s="14" t="s">
        <v>71</v>
      </c>
      <c r="AY790" s="253" t="s">
        <v>141</v>
      </c>
    </row>
    <row r="791" s="14" customFormat="1">
      <c r="A791" s="14"/>
      <c r="B791" s="243"/>
      <c r="C791" s="244"/>
      <c r="D791" s="234" t="s">
        <v>152</v>
      </c>
      <c r="E791" s="245" t="s">
        <v>19</v>
      </c>
      <c r="F791" s="246" t="s">
        <v>273</v>
      </c>
      <c r="G791" s="244"/>
      <c r="H791" s="247">
        <v>4.6500000000000004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152</v>
      </c>
      <c r="AU791" s="253" t="s">
        <v>84</v>
      </c>
      <c r="AV791" s="14" t="s">
        <v>84</v>
      </c>
      <c r="AW791" s="14" t="s">
        <v>33</v>
      </c>
      <c r="AX791" s="14" t="s">
        <v>71</v>
      </c>
      <c r="AY791" s="253" t="s">
        <v>141</v>
      </c>
    </row>
    <row r="792" s="14" customFormat="1">
      <c r="A792" s="14"/>
      <c r="B792" s="243"/>
      <c r="C792" s="244"/>
      <c r="D792" s="234" t="s">
        <v>152</v>
      </c>
      <c r="E792" s="245" t="s">
        <v>19</v>
      </c>
      <c r="F792" s="246" t="s">
        <v>274</v>
      </c>
      <c r="G792" s="244"/>
      <c r="H792" s="247">
        <v>0.66000000000000003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152</v>
      </c>
      <c r="AU792" s="253" t="s">
        <v>84</v>
      </c>
      <c r="AV792" s="14" t="s">
        <v>84</v>
      </c>
      <c r="AW792" s="14" t="s">
        <v>33</v>
      </c>
      <c r="AX792" s="14" t="s">
        <v>71</v>
      </c>
      <c r="AY792" s="253" t="s">
        <v>141</v>
      </c>
    </row>
    <row r="793" s="14" customFormat="1">
      <c r="A793" s="14"/>
      <c r="B793" s="243"/>
      <c r="C793" s="244"/>
      <c r="D793" s="234" t="s">
        <v>152</v>
      </c>
      <c r="E793" s="245" t="s">
        <v>19</v>
      </c>
      <c r="F793" s="246" t="s">
        <v>275</v>
      </c>
      <c r="G793" s="244"/>
      <c r="H793" s="247">
        <v>3.5249999999999999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152</v>
      </c>
      <c r="AU793" s="253" t="s">
        <v>84</v>
      </c>
      <c r="AV793" s="14" t="s">
        <v>84</v>
      </c>
      <c r="AW793" s="14" t="s">
        <v>33</v>
      </c>
      <c r="AX793" s="14" t="s">
        <v>71</v>
      </c>
      <c r="AY793" s="253" t="s">
        <v>141</v>
      </c>
    </row>
    <row r="794" s="14" customFormat="1">
      <c r="A794" s="14"/>
      <c r="B794" s="243"/>
      <c r="C794" s="244"/>
      <c r="D794" s="234" t="s">
        <v>152</v>
      </c>
      <c r="E794" s="245" t="s">
        <v>19</v>
      </c>
      <c r="F794" s="246" t="s">
        <v>269</v>
      </c>
      <c r="G794" s="244"/>
      <c r="H794" s="247">
        <v>4.7699999999999996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152</v>
      </c>
      <c r="AU794" s="253" t="s">
        <v>84</v>
      </c>
      <c r="AV794" s="14" t="s">
        <v>84</v>
      </c>
      <c r="AW794" s="14" t="s">
        <v>33</v>
      </c>
      <c r="AX794" s="14" t="s">
        <v>71</v>
      </c>
      <c r="AY794" s="253" t="s">
        <v>141</v>
      </c>
    </row>
    <row r="795" s="14" customFormat="1">
      <c r="A795" s="14"/>
      <c r="B795" s="243"/>
      <c r="C795" s="244"/>
      <c r="D795" s="234" t="s">
        <v>152</v>
      </c>
      <c r="E795" s="245" t="s">
        <v>19</v>
      </c>
      <c r="F795" s="246" t="s">
        <v>268</v>
      </c>
      <c r="G795" s="244"/>
      <c r="H795" s="247">
        <v>6.2999999999999998</v>
      </c>
      <c r="I795" s="248"/>
      <c r="J795" s="244"/>
      <c r="K795" s="244"/>
      <c r="L795" s="249"/>
      <c r="M795" s="250"/>
      <c r="N795" s="251"/>
      <c r="O795" s="251"/>
      <c r="P795" s="251"/>
      <c r="Q795" s="251"/>
      <c r="R795" s="251"/>
      <c r="S795" s="251"/>
      <c r="T795" s="252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53" t="s">
        <v>152</v>
      </c>
      <c r="AU795" s="253" t="s">
        <v>84</v>
      </c>
      <c r="AV795" s="14" t="s">
        <v>84</v>
      </c>
      <c r="AW795" s="14" t="s">
        <v>33</v>
      </c>
      <c r="AX795" s="14" t="s">
        <v>71</v>
      </c>
      <c r="AY795" s="253" t="s">
        <v>141</v>
      </c>
    </row>
    <row r="796" s="14" customFormat="1">
      <c r="A796" s="14"/>
      <c r="B796" s="243"/>
      <c r="C796" s="244"/>
      <c r="D796" s="234" t="s">
        <v>152</v>
      </c>
      <c r="E796" s="245" t="s">
        <v>19</v>
      </c>
      <c r="F796" s="246" t="s">
        <v>276</v>
      </c>
      <c r="G796" s="244"/>
      <c r="H796" s="247">
        <v>1.095</v>
      </c>
      <c r="I796" s="248"/>
      <c r="J796" s="244"/>
      <c r="K796" s="244"/>
      <c r="L796" s="249"/>
      <c r="M796" s="250"/>
      <c r="N796" s="251"/>
      <c r="O796" s="251"/>
      <c r="P796" s="251"/>
      <c r="Q796" s="251"/>
      <c r="R796" s="251"/>
      <c r="S796" s="251"/>
      <c r="T796" s="252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  <c r="AE796" s="14"/>
      <c r="AT796" s="253" t="s">
        <v>152</v>
      </c>
      <c r="AU796" s="253" t="s">
        <v>84</v>
      </c>
      <c r="AV796" s="14" t="s">
        <v>84</v>
      </c>
      <c r="AW796" s="14" t="s">
        <v>33</v>
      </c>
      <c r="AX796" s="14" t="s">
        <v>71</v>
      </c>
      <c r="AY796" s="253" t="s">
        <v>141</v>
      </c>
    </row>
    <row r="797" s="14" customFormat="1">
      <c r="A797" s="14"/>
      <c r="B797" s="243"/>
      <c r="C797" s="244"/>
      <c r="D797" s="234" t="s">
        <v>152</v>
      </c>
      <c r="E797" s="245" t="s">
        <v>19</v>
      </c>
      <c r="F797" s="246" t="s">
        <v>277</v>
      </c>
      <c r="G797" s="244"/>
      <c r="H797" s="247">
        <v>1.98</v>
      </c>
      <c r="I797" s="248"/>
      <c r="J797" s="244"/>
      <c r="K797" s="244"/>
      <c r="L797" s="249"/>
      <c r="M797" s="250"/>
      <c r="N797" s="251"/>
      <c r="O797" s="251"/>
      <c r="P797" s="251"/>
      <c r="Q797" s="251"/>
      <c r="R797" s="251"/>
      <c r="S797" s="251"/>
      <c r="T797" s="252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  <c r="AE797" s="14"/>
      <c r="AT797" s="253" t="s">
        <v>152</v>
      </c>
      <c r="AU797" s="253" t="s">
        <v>84</v>
      </c>
      <c r="AV797" s="14" t="s">
        <v>84</v>
      </c>
      <c r="AW797" s="14" t="s">
        <v>33</v>
      </c>
      <c r="AX797" s="14" t="s">
        <v>71</v>
      </c>
      <c r="AY797" s="253" t="s">
        <v>141</v>
      </c>
    </row>
    <row r="798" s="14" customFormat="1">
      <c r="A798" s="14"/>
      <c r="B798" s="243"/>
      <c r="C798" s="244"/>
      <c r="D798" s="234" t="s">
        <v>152</v>
      </c>
      <c r="E798" s="245" t="s">
        <v>19</v>
      </c>
      <c r="F798" s="246" t="s">
        <v>278</v>
      </c>
      <c r="G798" s="244"/>
      <c r="H798" s="247">
        <v>0.81000000000000005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152</v>
      </c>
      <c r="AU798" s="253" t="s">
        <v>84</v>
      </c>
      <c r="AV798" s="14" t="s">
        <v>84</v>
      </c>
      <c r="AW798" s="14" t="s">
        <v>33</v>
      </c>
      <c r="AX798" s="14" t="s">
        <v>71</v>
      </c>
      <c r="AY798" s="253" t="s">
        <v>141</v>
      </c>
    </row>
    <row r="799" s="13" customFormat="1">
      <c r="A799" s="13"/>
      <c r="B799" s="232"/>
      <c r="C799" s="233"/>
      <c r="D799" s="234" t="s">
        <v>152</v>
      </c>
      <c r="E799" s="235" t="s">
        <v>19</v>
      </c>
      <c r="F799" s="236" t="s">
        <v>264</v>
      </c>
      <c r="G799" s="233"/>
      <c r="H799" s="235" t="s">
        <v>19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152</v>
      </c>
      <c r="AU799" s="242" t="s">
        <v>84</v>
      </c>
      <c r="AV799" s="13" t="s">
        <v>78</v>
      </c>
      <c r="AW799" s="13" t="s">
        <v>33</v>
      </c>
      <c r="AX799" s="13" t="s">
        <v>71</v>
      </c>
      <c r="AY799" s="242" t="s">
        <v>141</v>
      </c>
    </row>
    <row r="800" s="14" customFormat="1">
      <c r="A800" s="14"/>
      <c r="B800" s="243"/>
      <c r="C800" s="244"/>
      <c r="D800" s="234" t="s">
        <v>152</v>
      </c>
      <c r="E800" s="245" t="s">
        <v>19</v>
      </c>
      <c r="F800" s="246" t="s">
        <v>279</v>
      </c>
      <c r="G800" s="244"/>
      <c r="H800" s="247">
        <v>5.5800000000000001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152</v>
      </c>
      <c r="AU800" s="253" t="s">
        <v>84</v>
      </c>
      <c r="AV800" s="14" t="s">
        <v>84</v>
      </c>
      <c r="AW800" s="14" t="s">
        <v>33</v>
      </c>
      <c r="AX800" s="14" t="s">
        <v>71</v>
      </c>
      <c r="AY800" s="253" t="s">
        <v>141</v>
      </c>
    </row>
    <row r="801" s="14" customFormat="1">
      <c r="A801" s="14"/>
      <c r="B801" s="243"/>
      <c r="C801" s="244"/>
      <c r="D801" s="234" t="s">
        <v>152</v>
      </c>
      <c r="E801" s="245" t="s">
        <v>19</v>
      </c>
      <c r="F801" s="246" t="s">
        <v>280</v>
      </c>
      <c r="G801" s="244"/>
      <c r="H801" s="247">
        <v>5.04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152</v>
      </c>
      <c r="AU801" s="253" t="s">
        <v>84</v>
      </c>
      <c r="AV801" s="14" t="s">
        <v>84</v>
      </c>
      <c r="AW801" s="14" t="s">
        <v>33</v>
      </c>
      <c r="AX801" s="14" t="s">
        <v>71</v>
      </c>
      <c r="AY801" s="253" t="s">
        <v>141</v>
      </c>
    </row>
    <row r="802" s="14" customFormat="1">
      <c r="A802" s="14"/>
      <c r="B802" s="243"/>
      <c r="C802" s="244"/>
      <c r="D802" s="234" t="s">
        <v>152</v>
      </c>
      <c r="E802" s="245" t="s">
        <v>19</v>
      </c>
      <c r="F802" s="246" t="s">
        <v>273</v>
      </c>
      <c r="G802" s="244"/>
      <c r="H802" s="247">
        <v>4.6500000000000004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152</v>
      </c>
      <c r="AU802" s="253" t="s">
        <v>84</v>
      </c>
      <c r="AV802" s="14" t="s">
        <v>84</v>
      </c>
      <c r="AW802" s="14" t="s">
        <v>33</v>
      </c>
      <c r="AX802" s="14" t="s">
        <v>71</v>
      </c>
      <c r="AY802" s="253" t="s">
        <v>141</v>
      </c>
    </row>
    <row r="803" s="14" customFormat="1">
      <c r="A803" s="14"/>
      <c r="B803" s="243"/>
      <c r="C803" s="244"/>
      <c r="D803" s="234" t="s">
        <v>152</v>
      </c>
      <c r="E803" s="245" t="s">
        <v>19</v>
      </c>
      <c r="F803" s="246" t="s">
        <v>280</v>
      </c>
      <c r="G803" s="244"/>
      <c r="H803" s="247">
        <v>5.04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152</v>
      </c>
      <c r="AU803" s="253" t="s">
        <v>84</v>
      </c>
      <c r="AV803" s="14" t="s">
        <v>84</v>
      </c>
      <c r="AW803" s="14" t="s">
        <v>33</v>
      </c>
      <c r="AX803" s="14" t="s">
        <v>71</v>
      </c>
      <c r="AY803" s="253" t="s">
        <v>141</v>
      </c>
    </row>
    <row r="804" s="14" customFormat="1">
      <c r="A804" s="14"/>
      <c r="B804" s="243"/>
      <c r="C804" s="244"/>
      <c r="D804" s="234" t="s">
        <v>152</v>
      </c>
      <c r="E804" s="245" t="s">
        <v>19</v>
      </c>
      <c r="F804" s="246" t="s">
        <v>279</v>
      </c>
      <c r="G804" s="244"/>
      <c r="H804" s="247">
        <v>5.5800000000000001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152</v>
      </c>
      <c r="AU804" s="253" t="s">
        <v>84</v>
      </c>
      <c r="AV804" s="14" t="s">
        <v>84</v>
      </c>
      <c r="AW804" s="14" t="s">
        <v>33</v>
      </c>
      <c r="AX804" s="14" t="s">
        <v>71</v>
      </c>
      <c r="AY804" s="253" t="s">
        <v>141</v>
      </c>
    </row>
    <row r="805" s="14" customFormat="1">
      <c r="A805" s="14"/>
      <c r="B805" s="243"/>
      <c r="C805" s="244"/>
      <c r="D805" s="234" t="s">
        <v>152</v>
      </c>
      <c r="E805" s="245" t="s">
        <v>19</v>
      </c>
      <c r="F805" s="246" t="s">
        <v>276</v>
      </c>
      <c r="G805" s="244"/>
      <c r="H805" s="247">
        <v>1.095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152</v>
      </c>
      <c r="AU805" s="253" t="s">
        <v>84</v>
      </c>
      <c r="AV805" s="14" t="s">
        <v>84</v>
      </c>
      <c r="AW805" s="14" t="s">
        <v>33</v>
      </c>
      <c r="AX805" s="14" t="s">
        <v>71</v>
      </c>
      <c r="AY805" s="253" t="s">
        <v>141</v>
      </c>
    </row>
    <row r="806" s="14" customFormat="1">
      <c r="A806" s="14"/>
      <c r="B806" s="243"/>
      <c r="C806" s="244"/>
      <c r="D806" s="234" t="s">
        <v>152</v>
      </c>
      <c r="E806" s="245" t="s">
        <v>19</v>
      </c>
      <c r="F806" s="246" t="s">
        <v>281</v>
      </c>
      <c r="G806" s="244"/>
      <c r="H806" s="247">
        <v>2.52</v>
      </c>
      <c r="I806" s="248"/>
      <c r="J806" s="244"/>
      <c r="K806" s="244"/>
      <c r="L806" s="249"/>
      <c r="M806" s="250"/>
      <c r="N806" s="251"/>
      <c r="O806" s="251"/>
      <c r="P806" s="251"/>
      <c r="Q806" s="251"/>
      <c r="R806" s="251"/>
      <c r="S806" s="251"/>
      <c r="T806" s="252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53" t="s">
        <v>152</v>
      </c>
      <c r="AU806" s="253" t="s">
        <v>84</v>
      </c>
      <c r="AV806" s="14" t="s">
        <v>84</v>
      </c>
      <c r="AW806" s="14" t="s">
        <v>33</v>
      </c>
      <c r="AX806" s="14" t="s">
        <v>71</v>
      </c>
      <c r="AY806" s="253" t="s">
        <v>141</v>
      </c>
    </row>
    <row r="807" s="16" customFormat="1">
      <c r="A807" s="16"/>
      <c r="B807" s="275"/>
      <c r="C807" s="276"/>
      <c r="D807" s="234" t="s">
        <v>152</v>
      </c>
      <c r="E807" s="277" t="s">
        <v>19</v>
      </c>
      <c r="F807" s="278" t="s">
        <v>266</v>
      </c>
      <c r="G807" s="276"/>
      <c r="H807" s="279">
        <v>69.269999999999982</v>
      </c>
      <c r="I807" s="280"/>
      <c r="J807" s="276"/>
      <c r="K807" s="276"/>
      <c r="L807" s="281"/>
      <c r="M807" s="282"/>
      <c r="N807" s="283"/>
      <c r="O807" s="283"/>
      <c r="P807" s="283"/>
      <c r="Q807" s="283"/>
      <c r="R807" s="283"/>
      <c r="S807" s="283"/>
      <c r="T807" s="284"/>
      <c r="U807" s="16"/>
      <c r="V807" s="16"/>
      <c r="W807" s="16"/>
      <c r="X807" s="16"/>
      <c r="Y807" s="16"/>
      <c r="Z807" s="16"/>
      <c r="AA807" s="16"/>
      <c r="AB807" s="16"/>
      <c r="AC807" s="16"/>
      <c r="AD807" s="16"/>
      <c r="AE807" s="16"/>
      <c r="AT807" s="285" t="s">
        <v>152</v>
      </c>
      <c r="AU807" s="285" t="s">
        <v>84</v>
      </c>
      <c r="AV807" s="16" t="s">
        <v>164</v>
      </c>
      <c r="AW807" s="16" t="s">
        <v>33</v>
      </c>
      <c r="AX807" s="16" t="s">
        <v>71</v>
      </c>
      <c r="AY807" s="285" t="s">
        <v>141</v>
      </c>
    </row>
    <row r="808" s="14" customFormat="1">
      <c r="A808" s="14"/>
      <c r="B808" s="243"/>
      <c r="C808" s="244"/>
      <c r="D808" s="234" t="s">
        <v>152</v>
      </c>
      <c r="E808" s="245" t="s">
        <v>19</v>
      </c>
      <c r="F808" s="246" t="s">
        <v>282</v>
      </c>
      <c r="G808" s="244"/>
      <c r="H808" s="247">
        <v>-297.26999999999998</v>
      </c>
      <c r="I808" s="248"/>
      <c r="J808" s="244"/>
      <c r="K808" s="244"/>
      <c r="L808" s="249"/>
      <c r="M808" s="250"/>
      <c r="N808" s="251"/>
      <c r="O808" s="251"/>
      <c r="P808" s="251"/>
      <c r="Q808" s="251"/>
      <c r="R808" s="251"/>
      <c r="S808" s="251"/>
      <c r="T808" s="252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53" t="s">
        <v>152</v>
      </c>
      <c r="AU808" s="253" t="s">
        <v>84</v>
      </c>
      <c r="AV808" s="14" t="s">
        <v>84</v>
      </c>
      <c r="AW808" s="14" t="s">
        <v>33</v>
      </c>
      <c r="AX808" s="14" t="s">
        <v>71</v>
      </c>
      <c r="AY808" s="253" t="s">
        <v>141</v>
      </c>
    </row>
    <row r="809" s="15" customFormat="1">
      <c r="A809" s="15"/>
      <c r="B809" s="254"/>
      <c r="C809" s="255"/>
      <c r="D809" s="234" t="s">
        <v>152</v>
      </c>
      <c r="E809" s="256" t="s">
        <v>19</v>
      </c>
      <c r="F809" s="257" t="s">
        <v>159</v>
      </c>
      <c r="G809" s="255"/>
      <c r="H809" s="258">
        <v>856.23000000000002</v>
      </c>
      <c r="I809" s="259"/>
      <c r="J809" s="255"/>
      <c r="K809" s="255"/>
      <c r="L809" s="260"/>
      <c r="M809" s="261"/>
      <c r="N809" s="262"/>
      <c r="O809" s="262"/>
      <c r="P809" s="262"/>
      <c r="Q809" s="262"/>
      <c r="R809" s="262"/>
      <c r="S809" s="262"/>
      <c r="T809" s="263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T809" s="264" t="s">
        <v>152</v>
      </c>
      <c r="AU809" s="264" t="s">
        <v>84</v>
      </c>
      <c r="AV809" s="15" t="s">
        <v>148</v>
      </c>
      <c r="AW809" s="15" t="s">
        <v>33</v>
      </c>
      <c r="AX809" s="15" t="s">
        <v>78</v>
      </c>
      <c r="AY809" s="264" t="s">
        <v>141</v>
      </c>
    </row>
    <row r="810" s="2" customFormat="1" ht="21.75" customHeight="1">
      <c r="A810" s="40"/>
      <c r="B810" s="41"/>
      <c r="C810" s="214" t="s">
        <v>621</v>
      </c>
      <c r="D810" s="214" t="s">
        <v>143</v>
      </c>
      <c r="E810" s="215" t="s">
        <v>622</v>
      </c>
      <c r="F810" s="216" t="s">
        <v>623</v>
      </c>
      <c r="G810" s="217" t="s">
        <v>167</v>
      </c>
      <c r="H810" s="218">
        <v>2.9380000000000002</v>
      </c>
      <c r="I810" s="219"/>
      <c r="J810" s="220">
        <f>ROUND(I810*H810,2)</f>
        <v>0</v>
      </c>
      <c r="K810" s="216" t="s">
        <v>147</v>
      </c>
      <c r="L810" s="46"/>
      <c r="M810" s="221" t="s">
        <v>19</v>
      </c>
      <c r="N810" s="222" t="s">
        <v>43</v>
      </c>
      <c r="O810" s="86"/>
      <c r="P810" s="223">
        <f>O810*H810</f>
        <v>0</v>
      </c>
      <c r="Q810" s="223">
        <v>2.45329</v>
      </c>
      <c r="R810" s="223">
        <f>Q810*H810</f>
        <v>7.2077660200000002</v>
      </c>
      <c r="S810" s="223">
        <v>0</v>
      </c>
      <c r="T810" s="224">
        <f>S810*H810</f>
        <v>0</v>
      </c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R810" s="225" t="s">
        <v>148</v>
      </c>
      <c r="AT810" s="225" t="s">
        <v>143</v>
      </c>
      <c r="AU810" s="225" t="s">
        <v>84</v>
      </c>
      <c r="AY810" s="19" t="s">
        <v>141</v>
      </c>
      <c r="BE810" s="226">
        <f>IF(N810="základní",J810,0)</f>
        <v>0</v>
      </c>
      <c r="BF810" s="226">
        <f>IF(N810="snížená",J810,0)</f>
        <v>0</v>
      </c>
      <c r="BG810" s="226">
        <f>IF(N810="zákl. přenesená",J810,0)</f>
        <v>0</v>
      </c>
      <c r="BH810" s="226">
        <f>IF(N810="sníž. přenesená",J810,0)</f>
        <v>0</v>
      </c>
      <c r="BI810" s="226">
        <f>IF(N810="nulová",J810,0)</f>
        <v>0</v>
      </c>
      <c r="BJ810" s="19" t="s">
        <v>84</v>
      </c>
      <c r="BK810" s="226">
        <f>ROUND(I810*H810,2)</f>
        <v>0</v>
      </c>
      <c r="BL810" s="19" t="s">
        <v>148</v>
      </c>
      <c r="BM810" s="225" t="s">
        <v>624</v>
      </c>
    </row>
    <row r="811" s="2" customFormat="1">
      <c r="A811" s="40"/>
      <c r="B811" s="41"/>
      <c r="C811" s="42"/>
      <c r="D811" s="227" t="s">
        <v>150</v>
      </c>
      <c r="E811" s="42"/>
      <c r="F811" s="228" t="s">
        <v>625</v>
      </c>
      <c r="G811" s="42"/>
      <c r="H811" s="42"/>
      <c r="I811" s="229"/>
      <c r="J811" s="42"/>
      <c r="K811" s="42"/>
      <c r="L811" s="46"/>
      <c r="M811" s="230"/>
      <c r="N811" s="231"/>
      <c r="O811" s="86"/>
      <c r="P811" s="86"/>
      <c r="Q811" s="86"/>
      <c r="R811" s="86"/>
      <c r="S811" s="86"/>
      <c r="T811" s="87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T811" s="19" t="s">
        <v>150</v>
      </c>
      <c r="AU811" s="19" t="s">
        <v>84</v>
      </c>
    </row>
    <row r="812" s="13" customFormat="1">
      <c r="A812" s="13"/>
      <c r="B812" s="232"/>
      <c r="C812" s="233"/>
      <c r="D812" s="234" t="s">
        <v>152</v>
      </c>
      <c r="E812" s="235" t="s">
        <v>19</v>
      </c>
      <c r="F812" s="236" t="s">
        <v>626</v>
      </c>
      <c r="G812" s="233"/>
      <c r="H812" s="235" t="s">
        <v>19</v>
      </c>
      <c r="I812" s="237"/>
      <c r="J812" s="233"/>
      <c r="K812" s="233"/>
      <c r="L812" s="238"/>
      <c r="M812" s="239"/>
      <c r="N812" s="240"/>
      <c r="O812" s="240"/>
      <c r="P812" s="240"/>
      <c r="Q812" s="240"/>
      <c r="R812" s="240"/>
      <c r="S812" s="240"/>
      <c r="T812" s="241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42" t="s">
        <v>152</v>
      </c>
      <c r="AU812" s="242" t="s">
        <v>84</v>
      </c>
      <c r="AV812" s="13" t="s">
        <v>78</v>
      </c>
      <c r="AW812" s="13" t="s">
        <v>33</v>
      </c>
      <c r="AX812" s="13" t="s">
        <v>71</v>
      </c>
      <c r="AY812" s="242" t="s">
        <v>141</v>
      </c>
    </row>
    <row r="813" s="14" customFormat="1">
      <c r="A813" s="14"/>
      <c r="B813" s="243"/>
      <c r="C813" s="244"/>
      <c r="D813" s="234" t="s">
        <v>152</v>
      </c>
      <c r="E813" s="245" t="s">
        <v>19</v>
      </c>
      <c r="F813" s="246" t="s">
        <v>627</v>
      </c>
      <c r="G813" s="244"/>
      <c r="H813" s="247">
        <v>2.9380000000000002</v>
      </c>
      <c r="I813" s="248"/>
      <c r="J813" s="244"/>
      <c r="K813" s="244"/>
      <c r="L813" s="249"/>
      <c r="M813" s="250"/>
      <c r="N813" s="251"/>
      <c r="O813" s="251"/>
      <c r="P813" s="251"/>
      <c r="Q813" s="251"/>
      <c r="R813" s="251"/>
      <c r="S813" s="251"/>
      <c r="T813" s="252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  <c r="AE813" s="14"/>
      <c r="AT813" s="253" t="s">
        <v>152</v>
      </c>
      <c r="AU813" s="253" t="s">
        <v>84</v>
      </c>
      <c r="AV813" s="14" t="s">
        <v>84</v>
      </c>
      <c r="AW813" s="14" t="s">
        <v>33</v>
      </c>
      <c r="AX813" s="14" t="s">
        <v>71</v>
      </c>
      <c r="AY813" s="253" t="s">
        <v>141</v>
      </c>
    </row>
    <row r="814" s="15" customFormat="1">
      <c r="A814" s="15"/>
      <c r="B814" s="254"/>
      <c r="C814" s="255"/>
      <c r="D814" s="234" t="s">
        <v>152</v>
      </c>
      <c r="E814" s="256" t="s">
        <v>19</v>
      </c>
      <c r="F814" s="257" t="s">
        <v>159</v>
      </c>
      <c r="G814" s="255"/>
      <c r="H814" s="258">
        <v>2.9380000000000002</v>
      </c>
      <c r="I814" s="259"/>
      <c r="J814" s="255"/>
      <c r="K814" s="255"/>
      <c r="L814" s="260"/>
      <c r="M814" s="261"/>
      <c r="N814" s="262"/>
      <c r="O814" s="262"/>
      <c r="P814" s="262"/>
      <c r="Q814" s="262"/>
      <c r="R814" s="262"/>
      <c r="S814" s="262"/>
      <c r="T814" s="263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64" t="s">
        <v>152</v>
      </c>
      <c r="AU814" s="264" t="s">
        <v>84</v>
      </c>
      <c r="AV814" s="15" t="s">
        <v>148</v>
      </c>
      <c r="AW814" s="15" t="s">
        <v>33</v>
      </c>
      <c r="AX814" s="15" t="s">
        <v>78</v>
      </c>
      <c r="AY814" s="264" t="s">
        <v>141</v>
      </c>
    </row>
    <row r="815" s="2" customFormat="1" ht="21.75" customHeight="1">
      <c r="A815" s="40"/>
      <c r="B815" s="41"/>
      <c r="C815" s="214" t="s">
        <v>628</v>
      </c>
      <c r="D815" s="214" t="s">
        <v>143</v>
      </c>
      <c r="E815" s="215" t="s">
        <v>629</v>
      </c>
      <c r="F815" s="216" t="s">
        <v>630</v>
      </c>
      <c r="G815" s="217" t="s">
        <v>146</v>
      </c>
      <c r="H815" s="218">
        <v>22.129999999999999</v>
      </c>
      <c r="I815" s="219"/>
      <c r="J815" s="220">
        <f>ROUND(I815*H815,2)</f>
        <v>0</v>
      </c>
      <c r="K815" s="216" t="s">
        <v>147</v>
      </c>
      <c r="L815" s="46"/>
      <c r="M815" s="221" t="s">
        <v>19</v>
      </c>
      <c r="N815" s="222" t="s">
        <v>43</v>
      </c>
      <c r="O815" s="86"/>
      <c r="P815" s="223">
        <f>O815*H815</f>
        <v>0</v>
      </c>
      <c r="Q815" s="223">
        <v>0.28361999999999998</v>
      </c>
      <c r="R815" s="223">
        <f>Q815*H815</f>
        <v>6.2765105999999991</v>
      </c>
      <c r="S815" s="223">
        <v>0</v>
      </c>
      <c r="T815" s="224">
        <f>S815*H815</f>
        <v>0</v>
      </c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R815" s="225" t="s">
        <v>148</v>
      </c>
      <c r="AT815" s="225" t="s">
        <v>143</v>
      </c>
      <c r="AU815" s="225" t="s">
        <v>84</v>
      </c>
      <c r="AY815" s="19" t="s">
        <v>141</v>
      </c>
      <c r="BE815" s="226">
        <f>IF(N815="základní",J815,0)</f>
        <v>0</v>
      </c>
      <c r="BF815" s="226">
        <f>IF(N815="snížená",J815,0)</f>
        <v>0</v>
      </c>
      <c r="BG815" s="226">
        <f>IF(N815="zákl. přenesená",J815,0)</f>
        <v>0</v>
      </c>
      <c r="BH815" s="226">
        <f>IF(N815="sníž. přenesená",J815,0)</f>
        <v>0</v>
      </c>
      <c r="BI815" s="226">
        <f>IF(N815="nulová",J815,0)</f>
        <v>0</v>
      </c>
      <c r="BJ815" s="19" t="s">
        <v>84</v>
      </c>
      <c r="BK815" s="226">
        <f>ROUND(I815*H815,2)</f>
        <v>0</v>
      </c>
      <c r="BL815" s="19" t="s">
        <v>148</v>
      </c>
      <c r="BM815" s="225" t="s">
        <v>631</v>
      </c>
    </row>
    <row r="816" s="2" customFormat="1">
      <c r="A816" s="40"/>
      <c r="B816" s="41"/>
      <c r="C816" s="42"/>
      <c r="D816" s="227" t="s">
        <v>150</v>
      </c>
      <c r="E816" s="42"/>
      <c r="F816" s="228" t="s">
        <v>632</v>
      </c>
      <c r="G816" s="42"/>
      <c r="H816" s="42"/>
      <c r="I816" s="229"/>
      <c r="J816" s="42"/>
      <c r="K816" s="42"/>
      <c r="L816" s="46"/>
      <c r="M816" s="230"/>
      <c r="N816" s="231"/>
      <c r="O816" s="86"/>
      <c r="P816" s="86"/>
      <c r="Q816" s="86"/>
      <c r="R816" s="86"/>
      <c r="S816" s="86"/>
      <c r="T816" s="87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T816" s="19" t="s">
        <v>150</v>
      </c>
      <c r="AU816" s="19" t="s">
        <v>84</v>
      </c>
    </row>
    <row r="817" s="13" customFormat="1">
      <c r="A817" s="13"/>
      <c r="B817" s="232"/>
      <c r="C817" s="233"/>
      <c r="D817" s="234" t="s">
        <v>152</v>
      </c>
      <c r="E817" s="235" t="s">
        <v>19</v>
      </c>
      <c r="F817" s="236" t="s">
        <v>222</v>
      </c>
      <c r="G817" s="233"/>
      <c r="H817" s="235" t="s">
        <v>19</v>
      </c>
      <c r="I817" s="237"/>
      <c r="J817" s="233"/>
      <c r="K817" s="233"/>
      <c r="L817" s="238"/>
      <c r="M817" s="239"/>
      <c r="N817" s="240"/>
      <c r="O817" s="240"/>
      <c r="P817" s="240"/>
      <c r="Q817" s="240"/>
      <c r="R817" s="240"/>
      <c r="S817" s="240"/>
      <c r="T817" s="241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42" t="s">
        <v>152</v>
      </c>
      <c r="AU817" s="242" t="s">
        <v>84</v>
      </c>
      <c r="AV817" s="13" t="s">
        <v>78</v>
      </c>
      <c r="AW817" s="13" t="s">
        <v>33</v>
      </c>
      <c r="AX817" s="13" t="s">
        <v>71</v>
      </c>
      <c r="AY817" s="242" t="s">
        <v>141</v>
      </c>
    </row>
    <row r="818" s="14" customFormat="1">
      <c r="A818" s="14"/>
      <c r="B818" s="243"/>
      <c r="C818" s="244"/>
      <c r="D818" s="234" t="s">
        <v>152</v>
      </c>
      <c r="E818" s="245" t="s">
        <v>19</v>
      </c>
      <c r="F818" s="246" t="s">
        <v>223</v>
      </c>
      <c r="G818" s="244"/>
      <c r="H818" s="247">
        <v>3.6800000000000002</v>
      </c>
      <c r="I818" s="248"/>
      <c r="J818" s="244"/>
      <c r="K818" s="244"/>
      <c r="L818" s="249"/>
      <c r="M818" s="250"/>
      <c r="N818" s="251"/>
      <c r="O818" s="251"/>
      <c r="P818" s="251"/>
      <c r="Q818" s="251"/>
      <c r="R818" s="251"/>
      <c r="S818" s="251"/>
      <c r="T818" s="252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  <c r="AE818" s="14"/>
      <c r="AT818" s="253" t="s">
        <v>152</v>
      </c>
      <c r="AU818" s="253" t="s">
        <v>84</v>
      </c>
      <c r="AV818" s="14" t="s">
        <v>84</v>
      </c>
      <c r="AW818" s="14" t="s">
        <v>33</v>
      </c>
      <c r="AX818" s="14" t="s">
        <v>71</v>
      </c>
      <c r="AY818" s="253" t="s">
        <v>141</v>
      </c>
    </row>
    <row r="819" s="14" customFormat="1">
      <c r="A819" s="14"/>
      <c r="B819" s="243"/>
      <c r="C819" s="244"/>
      <c r="D819" s="234" t="s">
        <v>152</v>
      </c>
      <c r="E819" s="245" t="s">
        <v>19</v>
      </c>
      <c r="F819" s="246" t="s">
        <v>155</v>
      </c>
      <c r="G819" s="244"/>
      <c r="H819" s="247">
        <v>4.5499999999999998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152</v>
      </c>
      <c r="AU819" s="253" t="s">
        <v>84</v>
      </c>
      <c r="AV819" s="14" t="s">
        <v>84</v>
      </c>
      <c r="AW819" s="14" t="s">
        <v>33</v>
      </c>
      <c r="AX819" s="14" t="s">
        <v>71</v>
      </c>
      <c r="AY819" s="253" t="s">
        <v>141</v>
      </c>
    </row>
    <row r="820" s="14" customFormat="1">
      <c r="A820" s="14"/>
      <c r="B820" s="243"/>
      <c r="C820" s="244"/>
      <c r="D820" s="234" t="s">
        <v>152</v>
      </c>
      <c r="E820" s="245" t="s">
        <v>19</v>
      </c>
      <c r="F820" s="246" t="s">
        <v>156</v>
      </c>
      <c r="G820" s="244"/>
      <c r="H820" s="247">
        <v>4.3499999999999996</v>
      </c>
      <c r="I820" s="248"/>
      <c r="J820" s="244"/>
      <c r="K820" s="244"/>
      <c r="L820" s="249"/>
      <c r="M820" s="250"/>
      <c r="N820" s="251"/>
      <c r="O820" s="251"/>
      <c r="P820" s="251"/>
      <c r="Q820" s="251"/>
      <c r="R820" s="251"/>
      <c r="S820" s="251"/>
      <c r="T820" s="252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53" t="s">
        <v>152</v>
      </c>
      <c r="AU820" s="253" t="s">
        <v>84</v>
      </c>
      <c r="AV820" s="14" t="s">
        <v>84</v>
      </c>
      <c r="AW820" s="14" t="s">
        <v>33</v>
      </c>
      <c r="AX820" s="14" t="s">
        <v>71</v>
      </c>
      <c r="AY820" s="253" t="s">
        <v>141</v>
      </c>
    </row>
    <row r="821" s="14" customFormat="1">
      <c r="A821" s="14"/>
      <c r="B821" s="243"/>
      <c r="C821" s="244"/>
      <c r="D821" s="234" t="s">
        <v>152</v>
      </c>
      <c r="E821" s="245" t="s">
        <v>19</v>
      </c>
      <c r="F821" s="246" t="s">
        <v>157</v>
      </c>
      <c r="G821" s="244"/>
      <c r="H821" s="247">
        <v>4.25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152</v>
      </c>
      <c r="AU821" s="253" t="s">
        <v>84</v>
      </c>
      <c r="AV821" s="14" t="s">
        <v>84</v>
      </c>
      <c r="AW821" s="14" t="s">
        <v>33</v>
      </c>
      <c r="AX821" s="14" t="s">
        <v>71</v>
      </c>
      <c r="AY821" s="253" t="s">
        <v>141</v>
      </c>
    </row>
    <row r="822" s="14" customFormat="1">
      <c r="A822" s="14"/>
      <c r="B822" s="243"/>
      <c r="C822" s="244"/>
      <c r="D822" s="234" t="s">
        <v>152</v>
      </c>
      <c r="E822" s="245" t="s">
        <v>19</v>
      </c>
      <c r="F822" s="246" t="s">
        <v>155</v>
      </c>
      <c r="G822" s="244"/>
      <c r="H822" s="247">
        <v>4.5499999999999998</v>
      </c>
      <c r="I822" s="248"/>
      <c r="J822" s="244"/>
      <c r="K822" s="244"/>
      <c r="L822" s="249"/>
      <c r="M822" s="250"/>
      <c r="N822" s="251"/>
      <c r="O822" s="251"/>
      <c r="P822" s="251"/>
      <c r="Q822" s="251"/>
      <c r="R822" s="251"/>
      <c r="S822" s="251"/>
      <c r="T822" s="252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3" t="s">
        <v>152</v>
      </c>
      <c r="AU822" s="253" t="s">
        <v>84</v>
      </c>
      <c r="AV822" s="14" t="s">
        <v>84</v>
      </c>
      <c r="AW822" s="14" t="s">
        <v>33</v>
      </c>
      <c r="AX822" s="14" t="s">
        <v>71</v>
      </c>
      <c r="AY822" s="253" t="s">
        <v>141</v>
      </c>
    </row>
    <row r="823" s="14" customFormat="1">
      <c r="A823" s="14"/>
      <c r="B823" s="243"/>
      <c r="C823" s="244"/>
      <c r="D823" s="234" t="s">
        <v>152</v>
      </c>
      <c r="E823" s="245" t="s">
        <v>19</v>
      </c>
      <c r="F823" s="246" t="s">
        <v>158</v>
      </c>
      <c r="G823" s="244"/>
      <c r="H823" s="247">
        <v>0.75</v>
      </c>
      <c r="I823" s="248"/>
      <c r="J823" s="244"/>
      <c r="K823" s="244"/>
      <c r="L823" s="249"/>
      <c r="M823" s="250"/>
      <c r="N823" s="251"/>
      <c r="O823" s="251"/>
      <c r="P823" s="251"/>
      <c r="Q823" s="251"/>
      <c r="R823" s="251"/>
      <c r="S823" s="251"/>
      <c r="T823" s="252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53" t="s">
        <v>152</v>
      </c>
      <c r="AU823" s="253" t="s">
        <v>84</v>
      </c>
      <c r="AV823" s="14" t="s">
        <v>84</v>
      </c>
      <c r="AW823" s="14" t="s">
        <v>33</v>
      </c>
      <c r="AX823" s="14" t="s">
        <v>71</v>
      </c>
      <c r="AY823" s="253" t="s">
        <v>141</v>
      </c>
    </row>
    <row r="824" s="15" customFormat="1">
      <c r="A824" s="15"/>
      <c r="B824" s="254"/>
      <c r="C824" s="255"/>
      <c r="D824" s="234" t="s">
        <v>152</v>
      </c>
      <c r="E824" s="256" t="s">
        <v>19</v>
      </c>
      <c r="F824" s="257" t="s">
        <v>159</v>
      </c>
      <c r="G824" s="255"/>
      <c r="H824" s="258">
        <v>22.129999999999999</v>
      </c>
      <c r="I824" s="259"/>
      <c r="J824" s="255"/>
      <c r="K824" s="255"/>
      <c r="L824" s="260"/>
      <c r="M824" s="261"/>
      <c r="N824" s="262"/>
      <c r="O824" s="262"/>
      <c r="P824" s="262"/>
      <c r="Q824" s="262"/>
      <c r="R824" s="262"/>
      <c r="S824" s="262"/>
      <c r="T824" s="263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4" t="s">
        <v>152</v>
      </c>
      <c r="AU824" s="264" t="s">
        <v>84</v>
      </c>
      <c r="AV824" s="15" t="s">
        <v>148</v>
      </c>
      <c r="AW824" s="15" t="s">
        <v>33</v>
      </c>
      <c r="AX824" s="15" t="s">
        <v>78</v>
      </c>
      <c r="AY824" s="264" t="s">
        <v>141</v>
      </c>
    </row>
    <row r="825" s="2" customFormat="1" ht="16.5" customHeight="1">
      <c r="A825" s="40"/>
      <c r="B825" s="41"/>
      <c r="C825" s="214" t="s">
        <v>633</v>
      </c>
      <c r="D825" s="214" t="s">
        <v>143</v>
      </c>
      <c r="E825" s="215" t="s">
        <v>634</v>
      </c>
      <c r="F825" s="216" t="s">
        <v>635</v>
      </c>
      <c r="G825" s="217" t="s">
        <v>636</v>
      </c>
      <c r="H825" s="218">
        <v>36</v>
      </c>
      <c r="I825" s="219"/>
      <c r="J825" s="220">
        <f>ROUND(I825*H825,2)</f>
        <v>0</v>
      </c>
      <c r="K825" s="216" t="s">
        <v>147</v>
      </c>
      <c r="L825" s="46"/>
      <c r="M825" s="221" t="s">
        <v>19</v>
      </c>
      <c r="N825" s="222" t="s">
        <v>43</v>
      </c>
      <c r="O825" s="86"/>
      <c r="P825" s="223">
        <f>O825*H825</f>
        <v>0</v>
      </c>
      <c r="Q825" s="223">
        <v>0</v>
      </c>
      <c r="R825" s="223">
        <f>Q825*H825</f>
        <v>0</v>
      </c>
      <c r="S825" s="223">
        <v>0</v>
      </c>
      <c r="T825" s="224">
        <f>S825*H825</f>
        <v>0</v>
      </c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R825" s="225" t="s">
        <v>148</v>
      </c>
      <c r="AT825" s="225" t="s">
        <v>143</v>
      </c>
      <c r="AU825" s="225" t="s">
        <v>84</v>
      </c>
      <c r="AY825" s="19" t="s">
        <v>141</v>
      </c>
      <c r="BE825" s="226">
        <f>IF(N825="základní",J825,0)</f>
        <v>0</v>
      </c>
      <c r="BF825" s="226">
        <f>IF(N825="snížená",J825,0)</f>
        <v>0</v>
      </c>
      <c r="BG825" s="226">
        <f>IF(N825="zákl. přenesená",J825,0)</f>
        <v>0</v>
      </c>
      <c r="BH825" s="226">
        <f>IF(N825="sníž. přenesená",J825,0)</f>
        <v>0</v>
      </c>
      <c r="BI825" s="226">
        <f>IF(N825="nulová",J825,0)</f>
        <v>0</v>
      </c>
      <c r="BJ825" s="19" t="s">
        <v>84</v>
      </c>
      <c r="BK825" s="226">
        <f>ROUND(I825*H825,2)</f>
        <v>0</v>
      </c>
      <c r="BL825" s="19" t="s">
        <v>148</v>
      </c>
      <c r="BM825" s="225" t="s">
        <v>637</v>
      </c>
    </row>
    <row r="826" s="2" customFormat="1">
      <c r="A826" s="40"/>
      <c r="B826" s="41"/>
      <c r="C826" s="42"/>
      <c r="D826" s="227" t="s">
        <v>150</v>
      </c>
      <c r="E826" s="42"/>
      <c r="F826" s="228" t="s">
        <v>638</v>
      </c>
      <c r="G826" s="42"/>
      <c r="H826" s="42"/>
      <c r="I826" s="229"/>
      <c r="J826" s="42"/>
      <c r="K826" s="42"/>
      <c r="L826" s="46"/>
      <c r="M826" s="230"/>
      <c r="N826" s="231"/>
      <c r="O826" s="86"/>
      <c r="P826" s="86"/>
      <c r="Q826" s="86"/>
      <c r="R826" s="86"/>
      <c r="S826" s="86"/>
      <c r="T826" s="87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T826" s="19" t="s">
        <v>150</v>
      </c>
      <c r="AU826" s="19" t="s">
        <v>84</v>
      </c>
    </row>
    <row r="827" s="13" customFormat="1">
      <c r="A827" s="13"/>
      <c r="B827" s="232"/>
      <c r="C827" s="233"/>
      <c r="D827" s="234" t="s">
        <v>152</v>
      </c>
      <c r="E827" s="235" t="s">
        <v>19</v>
      </c>
      <c r="F827" s="236" t="s">
        <v>288</v>
      </c>
      <c r="G827" s="233"/>
      <c r="H827" s="235" t="s">
        <v>19</v>
      </c>
      <c r="I827" s="237"/>
      <c r="J827" s="233"/>
      <c r="K827" s="233"/>
      <c r="L827" s="238"/>
      <c r="M827" s="239"/>
      <c r="N827" s="240"/>
      <c r="O827" s="240"/>
      <c r="P827" s="240"/>
      <c r="Q827" s="240"/>
      <c r="R827" s="240"/>
      <c r="S827" s="240"/>
      <c r="T827" s="24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42" t="s">
        <v>152</v>
      </c>
      <c r="AU827" s="242" t="s">
        <v>84</v>
      </c>
      <c r="AV827" s="13" t="s">
        <v>78</v>
      </c>
      <c r="AW827" s="13" t="s">
        <v>33</v>
      </c>
      <c r="AX827" s="13" t="s">
        <v>71</v>
      </c>
      <c r="AY827" s="242" t="s">
        <v>141</v>
      </c>
    </row>
    <row r="828" s="14" customFormat="1">
      <c r="A828" s="14"/>
      <c r="B828" s="243"/>
      <c r="C828" s="244"/>
      <c r="D828" s="234" t="s">
        <v>152</v>
      </c>
      <c r="E828" s="245" t="s">
        <v>19</v>
      </c>
      <c r="F828" s="246" t="s">
        <v>234</v>
      </c>
      <c r="G828" s="244"/>
      <c r="H828" s="247">
        <v>12</v>
      </c>
      <c r="I828" s="248"/>
      <c r="J828" s="244"/>
      <c r="K828" s="244"/>
      <c r="L828" s="249"/>
      <c r="M828" s="250"/>
      <c r="N828" s="251"/>
      <c r="O828" s="251"/>
      <c r="P828" s="251"/>
      <c r="Q828" s="251"/>
      <c r="R828" s="251"/>
      <c r="S828" s="251"/>
      <c r="T828" s="252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3" t="s">
        <v>152</v>
      </c>
      <c r="AU828" s="253" t="s">
        <v>84</v>
      </c>
      <c r="AV828" s="14" t="s">
        <v>84</v>
      </c>
      <c r="AW828" s="14" t="s">
        <v>33</v>
      </c>
      <c r="AX828" s="14" t="s">
        <v>71</v>
      </c>
      <c r="AY828" s="253" t="s">
        <v>141</v>
      </c>
    </row>
    <row r="829" s="13" customFormat="1">
      <c r="A829" s="13"/>
      <c r="B829" s="232"/>
      <c r="C829" s="233"/>
      <c r="D829" s="234" t="s">
        <v>152</v>
      </c>
      <c r="E829" s="235" t="s">
        <v>19</v>
      </c>
      <c r="F829" s="236" t="s">
        <v>264</v>
      </c>
      <c r="G829" s="233"/>
      <c r="H829" s="235" t="s">
        <v>19</v>
      </c>
      <c r="I829" s="237"/>
      <c r="J829" s="233"/>
      <c r="K829" s="233"/>
      <c r="L829" s="238"/>
      <c r="M829" s="239"/>
      <c r="N829" s="240"/>
      <c r="O829" s="240"/>
      <c r="P829" s="240"/>
      <c r="Q829" s="240"/>
      <c r="R829" s="240"/>
      <c r="S829" s="240"/>
      <c r="T829" s="24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2" t="s">
        <v>152</v>
      </c>
      <c r="AU829" s="242" t="s">
        <v>84</v>
      </c>
      <c r="AV829" s="13" t="s">
        <v>78</v>
      </c>
      <c r="AW829" s="13" t="s">
        <v>33</v>
      </c>
      <c r="AX829" s="13" t="s">
        <v>71</v>
      </c>
      <c r="AY829" s="242" t="s">
        <v>141</v>
      </c>
    </row>
    <row r="830" s="14" customFormat="1">
      <c r="A830" s="14"/>
      <c r="B830" s="243"/>
      <c r="C830" s="244"/>
      <c r="D830" s="234" t="s">
        <v>152</v>
      </c>
      <c r="E830" s="245" t="s">
        <v>19</v>
      </c>
      <c r="F830" s="246" t="s">
        <v>639</v>
      </c>
      <c r="G830" s="244"/>
      <c r="H830" s="247">
        <v>24</v>
      </c>
      <c r="I830" s="248"/>
      <c r="J830" s="244"/>
      <c r="K830" s="244"/>
      <c r="L830" s="249"/>
      <c r="M830" s="250"/>
      <c r="N830" s="251"/>
      <c r="O830" s="251"/>
      <c r="P830" s="251"/>
      <c r="Q830" s="251"/>
      <c r="R830" s="251"/>
      <c r="S830" s="251"/>
      <c r="T830" s="252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53" t="s">
        <v>152</v>
      </c>
      <c r="AU830" s="253" t="s">
        <v>84</v>
      </c>
      <c r="AV830" s="14" t="s">
        <v>84</v>
      </c>
      <c r="AW830" s="14" t="s">
        <v>33</v>
      </c>
      <c r="AX830" s="14" t="s">
        <v>71</v>
      </c>
      <c r="AY830" s="253" t="s">
        <v>141</v>
      </c>
    </row>
    <row r="831" s="15" customFormat="1">
      <c r="A831" s="15"/>
      <c r="B831" s="254"/>
      <c r="C831" s="255"/>
      <c r="D831" s="234" t="s">
        <v>152</v>
      </c>
      <c r="E831" s="256" t="s">
        <v>19</v>
      </c>
      <c r="F831" s="257" t="s">
        <v>159</v>
      </c>
      <c r="G831" s="255"/>
      <c r="H831" s="258">
        <v>36</v>
      </c>
      <c r="I831" s="259"/>
      <c r="J831" s="255"/>
      <c r="K831" s="255"/>
      <c r="L831" s="260"/>
      <c r="M831" s="261"/>
      <c r="N831" s="262"/>
      <c r="O831" s="262"/>
      <c r="P831" s="262"/>
      <c r="Q831" s="262"/>
      <c r="R831" s="262"/>
      <c r="S831" s="262"/>
      <c r="T831" s="263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4" t="s">
        <v>152</v>
      </c>
      <c r="AU831" s="264" t="s">
        <v>84</v>
      </c>
      <c r="AV831" s="15" t="s">
        <v>148</v>
      </c>
      <c r="AW831" s="15" t="s">
        <v>33</v>
      </c>
      <c r="AX831" s="15" t="s">
        <v>78</v>
      </c>
      <c r="AY831" s="264" t="s">
        <v>141</v>
      </c>
    </row>
    <row r="832" s="2" customFormat="1" ht="16.5" customHeight="1">
      <c r="A832" s="40"/>
      <c r="B832" s="41"/>
      <c r="C832" s="265" t="s">
        <v>640</v>
      </c>
      <c r="D832" s="265" t="s">
        <v>183</v>
      </c>
      <c r="E832" s="266" t="s">
        <v>641</v>
      </c>
      <c r="F832" s="267" t="s">
        <v>642</v>
      </c>
      <c r="G832" s="268" t="s">
        <v>636</v>
      </c>
      <c r="H832" s="269">
        <v>36</v>
      </c>
      <c r="I832" s="270"/>
      <c r="J832" s="271">
        <f>ROUND(I832*H832,2)</f>
        <v>0</v>
      </c>
      <c r="K832" s="267" t="s">
        <v>147</v>
      </c>
      <c r="L832" s="272"/>
      <c r="M832" s="273" t="s">
        <v>19</v>
      </c>
      <c r="N832" s="274" t="s">
        <v>43</v>
      </c>
      <c r="O832" s="86"/>
      <c r="P832" s="223">
        <f>O832*H832</f>
        <v>0</v>
      </c>
      <c r="Q832" s="223">
        <v>5.0000000000000002E-05</v>
      </c>
      <c r="R832" s="223">
        <f>Q832*H832</f>
        <v>0.0018000000000000002</v>
      </c>
      <c r="S832" s="223">
        <v>0</v>
      </c>
      <c r="T832" s="224">
        <f>S832*H832</f>
        <v>0</v>
      </c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R832" s="225" t="s">
        <v>187</v>
      </c>
      <c r="AT832" s="225" t="s">
        <v>183</v>
      </c>
      <c r="AU832" s="225" t="s">
        <v>84</v>
      </c>
      <c r="AY832" s="19" t="s">
        <v>141</v>
      </c>
      <c r="BE832" s="226">
        <f>IF(N832="základní",J832,0)</f>
        <v>0</v>
      </c>
      <c r="BF832" s="226">
        <f>IF(N832="snížená",J832,0)</f>
        <v>0</v>
      </c>
      <c r="BG832" s="226">
        <f>IF(N832="zákl. přenesená",J832,0)</f>
        <v>0</v>
      </c>
      <c r="BH832" s="226">
        <f>IF(N832="sníž. přenesená",J832,0)</f>
        <v>0</v>
      </c>
      <c r="BI832" s="226">
        <f>IF(N832="nulová",J832,0)</f>
        <v>0</v>
      </c>
      <c r="BJ832" s="19" t="s">
        <v>84</v>
      </c>
      <c r="BK832" s="226">
        <f>ROUND(I832*H832,2)</f>
        <v>0</v>
      </c>
      <c r="BL832" s="19" t="s">
        <v>148</v>
      </c>
      <c r="BM832" s="225" t="s">
        <v>643</v>
      </c>
    </row>
    <row r="833" s="2" customFormat="1">
      <c r="A833" s="40"/>
      <c r="B833" s="41"/>
      <c r="C833" s="42"/>
      <c r="D833" s="227" t="s">
        <v>150</v>
      </c>
      <c r="E833" s="42"/>
      <c r="F833" s="228" t="s">
        <v>644</v>
      </c>
      <c r="G833" s="42"/>
      <c r="H833" s="42"/>
      <c r="I833" s="229"/>
      <c r="J833" s="42"/>
      <c r="K833" s="42"/>
      <c r="L833" s="46"/>
      <c r="M833" s="230"/>
      <c r="N833" s="231"/>
      <c r="O833" s="86"/>
      <c r="P833" s="86"/>
      <c r="Q833" s="86"/>
      <c r="R833" s="86"/>
      <c r="S833" s="86"/>
      <c r="T833" s="87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T833" s="19" t="s">
        <v>150</v>
      </c>
      <c r="AU833" s="19" t="s">
        <v>84</v>
      </c>
    </row>
    <row r="834" s="13" customFormat="1">
      <c r="A834" s="13"/>
      <c r="B834" s="232"/>
      <c r="C834" s="233"/>
      <c r="D834" s="234" t="s">
        <v>152</v>
      </c>
      <c r="E834" s="235" t="s">
        <v>19</v>
      </c>
      <c r="F834" s="236" t="s">
        <v>288</v>
      </c>
      <c r="G834" s="233"/>
      <c r="H834" s="235" t="s">
        <v>19</v>
      </c>
      <c r="I834" s="237"/>
      <c r="J834" s="233"/>
      <c r="K834" s="233"/>
      <c r="L834" s="238"/>
      <c r="M834" s="239"/>
      <c r="N834" s="240"/>
      <c r="O834" s="240"/>
      <c r="P834" s="240"/>
      <c r="Q834" s="240"/>
      <c r="R834" s="240"/>
      <c r="S834" s="240"/>
      <c r="T834" s="24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2" t="s">
        <v>152</v>
      </c>
      <c r="AU834" s="242" t="s">
        <v>84</v>
      </c>
      <c r="AV834" s="13" t="s">
        <v>78</v>
      </c>
      <c r="AW834" s="13" t="s">
        <v>33</v>
      </c>
      <c r="AX834" s="13" t="s">
        <v>71</v>
      </c>
      <c r="AY834" s="242" t="s">
        <v>141</v>
      </c>
    </row>
    <row r="835" s="14" customFormat="1">
      <c r="A835" s="14"/>
      <c r="B835" s="243"/>
      <c r="C835" s="244"/>
      <c r="D835" s="234" t="s">
        <v>152</v>
      </c>
      <c r="E835" s="245" t="s">
        <v>19</v>
      </c>
      <c r="F835" s="246" t="s">
        <v>234</v>
      </c>
      <c r="G835" s="244"/>
      <c r="H835" s="247">
        <v>12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152</v>
      </c>
      <c r="AU835" s="253" t="s">
        <v>84</v>
      </c>
      <c r="AV835" s="14" t="s">
        <v>84</v>
      </c>
      <c r="AW835" s="14" t="s">
        <v>33</v>
      </c>
      <c r="AX835" s="14" t="s">
        <v>71</v>
      </c>
      <c r="AY835" s="253" t="s">
        <v>141</v>
      </c>
    </row>
    <row r="836" s="13" customFormat="1">
      <c r="A836" s="13"/>
      <c r="B836" s="232"/>
      <c r="C836" s="233"/>
      <c r="D836" s="234" t="s">
        <v>152</v>
      </c>
      <c r="E836" s="235" t="s">
        <v>19</v>
      </c>
      <c r="F836" s="236" t="s">
        <v>264</v>
      </c>
      <c r="G836" s="233"/>
      <c r="H836" s="235" t="s">
        <v>19</v>
      </c>
      <c r="I836" s="237"/>
      <c r="J836" s="233"/>
      <c r="K836" s="233"/>
      <c r="L836" s="238"/>
      <c r="M836" s="239"/>
      <c r="N836" s="240"/>
      <c r="O836" s="240"/>
      <c r="P836" s="240"/>
      <c r="Q836" s="240"/>
      <c r="R836" s="240"/>
      <c r="S836" s="240"/>
      <c r="T836" s="24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2" t="s">
        <v>152</v>
      </c>
      <c r="AU836" s="242" t="s">
        <v>84</v>
      </c>
      <c r="AV836" s="13" t="s">
        <v>78</v>
      </c>
      <c r="AW836" s="13" t="s">
        <v>33</v>
      </c>
      <c r="AX836" s="13" t="s">
        <v>71</v>
      </c>
      <c r="AY836" s="242" t="s">
        <v>141</v>
      </c>
    </row>
    <row r="837" s="14" customFormat="1">
      <c r="A837" s="14"/>
      <c r="B837" s="243"/>
      <c r="C837" s="244"/>
      <c r="D837" s="234" t="s">
        <v>152</v>
      </c>
      <c r="E837" s="245" t="s">
        <v>19</v>
      </c>
      <c r="F837" s="246" t="s">
        <v>639</v>
      </c>
      <c r="G837" s="244"/>
      <c r="H837" s="247">
        <v>24</v>
      </c>
      <c r="I837" s="248"/>
      <c r="J837" s="244"/>
      <c r="K837" s="244"/>
      <c r="L837" s="249"/>
      <c r="M837" s="250"/>
      <c r="N837" s="251"/>
      <c r="O837" s="251"/>
      <c r="P837" s="251"/>
      <c r="Q837" s="251"/>
      <c r="R837" s="251"/>
      <c r="S837" s="251"/>
      <c r="T837" s="252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53" t="s">
        <v>152</v>
      </c>
      <c r="AU837" s="253" t="s">
        <v>84</v>
      </c>
      <c r="AV837" s="14" t="s">
        <v>84</v>
      </c>
      <c r="AW837" s="14" t="s">
        <v>33</v>
      </c>
      <c r="AX837" s="14" t="s">
        <v>71</v>
      </c>
      <c r="AY837" s="253" t="s">
        <v>141</v>
      </c>
    </row>
    <row r="838" s="15" customFormat="1">
      <c r="A838" s="15"/>
      <c r="B838" s="254"/>
      <c r="C838" s="255"/>
      <c r="D838" s="234" t="s">
        <v>152</v>
      </c>
      <c r="E838" s="256" t="s">
        <v>19</v>
      </c>
      <c r="F838" s="257" t="s">
        <v>159</v>
      </c>
      <c r="G838" s="255"/>
      <c r="H838" s="258">
        <v>36</v>
      </c>
      <c r="I838" s="259"/>
      <c r="J838" s="255"/>
      <c r="K838" s="255"/>
      <c r="L838" s="260"/>
      <c r="M838" s="261"/>
      <c r="N838" s="262"/>
      <c r="O838" s="262"/>
      <c r="P838" s="262"/>
      <c r="Q838" s="262"/>
      <c r="R838" s="262"/>
      <c r="S838" s="262"/>
      <c r="T838" s="263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64" t="s">
        <v>152</v>
      </c>
      <c r="AU838" s="264" t="s">
        <v>84</v>
      </c>
      <c r="AV838" s="15" t="s">
        <v>148</v>
      </c>
      <c r="AW838" s="15" t="s">
        <v>33</v>
      </c>
      <c r="AX838" s="15" t="s">
        <v>78</v>
      </c>
      <c r="AY838" s="264" t="s">
        <v>141</v>
      </c>
    </row>
    <row r="839" s="2" customFormat="1" ht="21.75" customHeight="1">
      <c r="A839" s="40"/>
      <c r="B839" s="41"/>
      <c r="C839" s="214" t="s">
        <v>645</v>
      </c>
      <c r="D839" s="214" t="s">
        <v>143</v>
      </c>
      <c r="E839" s="215" t="s">
        <v>646</v>
      </c>
      <c r="F839" s="216" t="s">
        <v>647</v>
      </c>
      <c r="G839" s="217" t="s">
        <v>636</v>
      </c>
      <c r="H839" s="218">
        <v>36</v>
      </c>
      <c r="I839" s="219"/>
      <c r="J839" s="220">
        <f>ROUND(I839*H839,2)</f>
        <v>0</v>
      </c>
      <c r="K839" s="216" t="s">
        <v>147</v>
      </c>
      <c r="L839" s="46"/>
      <c r="M839" s="221" t="s">
        <v>19</v>
      </c>
      <c r="N839" s="222" t="s">
        <v>43</v>
      </c>
      <c r="O839" s="86"/>
      <c r="P839" s="223">
        <f>O839*H839</f>
        <v>0</v>
      </c>
      <c r="Q839" s="223">
        <v>0</v>
      </c>
      <c r="R839" s="223">
        <f>Q839*H839</f>
        <v>0</v>
      </c>
      <c r="S839" s="223">
        <v>0</v>
      </c>
      <c r="T839" s="224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25" t="s">
        <v>148</v>
      </c>
      <c r="AT839" s="225" t="s">
        <v>143</v>
      </c>
      <c r="AU839" s="225" t="s">
        <v>84</v>
      </c>
      <c r="AY839" s="19" t="s">
        <v>141</v>
      </c>
      <c r="BE839" s="226">
        <f>IF(N839="základní",J839,0)</f>
        <v>0</v>
      </c>
      <c r="BF839" s="226">
        <f>IF(N839="snížená",J839,0)</f>
        <v>0</v>
      </c>
      <c r="BG839" s="226">
        <f>IF(N839="zákl. přenesená",J839,0)</f>
        <v>0</v>
      </c>
      <c r="BH839" s="226">
        <f>IF(N839="sníž. přenesená",J839,0)</f>
        <v>0</v>
      </c>
      <c r="BI839" s="226">
        <f>IF(N839="nulová",J839,0)</f>
        <v>0</v>
      </c>
      <c r="BJ839" s="19" t="s">
        <v>84</v>
      </c>
      <c r="BK839" s="226">
        <f>ROUND(I839*H839,2)</f>
        <v>0</v>
      </c>
      <c r="BL839" s="19" t="s">
        <v>148</v>
      </c>
      <c r="BM839" s="225" t="s">
        <v>648</v>
      </c>
    </row>
    <row r="840" s="2" customFormat="1">
      <c r="A840" s="40"/>
      <c r="B840" s="41"/>
      <c r="C840" s="42"/>
      <c r="D840" s="227" t="s">
        <v>150</v>
      </c>
      <c r="E840" s="42"/>
      <c r="F840" s="228" t="s">
        <v>649</v>
      </c>
      <c r="G840" s="42"/>
      <c r="H840" s="42"/>
      <c r="I840" s="229"/>
      <c r="J840" s="42"/>
      <c r="K840" s="42"/>
      <c r="L840" s="46"/>
      <c r="M840" s="230"/>
      <c r="N840" s="231"/>
      <c r="O840" s="86"/>
      <c r="P840" s="86"/>
      <c r="Q840" s="86"/>
      <c r="R840" s="86"/>
      <c r="S840" s="86"/>
      <c r="T840" s="87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T840" s="19" t="s">
        <v>150</v>
      </c>
      <c r="AU840" s="19" t="s">
        <v>84</v>
      </c>
    </row>
    <row r="841" s="13" customFormat="1">
      <c r="A841" s="13"/>
      <c r="B841" s="232"/>
      <c r="C841" s="233"/>
      <c r="D841" s="234" t="s">
        <v>152</v>
      </c>
      <c r="E841" s="235" t="s">
        <v>19</v>
      </c>
      <c r="F841" s="236" t="s">
        <v>288</v>
      </c>
      <c r="G841" s="233"/>
      <c r="H841" s="235" t="s">
        <v>19</v>
      </c>
      <c r="I841" s="237"/>
      <c r="J841" s="233"/>
      <c r="K841" s="233"/>
      <c r="L841" s="238"/>
      <c r="M841" s="239"/>
      <c r="N841" s="240"/>
      <c r="O841" s="240"/>
      <c r="P841" s="240"/>
      <c r="Q841" s="240"/>
      <c r="R841" s="240"/>
      <c r="S841" s="240"/>
      <c r="T841" s="241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42" t="s">
        <v>152</v>
      </c>
      <c r="AU841" s="242" t="s">
        <v>84</v>
      </c>
      <c r="AV841" s="13" t="s">
        <v>78</v>
      </c>
      <c r="AW841" s="13" t="s">
        <v>33</v>
      </c>
      <c r="AX841" s="13" t="s">
        <v>71</v>
      </c>
      <c r="AY841" s="242" t="s">
        <v>141</v>
      </c>
    </row>
    <row r="842" s="14" customFormat="1">
      <c r="A842" s="14"/>
      <c r="B842" s="243"/>
      <c r="C842" s="244"/>
      <c r="D842" s="234" t="s">
        <v>152</v>
      </c>
      <c r="E842" s="245" t="s">
        <v>19</v>
      </c>
      <c r="F842" s="246" t="s">
        <v>234</v>
      </c>
      <c r="G842" s="244"/>
      <c r="H842" s="247">
        <v>12</v>
      </c>
      <c r="I842" s="248"/>
      <c r="J842" s="244"/>
      <c r="K842" s="244"/>
      <c r="L842" s="249"/>
      <c r="M842" s="250"/>
      <c r="N842" s="251"/>
      <c r="O842" s="251"/>
      <c r="P842" s="251"/>
      <c r="Q842" s="251"/>
      <c r="R842" s="251"/>
      <c r="S842" s="251"/>
      <c r="T842" s="252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53" t="s">
        <v>152</v>
      </c>
      <c r="AU842" s="253" t="s">
        <v>84</v>
      </c>
      <c r="AV842" s="14" t="s">
        <v>84</v>
      </c>
      <c r="AW842" s="14" t="s">
        <v>33</v>
      </c>
      <c r="AX842" s="14" t="s">
        <v>71</v>
      </c>
      <c r="AY842" s="253" t="s">
        <v>141</v>
      </c>
    </row>
    <row r="843" s="13" customFormat="1">
      <c r="A843" s="13"/>
      <c r="B843" s="232"/>
      <c r="C843" s="233"/>
      <c r="D843" s="234" t="s">
        <v>152</v>
      </c>
      <c r="E843" s="235" t="s">
        <v>19</v>
      </c>
      <c r="F843" s="236" t="s">
        <v>264</v>
      </c>
      <c r="G843" s="233"/>
      <c r="H843" s="235" t="s">
        <v>19</v>
      </c>
      <c r="I843" s="237"/>
      <c r="J843" s="233"/>
      <c r="K843" s="233"/>
      <c r="L843" s="238"/>
      <c r="M843" s="239"/>
      <c r="N843" s="240"/>
      <c r="O843" s="240"/>
      <c r="P843" s="240"/>
      <c r="Q843" s="240"/>
      <c r="R843" s="240"/>
      <c r="S843" s="240"/>
      <c r="T843" s="241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2" t="s">
        <v>152</v>
      </c>
      <c r="AU843" s="242" t="s">
        <v>84</v>
      </c>
      <c r="AV843" s="13" t="s">
        <v>78</v>
      </c>
      <c r="AW843" s="13" t="s">
        <v>33</v>
      </c>
      <c r="AX843" s="13" t="s">
        <v>71</v>
      </c>
      <c r="AY843" s="242" t="s">
        <v>141</v>
      </c>
    </row>
    <row r="844" s="14" customFormat="1">
      <c r="A844" s="14"/>
      <c r="B844" s="243"/>
      <c r="C844" s="244"/>
      <c r="D844" s="234" t="s">
        <v>152</v>
      </c>
      <c r="E844" s="245" t="s">
        <v>19</v>
      </c>
      <c r="F844" s="246" t="s">
        <v>639</v>
      </c>
      <c r="G844" s="244"/>
      <c r="H844" s="247">
        <v>24</v>
      </c>
      <c r="I844" s="248"/>
      <c r="J844" s="244"/>
      <c r="K844" s="244"/>
      <c r="L844" s="249"/>
      <c r="M844" s="250"/>
      <c r="N844" s="251"/>
      <c r="O844" s="251"/>
      <c r="P844" s="251"/>
      <c r="Q844" s="251"/>
      <c r="R844" s="251"/>
      <c r="S844" s="251"/>
      <c r="T844" s="252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53" t="s">
        <v>152</v>
      </c>
      <c r="AU844" s="253" t="s">
        <v>84</v>
      </c>
      <c r="AV844" s="14" t="s">
        <v>84</v>
      </c>
      <c r="AW844" s="14" t="s">
        <v>33</v>
      </c>
      <c r="AX844" s="14" t="s">
        <v>71</v>
      </c>
      <c r="AY844" s="253" t="s">
        <v>141</v>
      </c>
    </row>
    <row r="845" s="15" customFormat="1">
      <c r="A845" s="15"/>
      <c r="B845" s="254"/>
      <c r="C845" s="255"/>
      <c r="D845" s="234" t="s">
        <v>152</v>
      </c>
      <c r="E845" s="256" t="s">
        <v>19</v>
      </c>
      <c r="F845" s="257" t="s">
        <v>159</v>
      </c>
      <c r="G845" s="255"/>
      <c r="H845" s="258">
        <v>36</v>
      </c>
      <c r="I845" s="259"/>
      <c r="J845" s="255"/>
      <c r="K845" s="255"/>
      <c r="L845" s="260"/>
      <c r="M845" s="261"/>
      <c r="N845" s="262"/>
      <c r="O845" s="262"/>
      <c r="P845" s="262"/>
      <c r="Q845" s="262"/>
      <c r="R845" s="262"/>
      <c r="S845" s="262"/>
      <c r="T845" s="263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T845" s="264" t="s">
        <v>152</v>
      </c>
      <c r="AU845" s="264" t="s">
        <v>84</v>
      </c>
      <c r="AV845" s="15" t="s">
        <v>148</v>
      </c>
      <c r="AW845" s="15" t="s">
        <v>33</v>
      </c>
      <c r="AX845" s="15" t="s">
        <v>78</v>
      </c>
      <c r="AY845" s="264" t="s">
        <v>141</v>
      </c>
    </row>
    <row r="846" s="2" customFormat="1" ht="16.5" customHeight="1">
      <c r="A846" s="40"/>
      <c r="B846" s="41"/>
      <c r="C846" s="265" t="s">
        <v>650</v>
      </c>
      <c r="D846" s="265" t="s">
        <v>183</v>
      </c>
      <c r="E846" s="266" t="s">
        <v>651</v>
      </c>
      <c r="F846" s="267" t="s">
        <v>652</v>
      </c>
      <c r="G846" s="268" t="s">
        <v>347</v>
      </c>
      <c r="H846" s="269">
        <v>10.800000000000001</v>
      </c>
      <c r="I846" s="270"/>
      <c r="J846" s="271">
        <f>ROUND(I846*H846,2)</f>
        <v>0</v>
      </c>
      <c r="K846" s="267" t="s">
        <v>147</v>
      </c>
      <c r="L846" s="272"/>
      <c r="M846" s="273" t="s">
        <v>19</v>
      </c>
      <c r="N846" s="274" t="s">
        <v>43</v>
      </c>
      <c r="O846" s="86"/>
      <c r="P846" s="223">
        <f>O846*H846</f>
        <v>0</v>
      </c>
      <c r="Q846" s="223">
        <v>0.0013500000000000001</v>
      </c>
      <c r="R846" s="223">
        <f>Q846*H846</f>
        <v>0.014580000000000001</v>
      </c>
      <c r="S846" s="223">
        <v>0</v>
      </c>
      <c r="T846" s="224">
        <f>S846*H846</f>
        <v>0</v>
      </c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R846" s="225" t="s">
        <v>187</v>
      </c>
      <c r="AT846" s="225" t="s">
        <v>183</v>
      </c>
      <c r="AU846" s="225" t="s">
        <v>84</v>
      </c>
      <c r="AY846" s="19" t="s">
        <v>141</v>
      </c>
      <c r="BE846" s="226">
        <f>IF(N846="základní",J846,0)</f>
        <v>0</v>
      </c>
      <c r="BF846" s="226">
        <f>IF(N846="snížená",J846,0)</f>
        <v>0</v>
      </c>
      <c r="BG846" s="226">
        <f>IF(N846="zákl. přenesená",J846,0)</f>
        <v>0</v>
      </c>
      <c r="BH846" s="226">
        <f>IF(N846="sníž. přenesená",J846,0)</f>
        <v>0</v>
      </c>
      <c r="BI846" s="226">
        <f>IF(N846="nulová",J846,0)</f>
        <v>0</v>
      </c>
      <c r="BJ846" s="19" t="s">
        <v>84</v>
      </c>
      <c r="BK846" s="226">
        <f>ROUND(I846*H846,2)</f>
        <v>0</v>
      </c>
      <c r="BL846" s="19" t="s">
        <v>148</v>
      </c>
      <c r="BM846" s="225" t="s">
        <v>653</v>
      </c>
    </row>
    <row r="847" s="2" customFormat="1">
      <c r="A847" s="40"/>
      <c r="B847" s="41"/>
      <c r="C847" s="42"/>
      <c r="D847" s="227" t="s">
        <v>150</v>
      </c>
      <c r="E847" s="42"/>
      <c r="F847" s="228" t="s">
        <v>654</v>
      </c>
      <c r="G847" s="42"/>
      <c r="H847" s="42"/>
      <c r="I847" s="229"/>
      <c r="J847" s="42"/>
      <c r="K847" s="42"/>
      <c r="L847" s="46"/>
      <c r="M847" s="230"/>
      <c r="N847" s="231"/>
      <c r="O847" s="86"/>
      <c r="P847" s="86"/>
      <c r="Q847" s="86"/>
      <c r="R847" s="86"/>
      <c r="S847" s="86"/>
      <c r="T847" s="87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T847" s="19" t="s">
        <v>150</v>
      </c>
      <c r="AU847" s="19" t="s">
        <v>84</v>
      </c>
    </row>
    <row r="848" s="13" customFormat="1">
      <c r="A848" s="13"/>
      <c r="B848" s="232"/>
      <c r="C848" s="233"/>
      <c r="D848" s="234" t="s">
        <v>152</v>
      </c>
      <c r="E848" s="235" t="s">
        <v>19</v>
      </c>
      <c r="F848" s="236" t="s">
        <v>288</v>
      </c>
      <c r="G848" s="233"/>
      <c r="H848" s="235" t="s">
        <v>19</v>
      </c>
      <c r="I848" s="237"/>
      <c r="J848" s="233"/>
      <c r="K848" s="233"/>
      <c r="L848" s="238"/>
      <c r="M848" s="239"/>
      <c r="N848" s="240"/>
      <c r="O848" s="240"/>
      <c r="P848" s="240"/>
      <c r="Q848" s="240"/>
      <c r="R848" s="240"/>
      <c r="S848" s="240"/>
      <c r="T848" s="241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42" t="s">
        <v>152</v>
      </c>
      <c r="AU848" s="242" t="s">
        <v>84</v>
      </c>
      <c r="AV848" s="13" t="s">
        <v>78</v>
      </c>
      <c r="AW848" s="13" t="s">
        <v>33</v>
      </c>
      <c r="AX848" s="13" t="s">
        <v>71</v>
      </c>
      <c r="AY848" s="242" t="s">
        <v>141</v>
      </c>
    </row>
    <row r="849" s="14" customFormat="1">
      <c r="A849" s="14"/>
      <c r="B849" s="243"/>
      <c r="C849" s="244"/>
      <c r="D849" s="234" t="s">
        <v>152</v>
      </c>
      <c r="E849" s="245" t="s">
        <v>19</v>
      </c>
      <c r="F849" s="246" t="s">
        <v>655</v>
      </c>
      <c r="G849" s="244"/>
      <c r="H849" s="247">
        <v>3.6000000000000001</v>
      </c>
      <c r="I849" s="248"/>
      <c r="J849" s="244"/>
      <c r="K849" s="244"/>
      <c r="L849" s="249"/>
      <c r="M849" s="250"/>
      <c r="N849" s="251"/>
      <c r="O849" s="251"/>
      <c r="P849" s="251"/>
      <c r="Q849" s="251"/>
      <c r="R849" s="251"/>
      <c r="S849" s="251"/>
      <c r="T849" s="252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53" t="s">
        <v>152</v>
      </c>
      <c r="AU849" s="253" t="s">
        <v>84</v>
      </c>
      <c r="AV849" s="14" t="s">
        <v>84</v>
      </c>
      <c r="AW849" s="14" t="s">
        <v>33</v>
      </c>
      <c r="AX849" s="14" t="s">
        <v>71</v>
      </c>
      <c r="AY849" s="253" t="s">
        <v>141</v>
      </c>
    </row>
    <row r="850" s="13" customFormat="1">
      <c r="A850" s="13"/>
      <c r="B850" s="232"/>
      <c r="C850" s="233"/>
      <c r="D850" s="234" t="s">
        <v>152</v>
      </c>
      <c r="E850" s="235" t="s">
        <v>19</v>
      </c>
      <c r="F850" s="236" t="s">
        <v>264</v>
      </c>
      <c r="G850" s="233"/>
      <c r="H850" s="235" t="s">
        <v>19</v>
      </c>
      <c r="I850" s="237"/>
      <c r="J850" s="233"/>
      <c r="K850" s="233"/>
      <c r="L850" s="238"/>
      <c r="M850" s="239"/>
      <c r="N850" s="240"/>
      <c r="O850" s="240"/>
      <c r="P850" s="240"/>
      <c r="Q850" s="240"/>
      <c r="R850" s="240"/>
      <c r="S850" s="240"/>
      <c r="T850" s="241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2" t="s">
        <v>152</v>
      </c>
      <c r="AU850" s="242" t="s">
        <v>84</v>
      </c>
      <c r="AV850" s="13" t="s">
        <v>78</v>
      </c>
      <c r="AW850" s="13" t="s">
        <v>33</v>
      </c>
      <c r="AX850" s="13" t="s">
        <v>71</v>
      </c>
      <c r="AY850" s="242" t="s">
        <v>141</v>
      </c>
    </row>
    <row r="851" s="14" customFormat="1">
      <c r="A851" s="14"/>
      <c r="B851" s="243"/>
      <c r="C851" s="244"/>
      <c r="D851" s="234" t="s">
        <v>152</v>
      </c>
      <c r="E851" s="245" t="s">
        <v>19</v>
      </c>
      <c r="F851" s="246" t="s">
        <v>656</v>
      </c>
      <c r="G851" s="244"/>
      <c r="H851" s="247">
        <v>7.2000000000000002</v>
      </c>
      <c r="I851" s="248"/>
      <c r="J851" s="244"/>
      <c r="K851" s="244"/>
      <c r="L851" s="249"/>
      <c r="M851" s="250"/>
      <c r="N851" s="251"/>
      <c r="O851" s="251"/>
      <c r="P851" s="251"/>
      <c r="Q851" s="251"/>
      <c r="R851" s="251"/>
      <c r="S851" s="251"/>
      <c r="T851" s="252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  <c r="AE851" s="14"/>
      <c r="AT851" s="253" t="s">
        <v>152</v>
      </c>
      <c r="AU851" s="253" t="s">
        <v>84</v>
      </c>
      <c r="AV851" s="14" t="s">
        <v>84</v>
      </c>
      <c r="AW851" s="14" t="s">
        <v>33</v>
      </c>
      <c r="AX851" s="14" t="s">
        <v>71</v>
      </c>
      <c r="AY851" s="253" t="s">
        <v>141</v>
      </c>
    </row>
    <row r="852" s="15" customFormat="1">
      <c r="A852" s="15"/>
      <c r="B852" s="254"/>
      <c r="C852" s="255"/>
      <c r="D852" s="234" t="s">
        <v>152</v>
      </c>
      <c r="E852" s="256" t="s">
        <v>19</v>
      </c>
      <c r="F852" s="257" t="s">
        <v>159</v>
      </c>
      <c r="G852" s="255"/>
      <c r="H852" s="258">
        <v>10.800000000000001</v>
      </c>
      <c r="I852" s="259"/>
      <c r="J852" s="255"/>
      <c r="K852" s="255"/>
      <c r="L852" s="260"/>
      <c r="M852" s="261"/>
      <c r="N852" s="262"/>
      <c r="O852" s="262"/>
      <c r="P852" s="262"/>
      <c r="Q852" s="262"/>
      <c r="R852" s="262"/>
      <c r="S852" s="262"/>
      <c r="T852" s="263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4" t="s">
        <v>152</v>
      </c>
      <c r="AU852" s="264" t="s">
        <v>84</v>
      </c>
      <c r="AV852" s="15" t="s">
        <v>148</v>
      </c>
      <c r="AW852" s="15" t="s">
        <v>33</v>
      </c>
      <c r="AX852" s="15" t="s">
        <v>78</v>
      </c>
      <c r="AY852" s="264" t="s">
        <v>141</v>
      </c>
    </row>
    <row r="853" s="12" customFormat="1" ht="22.8" customHeight="1">
      <c r="A853" s="12"/>
      <c r="B853" s="198"/>
      <c r="C853" s="199"/>
      <c r="D853" s="200" t="s">
        <v>70</v>
      </c>
      <c r="E853" s="212" t="s">
        <v>209</v>
      </c>
      <c r="F853" s="212" t="s">
        <v>657</v>
      </c>
      <c r="G853" s="199"/>
      <c r="H853" s="199"/>
      <c r="I853" s="202"/>
      <c r="J853" s="213">
        <f>BK853</f>
        <v>0</v>
      </c>
      <c r="K853" s="199"/>
      <c r="L853" s="204"/>
      <c r="M853" s="205"/>
      <c r="N853" s="206"/>
      <c r="O853" s="206"/>
      <c r="P853" s="207">
        <f>SUM(P854:P928)</f>
        <v>0</v>
      </c>
      <c r="Q853" s="206"/>
      <c r="R853" s="207">
        <f>SUM(R854:R928)</f>
        <v>0.0091199999999999996</v>
      </c>
      <c r="S853" s="206"/>
      <c r="T853" s="208">
        <f>SUM(T854:T928)</f>
        <v>4.1334800000000005</v>
      </c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R853" s="209" t="s">
        <v>78</v>
      </c>
      <c r="AT853" s="210" t="s">
        <v>70</v>
      </c>
      <c r="AU853" s="210" t="s">
        <v>78</v>
      </c>
      <c r="AY853" s="209" t="s">
        <v>141</v>
      </c>
      <c r="BK853" s="211">
        <f>SUM(BK854:BK928)</f>
        <v>0</v>
      </c>
    </row>
    <row r="854" s="2" customFormat="1" ht="24.15" customHeight="1">
      <c r="A854" s="40"/>
      <c r="B854" s="41"/>
      <c r="C854" s="214" t="s">
        <v>658</v>
      </c>
      <c r="D854" s="214" t="s">
        <v>143</v>
      </c>
      <c r="E854" s="215" t="s">
        <v>659</v>
      </c>
      <c r="F854" s="216" t="s">
        <v>660</v>
      </c>
      <c r="G854" s="217" t="s">
        <v>146</v>
      </c>
      <c r="H854" s="218">
        <v>1057.54</v>
      </c>
      <c r="I854" s="219"/>
      <c r="J854" s="220">
        <f>ROUND(I854*H854,2)</f>
        <v>0</v>
      </c>
      <c r="K854" s="216" t="s">
        <v>147</v>
      </c>
      <c r="L854" s="46"/>
      <c r="M854" s="221" t="s">
        <v>19</v>
      </c>
      <c r="N854" s="222" t="s">
        <v>43</v>
      </c>
      <c r="O854" s="86"/>
      <c r="P854" s="223">
        <f>O854*H854</f>
        <v>0</v>
      </c>
      <c r="Q854" s="223">
        <v>0</v>
      </c>
      <c r="R854" s="223">
        <f>Q854*H854</f>
        <v>0</v>
      </c>
      <c r="S854" s="223">
        <v>0</v>
      </c>
      <c r="T854" s="224">
        <f>S854*H854</f>
        <v>0</v>
      </c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R854" s="225" t="s">
        <v>148</v>
      </c>
      <c r="AT854" s="225" t="s">
        <v>143</v>
      </c>
      <c r="AU854" s="225" t="s">
        <v>84</v>
      </c>
      <c r="AY854" s="19" t="s">
        <v>141</v>
      </c>
      <c r="BE854" s="226">
        <f>IF(N854="základní",J854,0)</f>
        <v>0</v>
      </c>
      <c r="BF854" s="226">
        <f>IF(N854="snížená",J854,0)</f>
        <v>0</v>
      </c>
      <c r="BG854" s="226">
        <f>IF(N854="zákl. přenesená",J854,0)</f>
        <v>0</v>
      </c>
      <c r="BH854" s="226">
        <f>IF(N854="sníž. přenesená",J854,0)</f>
        <v>0</v>
      </c>
      <c r="BI854" s="226">
        <f>IF(N854="nulová",J854,0)</f>
        <v>0</v>
      </c>
      <c r="BJ854" s="19" t="s">
        <v>84</v>
      </c>
      <c r="BK854" s="226">
        <f>ROUND(I854*H854,2)</f>
        <v>0</v>
      </c>
      <c r="BL854" s="19" t="s">
        <v>148</v>
      </c>
      <c r="BM854" s="225" t="s">
        <v>661</v>
      </c>
    </row>
    <row r="855" s="2" customFormat="1">
      <c r="A855" s="40"/>
      <c r="B855" s="41"/>
      <c r="C855" s="42"/>
      <c r="D855" s="227" t="s">
        <v>150</v>
      </c>
      <c r="E855" s="42"/>
      <c r="F855" s="228" t="s">
        <v>662</v>
      </c>
      <c r="G855" s="42"/>
      <c r="H855" s="42"/>
      <c r="I855" s="229"/>
      <c r="J855" s="42"/>
      <c r="K855" s="42"/>
      <c r="L855" s="46"/>
      <c r="M855" s="230"/>
      <c r="N855" s="231"/>
      <c r="O855" s="86"/>
      <c r="P855" s="86"/>
      <c r="Q855" s="86"/>
      <c r="R855" s="86"/>
      <c r="S855" s="86"/>
      <c r="T855" s="87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T855" s="19" t="s">
        <v>150</v>
      </c>
      <c r="AU855" s="19" t="s">
        <v>84</v>
      </c>
    </row>
    <row r="856" s="14" customFormat="1">
      <c r="A856" s="14"/>
      <c r="B856" s="243"/>
      <c r="C856" s="244"/>
      <c r="D856" s="234" t="s">
        <v>152</v>
      </c>
      <c r="E856" s="245" t="s">
        <v>19</v>
      </c>
      <c r="F856" s="246" t="s">
        <v>663</v>
      </c>
      <c r="G856" s="244"/>
      <c r="H856" s="247">
        <v>584.44000000000005</v>
      </c>
      <c r="I856" s="248"/>
      <c r="J856" s="244"/>
      <c r="K856" s="244"/>
      <c r="L856" s="249"/>
      <c r="M856" s="250"/>
      <c r="N856" s="251"/>
      <c r="O856" s="251"/>
      <c r="P856" s="251"/>
      <c r="Q856" s="251"/>
      <c r="R856" s="251"/>
      <c r="S856" s="251"/>
      <c r="T856" s="252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  <c r="AE856" s="14"/>
      <c r="AT856" s="253" t="s">
        <v>152</v>
      </c>
      <c r="AU856" s="253" t="s">
        <v>84</v>
      </c>
      <c r="AV856" s="14" t="s">
        <v>84</v>
      </c>
      <c r="AW856" s="14" t="s">
        <v>33</v>
      </c>
      <c r="AX856" s="14" t="s">
        <v>71</v>
      </c>
      <c r="AY856" s="253" t="s">
        <v>141</v>
      </c>
    </row>
    <row r="857" s="14" customFormat="1">
      <c r="A857" s="14"/>
      <c r="B857" s="243"/>
      <c r="C857" s="244"/>
      <c r="D857" s="234" t="s">
        <v>152</v>
      </c>
      <c r="E857" s="245" t="s">
        <v>19</v>
      </c>
      <c r="F857" s="246" t="s">
        <v>664</v>
      </c>
      <c r="G857" s="244"/>
      <c r="H857" s="247">
        <v>473.10000000000002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152</v>
      </c>
      <c r="AU857" s="253" t="s">
        <v>84</v>
      </c>
      <c r="AV857" s="14" t="s">
        <v>84</v>
      </c>
      <c r="AW857" s="14" t="s">
        <v>33</v>
      </c>
      <c r="AX857" s="14" t="s">
        <v>71</v>
      </c>
      <c r="AY857" s="253" t="s">
        <v>141</v>
      </c>
    </row>
    <row r="858" s="15" customFormat="1">
      <c r="A858" s="15"/>
      <c r="B858" s="254"/>
      <c r="C858" s="255"/>
      <c r="D858" s="234" t="s">
        <v>152</v>
      </c>
      <c r="E858" s="256" t="s">
        <v>19</v>
      </c>
      <c r="F858" s="257" t="s">
        <v>159</v>
      </c>
      <c r="G858" s="255"/>
      <c r="H858" s="258">
        <v>1057.54</v>
      </c>
      <c r="I858" s="259"/>
      <c r="J858" s="255"/>
      <c r="K858" s="255"/>
      <c r="L858" s="260"/>
      <c r="M858" s="261"/>
      <c r="N858" s="262"/>
      <c r="O858" s="262"/>
      <c r="P858" s="262"/>
      <c r="Q858" s="262"/>
      <c r="R858" s="262"/>
      <c r="S858" s="262"/>
      <c r="T858" s="263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4" t="s">
        <v>152</v>
      </c>
      <c r="AU858" s="264" t="s">
        <v>84</v>
      </c>
      <c r="AV858" s="15" t="s">
        <v>148</v>
      </c>
      <c r="AW858" s="15" t="s">
        <v>33</v>
      </c>
      <c r="AX858" s="15" t="s">
        <v>78</v>
      </c>
      <c r="AY858" s="264" t="s">
        <v>141</v>
      </c>
    </row>
    <row r="859" s="2" customFormat="1" ht="24.15" customHeight="1">
      <c r="A859" s="40"/>
      <c r="B859" s="41"/>
      <c r="C859" s="214" t="s">
        <v>665</v>
      </c>
      <c r="D859" s="214" t="s">
        <v>143</v>
      </c>
      <c r="E859" s="215" t="s">
        <v>666</v>
      </c>
      <c r="F859" s="216" t="s">
        <v>667</v>
      </c>
      <c r="G859" s="217" t="s">
        <v>146</v>
      </c>
      <c r="H859" s="218">
        <v>126904.8</v>
      </c>
      <c r="I859" s="219"/>
      <c r="J859" s="220">
        <f>ROUND(I859*H859,2)</f>
        <v>0</v>
      </c>
      <c r="K859" s="216" t="s">
        <v>147</v>
      </c>
      <c r="L859" s="46"/>
      <c r="M859" s="221" t="s">
        <v>19</v>
      </c>
      <c r="N859" s="222" t="s">
        <v>43</v>
      </c>
      <c r="O859" s="86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5" t="s">
        <v>148</v>
      </c>
      <c r="AT859" s="225" t="s">
        <v>143</v>
      </c>
      <c r="AU859" s="225" t="s">
        <v>84</v>
      </c>
      <c r="AY859" s="19" t="s">
        <v>141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9" t="s">
        <v>84</v>
      </c>
      <c r="BK859" s="226">
        <f>ROUND(I859*H859,2)</f>
        <v>0</v>
      </c>
      <c r="BL859" s="19" t="s">
        <v>148</v>
      </c>
      <c r="BM859" s="225" t="s">
        <v>668</v>
      </c>
    </row>
    <row r="860" s="2" customFormat="1">
      <c r="A860" s="40"/>
      <c r="B860" s="41"/>
      <c r="C860" s="42"/>
      <c r="D860" s="227" t="s">
        <v>150</v>
      </c>
      <c r="E860" s="42"/>
      <c r="F860" s="228" t="s">
        <v>669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150</v>
      </c>
      <c r="AU860" s="19" t="s">
        <v>84</v>
      </c>
    </row>
    <row r="861" s="14" customFormat="1">
      <c r="A861" s="14"/>
      <c r="B861" s="243"/>
      <c r="C861" s="244"/>
      <c r="D861" s="234" t="s">
        <v>152</v>
      </c>
      <c r="E861" s="245" t="s">
        <v>19</v>
      </c>
      <c r="F861" s="246" t="s">
        <v>670</v>
      </c>
      <c r="G861" s="244"/>
      <c r="H861" s="247">
        <v>126904.8</v>
      </c>
      <c r="I861" s="248"/>
      <c r="J861" s="244"/>
      <c r="K861" s="244"/>
      <c r="L861" s="249"/>
      <c r="M861" s="250"/>
      <c r="N861" s="251"/>
      <c r="O861" s="251"/>
      <c r="P861" s="251"/>
      <c r="Q861" s="251"/>
      <c r="R861" s="251"/>
      <c r="S861" s="251"/>
      <c r="T861" s="252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253" t="s">
        <v>152</v>
      </c>
      <c r="AU861" s="253" t="s">
        <v>84</v>
      </c>
      <c r="AV861" s="14" t="s">
        <v>84</v>
      </c>
      <c r="AW861" s="14" t="s">
        <v>33</v>
      </c>
      <c r="AX861" s="14" t="s">
        <v>71</v>
      </c>
      <c r="AY861" s="253" t="s">
        <v>141</v>
      </c>
    </row>
    <row r="862" s="15" customFormat="1">
      <c r="A862" s="15"/>
      <c r="B862" s="254"/>
      <c r="C862" s="255"/>
      <c r="D862" s="234" t="s">
        <v>152</v>
      </c>
      <c r="E862" s="256" t="s">
        <v>19</v>
      </c>
      <c r="F862" s="257" t="s">
        <v>159</v>
      </c>
      <c r="G862" s="255"/>
      <c r="H862" s="258">
        <v>126904.8</v>
      </c>
      <c r="I862" s="259"/>
      <c r="J862" s="255"/>
      <c r="K862" s="255"/>
      <c r="L862" s="260"/>
      <c r="M862" s="261"/>
      <c r="N862" s="262"/>
      <c r="O862" s="262"/>
      <c r="P862" s="262"/>
      <c r="Q862" s="262"/>
      <c r="R862" s="262"/>
      <c r="S862" s="262"/>
      <c r="T862" s="263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264" t="s">
        <v>152</v>
      </c>
      <c r="AU862" s="264" t="s">
        <v>84</v>
      </c>
      <c r="AV862" s="15" t="s">
        <v>148</v>
      </c>
      <c r="AW862" s="15" t="s">
        <v>33</v>
      </c>
      <c r="AX862" s="15" t="s">
        <v>78</v>
      </c>
      <c r="AY862" s="264" t="s">
        <v>141</v>
      </c>
    </row>
    <row r="863" s="2" customFormat="1" ht="24.15" customHeight="1">
      <c r="A863" s="40"/>
      <c r="B863" s="41"/>
      <c r="C863" s="214" t="s">
        <v>671</v>
      </c>
      <c r="D863" s="214" t="s">
        <v>143</v>
      </c>
      <c r="E863" s="215" t="s">
        <v>672</v>
      </c>
      <c r="F863" s="216" t="s">
        <v>673</v>
      </c>
      <c r="G863" s="217" t="s">
        <v>146</v>
      </c>
      <c r="H863" s="218">
        <v>1057.54</v>
      </c>
      <c r="I863" s="219"/>
      <c r="J863" s="220">
        <f>ROUND(I863*H863,2)</f>
        <v>0</v>
      </c>
      <c r="K863" s="216" t="s">
        <v>147</v>
      </c>
      <c r="L863" s="46"/>
      <c r="M863" s="221" t="s">
        <v>19</v>
      </c>
      <c r="N863" s="222" t="s">
        <v>43</v>
      </c>
      <c r="O863" s="86"/>
      <c r="P863" s="223">
        <f>O863*H863</f>
        <v>0</v>
      </c>
      <c r="Q863" s="223">
        <v>0</v>
      </c>
      <c r="R863" s="223">
        <f>Q863*H863</f>
        <v>0</v>
      </c>
      <c r="S863" s="223">
        <v>0</v>
      </c>
      <c r="T863" s="224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25" t="s">
        <v>148</v>
      </c>
      <c r="AT863" s="225" t="s">
        <v>143</v>
      </c>
      <c r="AU863" s="225" t="s">
        <v>84</v>
      </c>
      <c r="AY863" s="19" t="s">
        <v>141</v>
      </c>
      <c r="BE863" s="226">
        <f>IF(N863="základní",J863,0)</f>
        <v>0</v>
      </c>
      <c r="BF863" s="226">
        <f>IF(N863="snížená",J863,0)</f>
        <v>0</v>
      </c>
      <c r="BG863" s="226">
        <f>IF(N863="zákl. přenesená",J863,0)</f>
        <v>0</v>
      </c>
      <c r="BH863" s="226">
        <f>IF(N863="sníž. přenesená",J863,0)</f>
        <v>0</v>
      </c>
      <c r="BI863" s="226">
        <f>IF(N863="nulová",J863,0)</f>
        <v>0</v>
      </c>
      <c r="BJ863" s="19" t="s">
        <v>84</v>
      </c>
      <c r="BK863" s="226">
        <f>ROUND(I863*H863,2)</f>
        <v>0</v>
      </c>
      <c r="BL863" s="19" t="s">
        <v>148</v>
      </c>
      <c r="BM863" s="225" t="s">
        <v>674</v>
      </c>
    </row>
    <row r="864" s="2" customFormat="1">
      <c r="A864" s="40"/>
      <c r="B864" s="41"/>
      <c r="C864" s="42"/>
      <c r="D864" s="227" t="s">
        <v>150</v>
      </c>
      <c r="E864" s="42"/>
      <c r="F864" s="228" t="s">
        <v>675</v>
      </c>
      <c r="G864" s="42"/>
      <c r="H864" s="42"/>
      <c r="I864" s="229"/>
      <c r="J864" s="42"/>
      <c r="K864" s="42"/>
      <c r="L864" s="46"/>
      <c r="M864" s="230"/>
      <c r="N864" s="231"/>
      <c r="O864" s="86"/>
      <c r="P864" s="86"/>
      <c r="Q864" s="86"/>
      <c r="R864" s="86"/>
      <c r="S864" s="86"/>
      <c r="T864" s="87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T864" s="19" t="s">
        <v>150</v>
      </c>
      <c r="AU864" s="19" t="s">
        <v>84</v>
      </c>
    </row>
    <row r="865" s="14" customFormat="1">
      <c r="A865" s="14"/>
      <c r="B865" s="243"/>
      <c r="C865" s="244"/>
      <c r="D865" s="234" t="s">
        <v>152</v>
      </c>
      <c r="E865" s="245" t="s">
        <v>19</v>
      </c>
      <c r="F865" s="246" t="s">
        <v>663</v>
      </c>
      <c r="G865" s="244"/>
      <c r="H865" s="247">
        <v>584.44000000000005</v>
      </c>
      <c r="I865" s="248"/>
      <c r="J865" s="244"/>
      <c r="K865" s="244"/>
      <c r="L865" s="249"/>
      <c r="M865" s="250"/>
      <c r="N865" s="251"/>
      <c r="O865" s="251"/>
      <c r="P865" s="251"/>
      <c r="Q865" s="251"/>
      <c r="R865" s="251"/>
      <c r="S865" s="251"/>
      <c r="T865" s="252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53" t="s">
        <v>152</v>
      </c>
      <c r="AU865" s="253" t="s">
        <v>84</v>
      </c>
      <c r="AV865" s="14" t="s">
        <v>84</v>
      </c>
      <c r="AW865" s="14" t="s">
        <v>33</v>
      </c>
      <c r="AX865" s="14" t="s">
        <v>71</v>
      </c>
      <c r="AY865" s="253" t="s">
        <v>141</v>
      </c>
    </row>
    <row r="866" s="14" customFormat="1">
      <c r="A866" s="14"/>
      <c r="B866" s="243"/>
      <c r="C866" s="244"/>
      <c r="D866" s="234" t="s">
        <v>152</v>
      </c>
      <c r="E866" s="245" t="s">
        <v>19</v>
      </c>
      <c r="F866" s="246" t="s">
        <v>664</v>
      </c>
      <c r="G866" s="244"/>
      <c r="H866" s="247">
        <v>473.10000000000002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152</v>
      </c>
      <c r="AU866" s="253" t="s">
        <v>84</v>
      </c>
      <c r="AV866" s="14" t="s">
        <v>84</v>
      </c>
      <c r="AW866" s="14" t="s">
        <v>33</v>
      </c>
      <c r="AX866" s="14" t="s">
        <v>71</v>
      </c>
      <c r="AY866" s="253" t="s">
        <v>141</v>
      </c>
    </row>
    <row r="867" s="15" customFormat="1">
      <c r="A867" s="15"/>
      <c r="B867" s="254"/>
      <c r="C867" s="255"/>
      <c r="D867" s="234" t="s">
        <v>152</v>
      </c>
      <c r="E867" s="256" t="s">
        <v>19</v>
      </c>
      <c r="F867" s="257" t="s">
        <v>159</v>
      </c>
      <c r="G867" s="255"/>
      <c r="H867" s="258">
        <v>1057.54</v>
      </c>
      <c r="I867" s="259"/>
      <c r="J867" s="255"/>
      <c r="K867" s="255"/>
      <c r="L867" s="260"/>
      <c r="M867" s="261"/>
      <c r="N867" s="262"/>
      <c r="O867" s="262"/>
      <c r="P867" s="262"/>
      <c r="Q867" s="262"/>
      <c r="R867" s="262"/>
      <c r="S867" s="262"/>
      <c r="T867" s="263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T867" s="264" t="s">
        <v>152</v>
      </c>
      <c r="AU867" s="264" t="s">
        <v>84</v>
      </c>
      <c r="AV867" s="15" t="s">
        <v>148</v>
      </c>
      <c r="AW867" s="15" t="s">
        <v>33</v>
      </c>
      <c r="AX867" s="15" t="s">
        <v>78</v>
      </c>
      <c r="AY867" s="264" t="s">
        <v>141</v>
      </c>
    </row>
    <row r="868" s="2" customFormat="1" ht="16.5" customHeight="1">
      <c r="A868" s="40"/>
      <c r="B868" s="41"/>
      <c r="C868" s="214" t="s">
        <v>676</v>
      </c>
      <c r="D868" s="214" t="s">
        <v>143</v>
      </c>
      <c r="E868" s="215" t="s">
        <v>677</v>
      </c>
      <c r="F868" s="216" t="s">
        <v>678</v>
      </c>
      <c r="G868" s="217" t="s">
        <v>347</v>
      </c>
      <c r="H868" s="218">
        <v>30.600000000000001</v>
      </c>
      <c r="I868" s="219"/>
      <c r="J868" s="220">
        <f>ROUND(I868*H868,2)</f>
        <v>0</v>
      </c>
      <c r="K868" s="216" t="s">
        <v>147</v>
      </c>
      <c r="L868" s="46"/>
      <c r="M868" s="221" t="s">
        <v>19</v>
      </c>
      <c r="N868" s="222" t="s">
        <v>43</v>
      </c>
      <c r="O868" s="86"/>
      <c r="P868" s="223">
        <f>O868*H868</f>
        <v>0</v>
      </c>
      <c r="Q868" s="223">
        <v>0</v>
      </c>
      <c r="R868" s="223">
        <f>Q868*H868</f>
        <v>0</v>
      </c>
      <c r="S868" s="223">
        <v>0</v>
      </c>
      <c r="T868" s="224">
        <f>S868*H868</f>
        <v>0</v>
      </c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R868" s="225" t="s">
        <v>148</v>
      </c>
      <c r="AT868" s="225" t="s">
        <v>143</v>
      </c>
      <c r="AU868" s="225" t="s">
        <v>84</v>
      </c>
      <c r="AY868" s="19" t="s">
        <v>141</v>
      </c>
      <c r="BE868" s="226">
        <f>IF(N868="základní",J868,0)</f>
        <v>0</v>
      </c>
      <c r="BF868" s="226">
        <f>IF(N868="snížená",J868,0)</f>
        <v>0</v>
      </c>
      <c r="BG868" s="226">
        <f>IF(N868="zákl. přenesená",J868,0)</f>
        <v>0</v>
      </c>
      <c r="BH868" s="226">
        <f>IF(N868="sníž. přenesená",J868,0)</f>
        <v>0</v>
      </c>
      <c r="BI868" s="226">
        <f>IF(N868="nulová",J868,0)</f>
        <v>0</v>
      </c>
      <c r="BJ868" s="19" t="s">
        <v>84</v>
      </c>
      <c r="BK868" s="226">
        <f>ROUND(I868*H868,2)</f>
        <v>0</v>
      </c>
      <c r="BL868" s="19" t="s">
        <v>148</v>
      </c>
      <c r="BM868" s="225" t="s">
        <v>679</v>
      </c>
    </row>
    <row r="869" s="2" customFormat="1">
      <c r="A869" s="40"/>
      <c r="B869" s="41"/>
      <c r="C869" s="42"/>
      <c r="D869" s="227" t="s">
        <v>150</v>
      </c>
      <c r="E869" s="42"/>
      <c r="F869" s="228" t="s">
        <v>680</v>
      </c>
      <c r="G869" s="42"/>
      <c r="H869" s="42"/>
      <c r="I869" s="229"/>
      <c r="J869" s="42"/>
      <c r="K869" s="42"/>
      <c r="L869" s="46"/>
      <c r="M869" s="230"/>
      <c r="N869" s="231"/>
      <c r="O869" s="86"/>
      <c r="P869" s="86"/>
      <c r="Q869" s="86"/>
      <c r="R869" s="86"/>
      <c r="S869" s="86"/>
      <c r="T869" s="87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T869" s="19" t="s">
        <v>150</v>
      </c>
      <c r="AU869" s="19" t="s">
        <v>84</v>
      </c>
    </row>
    <row r="870" s="13" customFormat="1">
      <c r="A870" s="13"/>
      <c r="B870" s="232"/>
      <c r="C870" s="233"/>
      <c r="D870" s="234" t="s">
        <v>152</v>
      </c>
      <c r="E870" s="235" t="s">
        <v>19</v>
      </c>
      <c r="F870" s="236" t="s">
        <v>230</v>
      </c>
      <c r="G870" s="233"/>
      <c r="H870" s="235" t="s">
        <v>19</v>
      </c>
      <c r="I870" s="237"/>
      <c r="J870" s="233"/>
      <c r="K870" s="233"/>
      <c r="L870" s="238"/>
      <c r="M870" s="239"/>
      <c r="N870" s="240"/>
      <c r="O870" s="240"/>
      <c r="P870" s="240"/>
      <c r="Q870" s="240"/>
      <c r="R870" s="240"/>
      <c r="S870" s="240"/>
      <c r="T870" s="241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2" t="s">
        <v>152</v>
      </c>
      <c r="AU870" s="242" t="s">
        <v>84</v>
      </c>
      <c r="AV870" s="13" t="s">
        <v>78</v>
      </c>
      <c r="AW870" s="13" t="s">
        <v>33</v>
      </c>
      <c r="AX870" s="13" t="s">
        <v>71</v>
      </c>
      <c r="AY870" s="242" t="s">
        <v>141</v>
      </c>
    </row>
    <row r="871" s="14" customFormat="1">
      <c r="A871" s="14"/>
      <c r="B871" s="243"/>
      <c r="C871" s="244"/>
      <c r="D871" s="234" t="s">
        <v>152</v>
      </c>
      <c r="E871" s="245" t="s">
        <v>19</v>
      </c>
      <c r="F871" s="246" t="s">
        <v>681</v>
      </c>
      <c r="G871" s="244"/>
      <c r="H871" s="247">
        <v>30.600000000000001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152</v>
      </c>
      <c r="AU871" s="253" t="s">
        <v>84</v>
      </c>
      <c r="AV871" s="14" t="s">
        <v>84</v>
      </c>
      <c r="AW871" s="14" t="s">
        <v>33</v>
      </c>
      <c r="AX871" s="14" t="s">
        <v>71</v>
      </c>
      <c r="AY871" s="253" t="s">
        <v>141</v>
      </c>
    </row>
    <row r="872" s="15" customFormat="1">
      <c r="A872" s="15"/>
      <c r="B872" s="254"/>
      <c r="C872" s="255"/>
      <c r="D872" s="234" t="s">
        <v>152</v>
      </c>
      <c r="E872" s="256" t="s">
        <v>19</v>
      </c>
      <c r="F872" s="257" t="s">
        <v>159</v>
      </c>
      <c r="G872" s="255"/>
      <c r="H872" s="258">
        <v>30.600000000000001</v>
      </c>
      <c r="I872" s="259"/>
      <c r="J872" s="255"/>
      <c r="K872" s="255"/>
      <c r="L872" s="260"/>
      <c r="M872" s="261"/>
      <c r="N872" s="262"/>
      <c r="O872" s="262"/>
      <c r="P872" s="262"/>
      <c r="Q872" s="262"/>
      <c r="R872" s="262"/>
      <c r="S872" s="262"/>
      <c r="T872" s="263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4" t="s">
        <v>152</v>
      </c>
      <c r="AU872" s="264" t="s">
        <v>84</v>
      </c>
      <c r="AV872" s="15" t="s">
        <v>148</v>
      </c>
      <c r="AW872" s="15" t="s">
        <v>33</v>
      </c>
      <c r="AX872" s="15" t="s">
        <v>78</v>
      </c>
      <c r="AY872" s="264" t="s">
        <v>141</v>
      </c>
    </row>
    <row r="873" s="2" customFormat="1" ht="21.75" customHeight="1">
      <c r="A873" s="40"/>
      <c r="B873" s="41"/>
      <c r="C873" s="214" t="s">
        <v>682</v>
      </c>
      <c r="D873" s="214" t="s">
        <v>143</v>
      </c>
      <c r="E873" s="215" t="s">
        <v>683</v>
      </c>
      <c r="F873" s="216" t="s">
        <v>684</v>
      </c>
      <c r="G873" s="217" t="s">
        <v>347</v>
      </c>
      <c r="H873" s="218">
        <v>3672</v>
      </c>
      <c r="I873" s="219"/>
      <c r="J873" s="220">
        <f>ROUND(I873*H873,2)</f>
        <v>0</v>
      </c>
      <c r="K873" s="216" t="s">
        <v>147</v>
      </c>
      <c r="L873" s="46"/>
      <c r="M873" s="221" t="s">
        <v>19</v>
      </c>
      <c r="N873" s="222" t="s">
        <v>43</v>
      </c>
      <c r="O873" s="86"/>
      <c r="P873" s="223">
        <f>O873*H873</f>
        <v>0</v>
      </c>
      <c r="Q873" s="223">
        <v>0</v>
      </c>
      <c r="R873" s="223">
        <f>Q873*H873</f>
        <v>0</v>
      </c>
      <c r="S873" s="223">
        <v>0</v>
      </c>
      <c r="T873" s="224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5" t="s">
        <v>148</v>
      </c>
      <c r="AT873" s="225" t="s">
        <v>143</v>
      </c>
      <c r="AU873" s="225" t="s">
        <v>84</v>
      </c>
      <c r="AY873" s="19" t="s">
        <v>141</v>
      </c>
      <c r="BE873" s="226">
        <f>IF(N873="základní",J873,0)</f>
        <v>0</v>
      </c>
      <c r="BF873" s="226">
        <f>IF(N873="snížená",J873,0)</f>
        <v>0</v>
      </c>
      <c r="BG873" s="226">
        <f>IF(N873="zákl. přenesená",J873,0)</f>
        <v>0</v>
      </c>
      <c r="BH873" s="226">
        <f>IF(N873="sníž. přenesená",J873,0)</f>
        <v>0</v>
      </c>
      <c r="BI873" s="226">
        <f>IF(N873="nulová",J873,0)</f>
        <v>0</v>
      </c>
      <c r="BJ873" s="19" t="s">
        <v>84</v>
      </c>
      <c r="BK873" s="226">
        <f>ROUND(I873*H873,2)</f>
        <v>0</v>
      </c>
      <c r="BL873" s="19" t="s">
        <v>148</v>
      </c>
      <c r="BM873" s="225" t="s">
        <v>685</v>
      </c>
    </row>
    <row r="874" s="2" customFormat="1">
      <c r="A874" s="40"/>
      <c r="B874" s="41"/>
      <c r="C874" s="42"/>
      <c r="D874" s="227" t="s">
        <v>150</v>
      </c>
      <c r="E874" s="42"/>
      <c r="F874" s="228" t="s">
        <v>686</v>
      </c>
      <c r="G874" s="42"/>
      <c r="H874" s="42"/>
      <c r="I874" s="229"/>
      <c r="J874" s="42"/>
      <c r="K874" s="42"/>
      <c r="L874" s="46"/>
      <c r="M874" s="230"/>
      <c r="N874" s="231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150</v>
      </c>
      <c r="AU874" s="19" t="s">
        <v>84</v>
      </c>
    </row>
    <row r="875" s="14" customFormat="1">
      <c r="A875" s="14"/>
      <c r="B875" s="243"/>
      <c r="C875" s="244"/>
      <c r="D875" s="234" t="s">
        <v>152</v>
      </c>
      <c r="E875" s="245" t="s">
        <v>19</v>
      </c>
      <c r="F875" s="246" t="s">
        <v>687</v>
      </c>
      <c r="G875" s="244"/>
      <c r="H875" s="247">
        <v>3672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152</v>
      </c>
      <c r="AU875" s="253" t="s">
        <v>84</v>
      </c>
      <c r="AV875" s="14" t="s">
        <v>84</v>
      </c>
      <c r="AW875" s="14" t="s">
        <v>33</v>
      </c>
      <c r="AX875" s="14" t="s">
        <v>71</v>
      </c>
      <c r="AY875" s="253" t="s">
        <v>141</v>
      </c>
    </row>
    <row r="876" s="15" customFormat="1">
      <c r="A876" s="15"/>
      <c r="B876" s="254"/>
      <c r="C876" s="255"/>
      <c r="D876" s="234" t="s">
        <v>152</v>
      </c>
      <c r="E876" s="256" t="s">
        <v>19</v>
      </c>
      <c r="F876" s="257" t="s">
        <v>159</v>
      </c>
      <c r="G876" s="255"/>
      <c r="H876" s="258">
        <v>3672</v>
      </c>
      <c r="I876" s="259"/>
      <c r="J876" s="255"/>
      <c r="K876" s="255"/>
      <c r="L876" s="260"/>
      <c r="M876" s="261"/>
      <c r="N876" s="262"/>
      <c r="O876" s="262"/>
      <c r="P876" s="262"/>
      <c r="Q876" s="262"/>
      <c r="R876" s="262"/>
      <c r="S876" s="262"/>
      <c r="T876" s="263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T876" s="264" t="s">
        <v>152</v>
      </c>
      <c r="AU876" s="264" t="s">
        <v>84</v>
      </c>
      <c r="AV876" s="15" t="s">
        <v>148</v>
      </c>
      <c r="AW876" s="15" t="s">
        <v>33</v>
      </c>
      <c r="AX876" s="15" t="s">
        <v>78</v>
      </c>
      <c r="AY876" s="264" t="s">
        <v>141</v>
      </c>
    </row>
    <row r="877" s="2" customFormat="1" ht="16.5" customHeight="1">
      <c r="A877" s="40"/>
      <c r="B877" s="41"/>
      <c r="C877" s="214" t="s">
        <v>688</v>
      </c>
      <c r="D877" s="214" t="s">
        <v>143</v>
      </c>
      <c r="E877" s="215" t="s">
        <v>689</v>
      </c>
      <c r="F877" s="216" t="s">
        <v>690</v>
      </c>
      <c r="G877" s="217" t="s">
        <v>347</v>
      </c>
      <c r="H877" s="218">
        <v>30.600000000000001</v>
      </c>
      <c r="I877" s="219"/>
      <c r="J877" s="220">
        <f>ROUND(I877*H877,2)</f>
        <v>0</v>
      </c>
      <c r="K877" s="216" t="s">
        <v>147</v>
      </c>
      <c r="L877" s="46"/>
      <c r="M877" s="221" t="s">
        <v>19</v>
      </c>
      <c r="N877" s="222" t="s">
        <v>43</v>
      </c>
      <c r="O877" s="86"/>
      <c r="P877" s="223">
        <f>O877*H877</f>
        <v>0</v>
      </c>
      <c r="Q877" s="223">
        <v>0</v>
      </c>
      <c r="R877" s="223">
        <f>Q877*H877</f>
        <v>0</v>
      </c>
      <c r="S877" s="223">
        <v>0</v>
      </c>
      <c r="T877" s="224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25" t="s">
        <v>148</v>
      </c>
      <c r="AT877" s="225" t="s">
        <v>143</v>
      </c>
      <c r="AU877" s="225" t="s">
        <v>84</v>
      </c>
      <c r="AY877" s="19" t="s">
        <v>141</v>
      </c>
      <c r="BE877" s="226">
        <f>IF(N877="základní",J877,0)</f>
        <v>0</v>
      </c>
      <c r="BF877" s="226">
        <f>IF(N877="snížená",J877,0)</f>
        <v>0</v>
      </c>
      <c r="BG877" s="226">
        <f>IF(N877="zákl. přenesená",J877,0)</f>
        <v>0</v>
      </c>
      <c r="BH877" s="226">
        <f>IF(N877="sníž. přenesená",J877,0)</f>
        <v>0</v>
      </c>
      <c r="BI877" s="226">
        <f>IF(N877="nulová",J877,0)</f>
        <v>0</v>
      </c>
      <c r="BJ877" s="19" t="s">
        <v>84</v>
      </c>
      <c r="BK877" s="226">
        <f>ROUND(I877*H877,2)</f>
        <v>0</v>
      </c>
      <c r="BL877" s="19" t="s">
        <v>148</v>
      </c>
      <c r="BM877" s="225" t="s">
        <v>691</v>
      </c>
    </row>
    <row r="878" s="2" customFormat="1">
      <c r="A878" s="40"/>
      <c r="B878" s="41"/>
      <c r="C878" s="42"/>
      <c r="D878" s="227" t="s">
        <v>150</v>
      </c>
      <c r="E878" s="42"/>
      <c r="F878" s="228" t="s">
        <v>692</v>
      </c>
      <c r="G878" s="42"/>
      <c r="H878" s="42"/>
      <c r="I878" s="229"/>
      <c r="J878" s="42"/>
      <c r="K878" s="42"/>
      <c r="L878" s="46"/>
      <c r="M878" s="230"/>
      <c r="N878" s="231"/>
      <c r="O878" s="86"/>
      <c r="P878" s="86"/>
      <c r="Q878" s="86"/>
      <c r="R878" s="86"/>
      <c r="S878" s="86"/>
      <c r="T878" s="87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T878" s="19" t="s">
        <v>150</v>
      </c>
      <c r="AU878" s="19" t="s">
        <v>84</v>
      </c>
    </row>
    <row r="879" s="13" customFormat="1">
      <c r="A879" s="13"/>
      <c r="B879" s="232"/>
      <c r="C879" s="233"/>
      <c r="D879" s="234" t="s">
        <v>152</v>
      </c>
      <c r="E879" s="235" t="s">
        <v>19</v>
      </c>
      <c r="F879" s="236" t="s">
        <v>230</v>
      </c>
      <c r="G879" s="233"/>
      <c r="H879" s="235" t="s">
        <v>19</v>
      </c>
      <c r="I879" s="237"/>
      <c r="J879" s="233"/>
      <c r="K879" s="233"/>
      <c r="L879" s="238"/>
      <c r="M879" s="239"/>
      <c r="N879" s="240"/>
      <c r="O879" s="240"/>
      <c r="P879" s="240"/>
      <c r="Q879" s="240"/>
      <c r="R879" s="240"/>
      <c r="S879" s="240"/>
      <c r="T879" s="241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2" t="s">
        <v>152</v>
      </c>
      <c r="AU879" s="242" t="s">
        <v>84</v>
      </c>
      <c r="AV879" s="13" t="s">
        <v>78</v>
      </c>
      <c r="AW879" s="13" t="s">
        <v>33</v>
      </c>
      <c r="AX879" s="13" t="s">
        <v>71</v>
      </c>
      <c r="AY879" s="242" t="s">
        <v>141</v>
      </c>
    </row>
    <row r="880" s="14" customFormat="1">
      <c r="A880" s="14"/>
      <c r="B880" s="243"/>
      <c r="C880" s="244"/>
      <c r="D880" s="234" t="s">
        <v>152</v>
      </c>
      <c r="E880" s="245" t="s">
        <v>19</v>
      </c>
      <c r="F880" s="246" t="s">
        <v>681</v>
      </c>
      <c r="G880" s="244"/>
      <c r="H880" s="247">
        <v>30.600000000000001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152</v>
      </c>
      <c r="AU880" s="253" t="s">
        <v>84</v>
      </c>
      <c r="AV880" s="14" t="s">
        <v>84</v>
      </c>
      <c r="AW880" s="14" t="s">
        <v>33</v>
      </c>
      <c r="AX880" s="14" t="s">
        <v>71</v>
      </c>
      <c r="AY880" s="253" t="s">
        <v>141</v>
      </c>
    </row>
    <row r="881" s="15" customFormat="1">
      <c r="A881" s="15"/>
      <c r="B881" s="254"/>
      <c r="C881" s="255"/>
      <c r="D881" s="234" t="s">
        <v>152</v>
      </c>
      <c r="E881" s="256" t="s">
        <v>19</v>
      </c>
      <c r="F881" s="257" t="s">
        <v>159</v>
      </c>
      <c r="G881" s="255"/>
      <c r="H881" s="258">
        <v>30.600000000000001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152</v>
      </c>
      <c r="AU881" s="264" t="s">
        <v>84</v>
      </c>
      <c r="AV881" s="15" t="s">
        <v>148</v>
      </c>
      <c r="AW881" s="15" t="s">
        <v>33</v>
      </c>
      <c r="AX881" s="15" t="s">
        <v>78</v>
      </c>
      <c r="AY881" s="264" t="s">
        <v>141</v>
      </c>
    </row>
    <row r="882" s="2" customFormat="1" ht="16.5" customHeight="1">
      <c r="A882" s="40"/>
      <c r="B882" s="41"/>
      <c r="C882" s="214" t="s">
        <v>693</v>
      </c>
      <c r="D882" s="214" t="s">
        <v>143</v>
      </c>
      <c r="E882" s="215" t="s">
        <v>694</v>
      </c>
      <c r="F882" s="216" t="s">
        <v>695</v>
      </c>
      <c r="G882" s="217" t="s">
        <v>146</v>
      </c>
      <c r="H882" s="218">
        <v>1057.54</v>
      </c>
      <c r="I882" s="219"/>
      <c r="J882" s="220">
        <f>ROUND(I882*H882,2)</f>
        <v>0</v>
      </c>
      <c r="K882" s="216" t="s">
        <v>147</v>
      </c>
      <c r="L882" s="46"/>
      <c r="M882" s="221" t="s">
        <v>19</v>
      </c>
      <c r="N882" s="222" t="s">
        <v>43</v>
      </c>
      <c r="O882" s="86"/>
      <c r="P882" s="223">
        <f>O882*H882</f>
        <v>0</v>
      </c>
      <c r="Q882" s="223">
        <v>0</v>
      </c>
      <c r="R882" s="223">
        <f>Q882*H882</f>
        <v>0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148</v>
      </c>
      <c r="AT882" s="225" t="s">
        <v>143</v>
      </c>
      <c r="AU882" s="225" t="s">
        <v>84</v>
      </c>
      <c r="AY882" s="19" t="s">
        <v>141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84</v>
      </c>
      <c r="BK882" s="226">
        <f>ROUND(I882*H882,2)</f>
        <v>0</v>
      </c>
      <c r="BL882" s="19" t="s">
        <v>148</v>
      </c>
      <c r="BM882" s="225" t="s">
        <v>696</v>
      </c>
    </row>
    <row r="883" s="2" customFormat="1">
      <c r="A883" s="40"/>
      <c r="B883" s="41"/>
      <c r="C883" s="42"/>
      <c r="D883" s="227" t="s">
        <v>150</v>
      </c>
      <c r="E883" s="42"/>
      <c r="F883" s="228" t="s">
        <v>697</v>
      </c>
      <c r="G883" s="42"/>
      <c r="H883" s="42"/>
      <c r="I883" s="229"/>
      <c r="J883" s="42"/>
      <c r="K883" s="42"/>
      <c r="L883" s="46"/>
      <c r="M883" s="230"/>
      <c r="N883" s="231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150</v>
      </c>
      <c r="AU883" s="19" t="s">
        <v>84</v>
      </c>
    </row>
    <row r="884" s="14" customFormat="1">
      <c r="A884" s="14"/>
      <c r="B884" s="243"/>
      <c r="C884" s="244"/>
      <c r="D884" s="234" t="s">
        <v>152</v>
      </c>
      <c r="E884" s="245" t="s">
        <v>19</v>
      </c>
      <c r="F884" s="246" t="s">
        <v>663</v>
      </c>
      <c r="G884" s="244"/>
      <c r="H884" s="247">
        <v>584.44000000000005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152</v>
      </c>
      <c r="AU884" s="253" t="s">
        <v>84</v>
      </c>
      <c r="AV884" s="14" t="s">
        <v>84</v>
      </c>
      <c r="AW884" s="14" t="s">
        <v>33</v>
      </c>
      <c r="AX884" s="14" t="s">
        <v>71</v>
      </c>
      <c r="AY884" s="253" t="s">
        <v>141</v>
      </c>
    </row>
    <row r="885" s="14" customFormat="1">
      <c r="A885" s="14"/>
      <c r="B885" s="243"/>
      <c r="C885" s="244"/>
      <c r="D885" s="234" t="s">
        <v>152</v>
      </c>
      <c r="E885" s="245" t="s">
        <v>19</v>
      </c>
      <c r="F885" s="246" t="s">
        <v>664</v>
      </c>
      <c r="G885" s="244"/>
      <c r="H885" s="247">
        <v>473.10000000000002</v>
      </c>
      <c r="I885" s="248"/>
      <c r="J885" s="244"/>
      <c r="K885" s="244"/>
      <c r="L885" s="249"/>
      <c r="M885" s="250"/>
      <c r="N885" s="251"/>
      <c r="O885" s="251"/>
      <c r="P885" s="251"/>
      <c r="Q885" s="251"/>
      <c r="R885" s="251"/>
      <c r="S885" s="251"/>
      <c r="T885" s="252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53" t="s">
        <v>152</v>
      </c>
      <c r="AU885" s="253" t="s">
        <v>84</v>
      </c>
      <c r="AV885" s="14" t="s">
        <v>84</v>
      </c>
      <c r="AW885" s="14" t="s">
        <v>33</v>
      </c>
      <c r="AX885" s="14" t="s">
        <v>71</v>
      </c>
      <c r="AY885" s="253" t="s">
        <v>141</v>
      </c>
    </row>
    <row r="886" s="15" customFormat="1">
      <c r="A886" s="15"/>
      <c r="B886" s="254"/>
      <c r="C886" s="255"/>
      <c r="D886" s="234" t="s">
        <v>152</v>
      </c>
      <c r="E886" s="256" t="s">
        <v>19</v>
      </c>
      <c r="F886" s="257" t="s">
        <v>159</v>
      </c>
      <c r="G886" s="255"/>
      <c r="H886" s="258">
        <v>1057.54</v>
      </c>
      <c r="I886" s="259"/>
      <c r="J886" s="255"/>
      <c r="K886" s="255"/>
      <c r="L886" s="260"/>
      <c r="M886" s="261"/>
      <c r="N886" s="262"/>
      <c r="O886" s="262"/>
      <c r="P886" s="262"/>
      <c r="Q886" s="262"/>
      <c r="R886" s="262"/>
      <c r="S886" s="262"/>
      <c r="T886" s="263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64" t="s">
        <v>152</v>
      </c>
      <c r="AU886" s="264" t="s">
        <v>84</v>
      </c>
      <c r="AV886" s="15" t="s">
        <v>148</v>
      </c>
      <c r="AW886" s="15" t="s">
        <v>33</v>
      </c>
      <c r="AX886" s="15" t="s">
        <v>78</v>
      </c>
      <c r="AY886" s="264" t="s">
        <v>141</v>
      </c>
    </row>
    <row r="887" s="2" customFormat="1" ht="16.5" customHeight="1">
      <c r="A887" s="40"/>
      <c r="B887" s="41"/>
      <c r="C887" s="214" t="s">
        <v>698</v>
      </c>
      <c r="D887" s="214" t="s">
        <v>143</v>
      </c>
      <c r="E887" s="215" t="s">
        <v>699</v>
      </c>
      <c r="F887" s="216" t="s">
        <v>700</v>
      </c>
      <c r="G887" s="217" t="s">
        <v>146</v>
      </c>
      <c r="H887" s="218">
        <v>126904.8</v>
      </c>
      <c r="I887" s="219"/>
      <c r="J887" s="220">
        <f>ROUND(I887*H887,2)</f>
        <v>0</v>
      </c>
      <c r="K887" s="216" t="s">
        <v>147</v>
      </c>
      <c r="L887" s="46"/>
      <c r="M887" s="221" t="s">
        <v>19</v>
      </c>
      <c r="N887" s="222" t="s">
        <v>43</v>
      </c>
      <c r="O887" s="86"/>
      <c r="P887" s="223">
        <f>O887*H887</f>
        <v>0</v>
      </c>
      <c r="Q887" s="223">
        <v>0</v>
      </c>
      <c r="R887" s="223">
        <f>Q887*H887</f>
        <v>0</v>
      </c>
      <c r="S887" s="223">
        <v>0</v>
      </c>
      <c r="T887" s="224">
        <f>S887*H887</f>
        <v>0</v>
      </c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R887" s="225" t="s">
        <v>148</v>
      </c>
      <c r="AT887" s="225" t="s">
        <v>143</v>
      </c>
      <c r="AU887" s="225" t="s">
        <v>84</v>
      </c>
      <c r="AY887" s="19" t="s">
        <v>141</v>
      </c>
      <c r="BE887" s="226">
        <f>IF(N887="základní",J887,0)</f>
        <v>0</v>
      </c>
      <c r="BF887" s="226">
        <f>IF(N887="snížená",J887,0)</f>
        <v>0</v>
      </c>
      <c r="BG887" s="226">
        <f>IF(N887="zákl. přenesená",J887,0)</f>
        <v>0</v>
      </c>
      <c r="BH887" s="226">
        <f>IF(N887="sníž. přenesená",J887,0)</f>
        <v>0</v>
      </c>
      <c r="BI887" s="226">
        <f>IF(N887="nulová",J887,0)</f>
        <v>0</v>
      </c>
      <c r="BJ887" s="19" t="s">
        <v>84</v>
      </c>
      <c r="BK887" s="226">
        <f>ROUND(I887*H887,2)</f>
        <v>0</v>
      </c>
      <c r="BL887" s="19" t="s">
        <v>148</v>
      </c>
      <c r="BM887" s="225" t="s">
        <v>701</v>
      </c>
    </row>
    <row r="888" s="2" customFormat="1">
      <c r="A888" s="40"/>
      <c r="B888" s="41"/>
      <c r="C888" s="42"/>
      <c r="D888" s="227" t="s">
        <v>150</v>
      </c>
      <c r="E888" s="42"/>
      <c r="F888" s="228" t="s">
        <v>702</v>
      </c>
      <c r="G888" s="42"/>
      <c r="H888" s="42"/>
      <c r="I888" s="229"/>
      <c r="J888" s="42"/>
      <c r="K888" s="42"/>
      <c r="L888" s="46"/>
      <c r="M888" s="230"/>
      <c r="N888" s="231"/>
      <c r="O888" s="86"/>
      <c r="P888" s="86"/>
      <c r="Q888" s="86"/>
      <c r="R888" s="86"/>
      <c r="S888" s="86"/>
      <c r="T888" s="87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T888" s="19" t="s">
        <v>150</v>
      </c>
      <c r="AU888" s="19" t="s">
        <v>84</v>
      </c>
    </row>
    <row r="889" s="14" customFormat="1">
      <c r="A889" s="14"/>
      <c r="B889" s="243"/>
      <c r="C889" s="244"/>
      <c r="D889" s="234" t="s">
        <v>152</v>
      </c>
      <c r="E889" s="245" t="s">
        <v>19</v>
      </c>
      <c r="F889" s="246" t="s">
        <v>670</v>
      </c>
      <c r="G889" s="244"/>
      <c r="H889" s="247">
        <v>126904.8</v>
      </c>
      <c r="I889" s="248"/>
      <c r="J889" s="244"/>
      <c r="K889" s="244"/>
      <c r="L889" s="249"/>
      <c r="M889" s="250"/>
      <c r="N889" s="251"/>
      <c r="O889" s="251"/>
      <c r="P889" s="251"/>
      <c r="Q889" s="251"/>
      <c r="R889" s="251"/>
      <c r="S889" s="251"/>
      <c r="T889" s="252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  <c r="AE889" s="14"/>
      <c r="AT889" s="253" t="s">
        <v>152</v>
      </c>
      <c r="AU889" s="253" t="s">
        <v>84</v>
      </c>
      <c r="AV889" s="14" t="s">
        <v>84</v>
      </c>
      <c r="AW889" s="14" t="s">
        <v>33</v>
      </c>
      <c r="AX889" s="14" t="s">
        <v>71</v>
      </c>
      <c r="AY889" s="253" t="s">
        <v>141</v>
      </c>
    </row>
    <row r="890" s="15" customFormat="1">
      <c r="A890" s="15"/>
      <c r="B890" s="254"/>
      <c r="C890" s="255"/>
      <c r="D890" s="234" t="s">
        <v>152</v>
      </c>
      <c r="E890" s="256" t="s">
        <v>19</v>
      </c>
      <c r="F890" s="257" t="s">
        <v>159</v>
      </c>
      <c r="G890" s="255"/>
      <c r="H890" s="258">
        <v>126904.8</v>
      </c>
      <c r="I890" s="259"/>
      <c r="J890" s="255"/>
      <c r="K890" s="255"/>
      <c r="L890" s="260"/>
      <c r="M890" s="261"/>
      <c r="N890" s="262"/>
      <c r="O890" s="262"/>
      <c r="P890" s="262"/>
      <c r="Q890" s="262"/>
      <c r="R890" s="262"/>
      <c r="S890" s="262"/>
      <c r="T890" s="263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T890" s="264" t="s">
        <v>152</v>
      </c>
      <c r="AU890" s="264" t="s">
        <v>84</v>
      </c>
      <c r="AV890" s="15" t="s">
        <v>148</v>
      </c>
      <c r="AW890" s="15" t="s">
        <v>33</v>
      </c>
      <c r="AX890" s="15" t="s">
        <v>78</v>
      </c>
      <c r="AY890" s="264" t="s">
        <v>141</v>
      </c>
    </row>
    <row r="891" s="2" customFormat="1" ht="16.5" customHeight="1">
      <c r="A891" s="40"/>
      <c r="B891" s="41"/>
      <c r="C891" s="214" t="s">
        <v>703</v>
      </c>
      <c r="D891" s="214" t="s">
        <v>143</v>
      </c>
      <c r="E891" s="215" t="s">
        <v>704</v>
      </c>
      <c r="F891" s="216" t="s">
        <v>705</v>
      </c>
      <c r="G891" s="217" t="s">
        <v>146</v>
      </c>
      <c r="H891" s="218">
        <v>1057.54</v>
      </c>
      <c r="I891" s="219"/>
      <c r="J891" s="220">
        <f>ROUND(I891*H891,2)</f>
        <v>0</v>
      </c>
      <c r="K891" s="216" t="s">
        <v>147</v>
      </c>
      <c r="L891" s="46"/>
      <c r="M891" s="221" t="s">
        <v>19</v>
      </c>
      <c r="N891" s="222" t="s">
        <v>43</v>
      </c>
      <c r="O891" s="86"/>
      <c r="P891" s="223">
        <f>O891*H891</f>
        <v>0</v>
      </c>
      <c r="Q891" s="223">
        <v>0</v>
      </c>
      <c r="R891" s="223">
        <f>Q891*H891</f>
        <v>0</v>
      </c>
      <c r="S891" s="223">
        <v>0</v>
      </c>
      <c r="T891" s="224">
        <f>S891*H891</f>
        <v>0</v>
      </c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R891" s="225" t="s">
        <v>148</v>
      </c>
      <c r="AT891" s="225" t="s">
        <v>143</v>
      </c>
      <c r="AU891" s="225" t="s">
        <v>84</v>
      </c>
      <c r="AY891" s="19" t="s">
        <v>141</v>
      </c>
      <c r="BE891" s="226">
        <f>IF(N891="základní",J891,0)</f>
        <v>0</v>
      </c>
      <c r="BF891" s="226">
        <f>IF(N891="snížená",J891,0)</f>
        <v>0</v>
      </c>
      <c r="BG891" s="226">
        <f>IF(N891="zákl. přenesená",J891,0)</f>
        <v>0</v>
      </c>
      <c r="BH891" s="226">
        <f>IF(N891="sníž. přenesená",J891,0)</f>
        <v>0</v>
      </c>
      <c r="BI891" s="226">
        <f>IF(N891="nulová",J891,0)</f>
        <v>0</v>
      </c>
      <c r="BJ891" s="19" t="s">
        <v>84</v>
      </c>
      <c r="BK891" s="226">
        <f>ROUND(I891*H891,2)</f>
        <v>0</v>
      </c>
      <c r="BL891" s="19" t="s">
        <v>148</v>
      </c>
      <c r="BM891" s="225" t="s">
        <v>706</v>
      </c>
    </row>
    <row r="892" s="2" customFormat="1">
      <c r="A892" s="40"/>
      <c r="B892" s="41"/>
      <c r="C892" s="42"/>
      <c r="D892" s="227" t="s">
        <v>150</v>
      </c>
      <c r="E892" s="42"/>
      <c r="F892" s="228" t="s">
        <v>707</v>
      </c>
      <c r="G892" s="42"/>
      <c r="H892" s="42"/>
      <c r="I892" s="229"/>
      <c r="J892" s="42"/>
      <c r="K892" s="42"/>
      <c r="L892" s="46"/>
      <c r="M892" s="230"/>
      <c r="N892" s="231"/>
      <c r="O892" s="86"/>
      <c r="P892" s="86"/>
      <c r="Q892" s="86"/>
      <c r="R892" s="86"/>
      <c r="S892" s="86"/>
      <c r="T892" s="87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T892" s="19" t="s">
        <v>150</v>
      </c>
      <c r="AU892" s="19" t="s">
        <v>84</v>
      </c>
    </row>
    <row r="893" s="14" customFormat="1">
      <c r="A893" s="14"/>
      <c r="B893" s="243"/>
      <c r="C893" s="244"/>
      <c r="D893" s="234" t="s">
        <v>152</v>
      </c>
      <c r="E893" s="245" t="s">
        <v>19</v>
      </c>
      <c r="F893" s="246" t="s">
        <v>663</v>
      </c>
      <c r="G893" s="244"/>
      <c r="H893" s="247">
        <v>584.44000000000005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152</v>
      </c>
      <c r="AU893" s="253" t="s">
        <v>84</v>
      </c>
      <c r="AV893" s="14" t="s">
        <v>84</v>
      </c>
      <c r="AW893" s="14" t="s">
        <v>33</v>
      </c>
      <c r="AX893" s="14" t="s">
        <v>71</v>
      </c>
      <c r="AY893" s="253" t="s">
        <v>141</v>
      </c>
    </row>
    <row r="894" s="14" customFormat="1">
      <c r="A894" s="14"/>
      <c r="B894" s="243"/>
      <c r="C894" s="244"/>
      <c r="D894" s="234" t="s">
        <v>152</v>
      </c>
      <c r="E894" s="245" t="s">
        <v>19</v>
      </c>
      <c r="F894" s="246" t="s">
        <v>664</v>
      </c>
      <c r="G894" s="244"/>
      <c r="H894" s="247">
        <v>473.10000000000002</v>
      </c>
      <c r="I894" s="248"/>
      <c r="J894" s="244"/>
      <c r="K894" s="244"/>
      <c r="L894" s="249"/>
      <c r="M894" s="250"/>
      <c r="N894" s="251"/>
      <c r="O894" s="251"/>
      <c r="P894" s="251"/>
      <c r="Q894" s="251"/>
      <c r="R894" s="251"/>
      <c r="S894" s="251"/>
      <c r="T894" s="252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253" t="s">
        <v>152</v>
      </c>
      <c r="AU894" s="253" t="s">
        <v>84</v>
      </c>
      <c r="AV894" s="14" t="s">
        <v>84</v>
      </c>
      <c r="AW894" s="14" t="s">
        <v>33</v>
      </c>
      <c r="AX894" s="14" t="s">
        <v>71</v>
      </c>
      <c r="AY894" s="253" t="s">
        <v>141</v>
      </c>
    </row>
    <row r="895" s="15" customFormat="1">
      <c r="A895" s="15"/>
      <c r="B895" s="254"/>
      <c r="C895" s="255"/>
      <c r="D895" s="234" t="s">
        <v>152</v>
      </c>
      <c r="E895" s="256" t="s">
        <v>19</v>
      </c>
      <c r="F895" s="257" t="s">
        <v>159</v>
      </c>
      <c r="G895" s="255"/>
      <c r="H895" s="258">
        <v>1057.54</v>
      </c>
      <c r="I895" s="259"/>
      <c r="J895" s="255"/>
      <c r="K895" s="255"/>
      <c r="L895" s="260"/>
      <c r="M895" s="261"/>
      <c r="N895" s="262"/>
      <c r="O895" s="262"/>
      <c r="P895" s="262"/>
      <c r="Q895" s="262"/>
      <c r="R895" s="262"/>
      <c r="S895" s="262"/>
      <c r="T895" s="263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64" t="s">
        <v>152</v>
      </c>
      <c r="AU895" s="264" t="s">
        <v>84</v>
      </c>
      <c r="AV895" s="15" t="s">
        <v>148</v>
      </c>
      <c r="AW895" s="15" t="s">
        <v>33</v>
      </c>
      <c r="AX895" s="15" t="s">
        <v>78</v>
      </c>
      <c r="AY895" s="264" t="s">
        <v>141</v>
      </c>
    </row>
    <row r="896" s="2" customFormat="1" ht="21.75" customHeight="1">
      <c r="A896" s="40"/>
      <c r="B896" s="41"/>
      <c r="C896" s="214" t="s">
        <v>708</v>
      </c>
      <c r="D896" s="214" t="s">
        <v>143</v>
      </c>
      <c r="E896" s="215" t="s">
        <v>709</v>
      </c>
      <c r="F896" s="216" t="s">
        <v>710</v>
      </c>
      <c r="G896" s="217" t="s">
        <v>347</v>
      </c>
      <c r="H896" s="218">
        <v>8</v>
      </c>
      <c r="I896" s="219"/>
      <c r="J896" s="220">
        <f>ROUND(I896*H896,2)</f>
        <v>0</v>
      </c>
      <c r="K896" s="216" t="s">
        <v>147</v>
      </c>
      <c r="L896" s="46"/>
      <c r="M896" s="221" t="s">
        <v>19</v>
      </c>
      <c r="N896" s="222" t="s">
        <v>43</v>
      </c>
      <c r="O896" s="86"/>
      <c r="P896" s="223">
        <f>O896*H896</f>
        <v>0</v>
      </c>
      <c r="Q896" s="223">
        <v>0</v>
      </c>
      <c r="R896" s="223">
        <f>Q896*H896</f>
        <v>0</v>
      </c>
      <c r="S896" s="223">
        <v>0</v>
      </c>
      <c r="T896" s="224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5" t="s">
        <v>148</v>
      </c>
      <c r="AT896" s="225" t="s">
        <v>143</v>
      </c>
      <c r="AU896" s="225" t="s">
        <v>84</v>
      </c>
      <c r="AY896" s="19" t="s">
        <v>141</v>
      </c>
      <c r="BE896" s="226">
        <f>IF(N896="základní",J896,0)</f>
        <v>0</v>
      </c>
      <c r="BF896" s="226">
        <f>IF(N896="snížená",J896,0)</f>
        <v>0</v>
      </c>
      <c r="BG896" s="226">
        <f>IF(N896="zákl. přenesená",J896,0)</f>
        <v>0</v>
      </c>
      <c r="BH896" s="226">
        <f>IF(N896="sníž. přenesená",J896,0)</f>
        <v>0</v>
      </c>
      <c r="BI896" s="226">
        <f>IF(N896="nulová",J896,0)</f>
        <v>0</v>
      </c>
      <c r="BJ896" s="19" t="s">
        <v>84</v>
      </c>
      <c r="BK896" s="226">
        <f>ROUND(I896*H896,2)</f>
        <v>0</v>
      </c>
      <c r="BL896" s="19" t="s">
        <v>148</v>
      </c>
      <c r="BM896" s="225" t="s">
        <v>711</v>
      </c>
    </row>
    <row r="897" s="2" customFormat="1">
      <c r="A897" s="40"/>
      <c r="B897" s="41"/>
      <c r="C897" s="42"/>
      <c r="D897" s="227" t="s">
        <v>150</v>
      </c>
      <c r="E897" s="42"/>
      <c r="F897" s="228" t="s">
        <v>712</v>
      </c>
      <c r="G897" s="42"/>
      <c r="H897" s="42"/>
      <c r="I897" s="229"/>
      <c r="J897" s="42"/>
      <c r="K897" s="42"/>
      <c r="L897" s="46"/>
      <c r="M897" s="230"/>
      <c r="N897" s="231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150</v>
      </c>
      <c r="AU897" s="19" t="s">
        <v>84</v>
      </c>
    </row>
    <row r="898" s="14" customFormat="1">
      <c r="A898" s="14"/>
      <c r="B898" s="243"/>
      <c r="C898" s="244"/>
      <c r="D898" s="234" t="s">
        <v>152</v>
      </c>
      <c r="E898" s="245" t="s">
        <v>19</v>
      </c>
      <c r="F898" s="246" t="s">
        <v>713</v>
      </c>
      <c r="G898" s="244"/>
      <c r="H898" s="247">
        <v>8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152</v>
      </c>
      <c r="AU898" s="253" t="s">
        <v>84</v>
      </c>
      <c r="AV898" s="14" t="s">
        <v>84</v>
      </c>
      <c r="AW898" s="14" t="s">
        <v>33</v>
      </c>
      <c r="AX898" s="14" t="s">
        <v>71</v>
      </c>
      <c r="AY898" s="253" t="s">
        <v>141</v>
      </c>
    </row>
    <row r="899" s="15" customFormat="1">
      <c r="A899" s="15"/>
      <c r="B899" s="254"/>
      <c r="C899" s="255"/>
      <c r="D899" s="234" t="s">
        <v>152</v>
      </c>
      <c r="E899" s="256" t="s">
        <v>19</v>
      </c>
      <c r="F899" s="257" t="s">
        <v>159</v>
      </c>
      <c r="G899" s="255"/>
      <c r="H899" s="258">
        <v>8</v>
      </c>
      <c r="I899" s="259"/>
      <c r="J899" s="255"/>
      <c r="K899" s="255"/>
      <c r="L899" s="260"/>
      <c r="M899" s="261"/>
      <c r="N899" s="262"/>
      <c r="O899" s="262"/>
      <c r="P899" s="262"/>
      <c r="Q899" s="262"/>
      <c r="R899" s="262"/>
      <c r="S899" s="262"/>
      <c r="T899" s="263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4" t="s">
        <v>152</v>
      </c>
      <c r="AU899" s="264" t="s">
        <v>84</v>
      </c>
      <c r="AV899" s="15" t="s">
        <v>148</v>
      </c>
      <c r="AW899" s="15" t="s">
        <v>33</v>
      </c>
      <c r="AX899" s="15" t="s">
        <v>78</v>
      </c>
      <c r="AY899" s="264" t="s">
        <v>141</v>
      </c>
    </row>
    <row r="900" s="2" customFormat="1" ht="21.75" customHeight="1">
      <c r="A900" s="40"/>
      <c r="B900" s="41"/>
      <c r="C900" s="214" t="s">
        <v>714</v>
      </c>
      <c r="D900" s="214" t="s">
        <v>143</v>
      </c>
      <c r="E900" s="215" t="s">
        <v>715</v>
      </c>
      <c r="F900" s="216" t="s">
        <v>716</v>
      </c>
      <c r="G900" s="217" t="s">
        <v>347</v>
      </c>
      <c r="H900" s="218">
        <v>960</v>
      </c>
      <c r="I900" s="219"/>
      <c r="J900" s="220">
        <f>ROUND(I900*H900,2)</f>
        <v>0</v>
      </c>
      <c r="K900" s="216" t="s">
        <v>147</v>
      </c>
      <c r="L900" s="46"/>
      <c r="M900" s="221" t="s">
        <v>19</v>
      </c>
      <c r="N900" s="222" t="s">
        <v>43</v>
      </c>
      <c r="O900" s="86"/>
      <c r="P900" s="223">
        <f>O900*H900</f>
        <v>0</v>
      </c>
      <c r="Q900" s="223">
        <v>0</v>
      </c>
      <c r="R900" s="223">
        <f>Q900*H900</f>
        <v>0</v>
      </c>
      <c r="S900" s="223">
        <v>0</v>
      </c>
      <c r="T900" s="224">
        <f>S900*H900</f>
        <v>0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5" t="s">
        <v>148</v>
      </c>
      <c r="AT900" s="225" t="s">
        <v>143</v>
      </c>
      <c r="AU900" s="225" t="s">
        <v>84</v>
      </c>
      <c r="AY900" s="19" t="s">
        <v>141</v>
      </c>
      <c r="BE900" s="226">
        <f>IF(N900="základní",J900,0)</f>
        <v>0</v>
      </c>
      <c r="BF900" s="226">
        <f>IF(N900="snížená",J900,0)</f>
        <v>0</v>
      </c>
      <c r="BG900" s="226">
        <f>IF(N900="zákl. přenesená",J900,0)</f>
        <v>0</v>
      </c>
      <c r="BH900" s="226">
        <f>IF(N900="sníž. přenesená",J900,0)</f>
        <v>0</v>
      </c>
      <c r="BI900" s="226">
        <f>IF(N900="nulová",J900,0)</f>
        <v>0</v>
      </c>
      <c r="BJ900" s="19" t="s">
        <v>84</v>
      </c>
      <c r="BK900" s="226">
        <f>ROUND(I900*H900,2)</f>
        <v>0</v>
      </c>
      <c r="BL900" s="19" t="s">
        <v>148</v>
      </c>
      <c r="BM900" s="225" t="s">
        <v>717</v>
      </c>
    </row>
    <row r="901" s="2" customFormat="1">
      <c r="A901" s="40"/>
      <c r="B901" s="41"/>
      <c r="C901" s="42"/>
      <c r="D901" s="227" t="s">
        <v>150</v>
      </c>
      <c r="E901" s="42"/>
      <c r="F901" s="228" t="s">
        <v>718</v>
      </c>
      <c r="G901" s="42"/>
      <c r="H901" s="42"/>
      <c r="I901" s="229"/>
      <c r="J901" s="42"/>
      <c r="K901" s="42"/>
      <c r="L901" s="46"/>
      <c r="M901" s="230"/>
      <c r="N901" s="231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150</v>
      </c>
      <c r="AU901" s="19" t="s">
        <v>84</v>
      </c>
    </row>
    <row r="902" s="14" customFormat="1">
      <c r="A902" s="14"/>
      <c r="B902" s="243"/>
      <c r="C902" s="244"/>
      <c r="D902" s="234" t="s">
        <v>152</v>
      </c>
      <c r="E902" s="245" t="s">
        <v>19</v>
      </c>
      <c r="F902" s="246" t="s">
        <v>719</v>
      </c>
      <c r="G902" s="244"/>
      <c r="H902" s="247">
        <v>960</v>
      </c>
      <c r="I902" s="248"/>
      <c r="J902" s="244"/>
      <c r="K902" s="244"/>
      <c r="L902" s="249"/>
      <c r="M902" s="250"/>
      <c r="N902" s="251"/>
      <c r="O902" s="251"/>
      <c r="P902" s="251"/>
      <c r="Q902" s="251"/>
      <c r="R902" s="251"/>
      <c r="S902" s="251"/>
      <c r="T902" s="252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  <c r="AE902" s="14"/>
      <c r="AT902" s="253" t="s">
        <v>152</v>
      </c>
      <c r="AU902" s="253" t="s">
        <v>84</v>
      </c>
      <c r="AV902" s="14" t="s">
        <v>84</v>
      </c>
      <c r="AW902" s="14" t="s">
        <v>33</v>
      </c>
      <c r="AX902" s="14" t="s">
        <v>71</v>
      </c>
      <c r="AY902" s="253" t="s">
        <v>141</v>
      </c>
    </row>
    <row r="903" s="15" customFormat="1">
      <c r="A903" s="15"/>
      <c r="B903" s="254"/>
      <c r="C903" s="255"/>
      <c r="D903" s="234" t="s">
        <v>152</v>
      </c>
      <c r="E903" s="256" t="s">
        <v>19</v>
      </c>
      <c r="F903" s="257" t="s">
        <v>159</v>
      </c>
      <c r="G903" s="255"/>
      <c r="H903" s="258">
        <v>960</v>
      </c>
      <c r="I903" s="259"/>
      <c r="J903" s="255"/>
      <c r="K903" s="255"/>
      <c r="L903" s="260"/>
      <c r="M903" s="261"/>
      <c r="N903" s="262"/>
      <c r="O903" s="262"/>
      <c r="P903" s="262"/>
      <c r="Q903" s="262"/>
      <c r="R903" s="262"/>
      <c r="S903" s="262"/>
      <c r="T903" s="263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64" t="s">
        <v>152</v>
      </c>
      <c r="AU903" s="264" t="s">
        <v>84</v>
      </c>
      <c r="AV903" s="15" t="s">
        <v>148</v>
      </c>
      <c r="AW903" s="15" t="s">
        <v>33</v>
      </c>
      <c r="AX903" s="15" t="s">
        <v>78</v>
      </c>
      <c r="AY903" s="264" t="s">
        <v>141</v>
      </c>
    </row>
    <row r="904" s="2" customFormat="1" ht="21.75" customHeight="1">
      <c r="A904" s="40"/>
      <c r="B904" s="41"/>
      <c r="C904" s="214" t="s">
        <v>720</v>
      </c>
      <c r="D904" s="214" t="s">
        <v>143</v>
      </c>
      <c r="E904" s="215" t="s">
        <v>721</v>
      </c>
      <c r="F904" s="216" t="s">
        <v>722</v>
      </c>
      <c r="G904" s="217" t="s">
        <v>347</v>
      </c>
      <c r="H904" s="218">
        <v>8</v>
      </c>
      <c r="I904" s="219"/>
      <c r="J904" s="220">
        <f>ROUND(I904*H904,2)</f>
        <v>0</v>
      </c>
      <c r="K904" s="216" t="s">
        <v>147</v>
      </c>
      <c r="L904" s="46"/>
      <c r="M904" s="221" t="s">
        <v>19</v>
      </c>
      <c r="N904" s="222" t="s">
        <v>43</v>
      </c>
      <c r="O904" s="86"/>
      <c r="P904" s="223">
        <f>O904*H904</f>
        <v>0</v>
      </c>
      <c r="Q904" s="223">
        <v>0</v>
      </c>
      <c r="R904" s="223">
        <f>Q904*H904</f>
        <v>0</v>
      </c>
      <c r="S904" s="223">
        <v>0</v>
      </c>
      <c r="T904" s="224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25" t="s">
        <v>148</v>
      </c>
      <c r="AT904" s="225" t="s">
        <v>143</v>
      </c>
      <c r="AU904" s="225" t="s">
        <v>84</v>
      </c>
      <c r="AY904" s="19" t="s">
        <v>141</v>
      </c>
      <c r="BE904" s="226">
        <f>IF(N904="základní",J904,0)</f>
        <v>0</v>
      </c>
      <c r="BF904" s="226">
        <f>IF(N904="snížená",J904,0)</f>
        <v>0</v>
      </c>
      <c r="BG904" s="226">
        <f>IF(N904="zákl. přenesená",J904,0)</f>
        <v>0</v>
      </c>
      <c r="BH904" s="226">
        <f>IF(N904="sníž. přenesená",J904,0)</f>
        <v>0</v>
      </c>
      <c r="BI904" s="226">
        <f>IF(N904="nulová",J904,0)</f>
        <v>0</v>
      </c>
      <c r="BJ904" s="19" t="s">
        <v>84</v>
      </c>
      <c r="BK904" s="226">
        <f>ROUND(I904*H904,2)</f>
        <v>0</v>
      </c>
      <c r="BL904" s="19" t="s">
        <v>148</v>
      </c>
      <c r="BM904" s="225" t="s">
        <v>723</v>
      </c>
    </row>
    <row r="905" s="2" customFormat="1">
      <c r="A905" s="40"/>
      <c r="B905" s="41"/>
      <c r="C905" s="42"/>
      <c r="D905" s="227" t="s">
        <v>150</v>
      </c>
      <c r="E905" s="42"/>
      <c r="F905" s="228" t="s">
        <v>724</v>
      </c>
      <c r="G905" s="42"/>
      <c r="H905" s="42"/>
      <c r="I905" s="229"/>
      <c r="J905" s="42"/>
      <c r="K905" s="42"/>
      <c r="L905" s="46"/>
      <c r="M905" s="230"/>
      <c r="N905" s="231"/>
      <c r="O905" s="86"/>
      <c r="P905" s="86"/>
      <c r="Q905" s="86"/>
      <c r="R905" s="86"/>
      <c r="S905" s="86"/>
      <c r="T905" s="87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T905" s="19" t="s">
        <v>150</v>
      </c>
      <c r="AU905" s="19" t="s">
        <v>84</v>
      </c>
    </row>
    <row r="906" s="14" customFormat="1">
      <c r="A906" s="14"/>
      <c r="B906" s="243"/>
      <c r="C906" s="244"/>
      <c r="D906" s="234" t="s">
        <v>152</v>
      </c>
      <c r="E906" s="245" t="s">
        <v>19</v>
      </c>
      <c r="F906" s="246" t="s">
        <v>713</v>
      </c>
      <c r="G906" s="244"/>
      <c r="H906" s="247">
        <v>8</v>
      </c>
      <c r="I906" s="248"/>
      <c r="J906" s="244"/>
      <c r="K906" s="244"/>
      <c r="L906" s="249"/>
      <c r="M906" s="250"/>
      <c r="N906" s="251"/>
      <c r="O906" s="251"/>
      <c r="P906" s="251"/>
      <c r="Q906" s="251"/>
      <c r="R906" s="251"/>
      <c r="S906" s="251"/>
      <c r="T906" s="252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3" t="s">
        <v>152</v>
      </c>
      <c r="AU906" s="253" t="s">
        <v>84</v>
      </c>
      <c r="AV906" s="14" t="s">
        <v>84</v>
      </c>
      <c r="AW906" s="14" t="s">
        <v>33</v>
      </c>
      <c r="AX906" s="14" t="s">
        <v>71</v>
      </c>
      <c r="AY906" s="253" t="s">
        <v>141</v>
      </c>
    </row>
    <row r="907" s="15" customFormat="1">
      <c r="A907" s="15"/>
      <c r="B907" s="254"/>
      <c r="C907" s="255"/>
      <c r="D907" s="234" t="s">
        <v>152</v>
      </c>
      <c r="E907" s="256" t="s">
        <v>19</v>
      </c>
      <c r="F907" s="257" t="s">
        <v>159</v>
      </c>
      <c r="G907" s="255"/>
      <c r="H907" s="258">
        <v>8</v>
      </c>
      <c r="I907" s="259"/>
      <c r="J907" s="255"/>
      <c r="K907" s="255"/>
      <c r="L907" s="260"/>
      <c r="M907" s="261"/>
      <c r="N907" s="262"/>
      <c r="O907" s="262"/>
      <c r="P907" s="262"/>
      <c r="Q907" s="262"/>
      <c r="R907" s="262"/>
      <c r="S907" s="262"/>
      <c r="T907" s="263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T907" s="264" t="s">
        <v>152</v>
      </c>
      <c r="AU907" s="264" t="s">
        <v>84</v>
      </c>
      <c r="AV907" s="15" t="s">
        <v>148</v>
      </c>
      <c r="AW907" s="15" t="s">
        <v>33</v>
      </c>
      <c r="AX907" s="15" t="s">
        <v>78</v>
      </c>
      <c r="AY907" s="264" t="s">
        <v>141</v>
      </c>
    </row>
    <row r="908" s="2" customFormat="1" ht="24.15" customHeight="1">
      <c r="A908" s="40"/>
      <c r="B908" s="41"/>
      <c r="C908" s="214" t="s">
        <v>725</v>
      </c>
      <c r="D908" s="214" t="s">
        <v>143</v>
      </c>
      <c r="E908" s="215" t="s">
        <v>726</v>
      </c>
      <c r="F908" s="216" t="s">
        <v>727</v>
      </c>
      <c r="G908" s="217" t="s">
        <v>636</v>
      </c>
      <c r="H908" s="218">
        <v>48</v>
      </c>
      <c r="I908" s="219"/>
      <c r="J908" s="220">
        <f>ROUND(I908*H908,2)</f>
        <v>0</v>
      </c>
      <c r="K908" s="216" t="s">
        <v>147</v>
      </c>
      <c r="L908" s="46"/>
      <c r="M908" s="221" t="s">
        <v>19</v>
      </c>
      <c r="N908" s="222" t="s">
        <v>43</v>
      </c>
      <c r="O908" s="86"/>
      <c r="P908" s="223">
        <f>O908*H908</f>
        <v>0</v>
      </c>
      <c r="Q908" s="223">
        <v>1.0000000000000001E-05</v>
      </c>
      <c r="R908" s="223">
        <f>Q908*H908</f>
        <v>0.00048000000000000007</v>
      </c>
      <c r="S908" s="223">
        <v>0</v>
      </c>
      <c r="T908" s="224">
        <f>S908*H908</f>
        <v>0</v>
      </c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R908" s="225" t="s">
        <v>148</v>
      </c>
      <c r="AT908" s="225" t="s">
        <v>143</v>
      </c>
      <c r="AU908" s="225" t="s">
        <v>84</v>
      </c>
      <c r="AY908" s="19" t="s">
        <v>141</v>
      </c>
      <c r="BE908" s="226">
        <f>IF(N908="základní",J908,0)</f>
        <v>0</v>
      </c>
      <c r="BF908" s="226">
        <f>IF(N908="snížená",J908,0)</f>
        <v>0</v>
      </c>
      <c r="BG908" s="226">
        <f>IF(N908="zákl. přenesená",J908,0)</f>
        <v>0</v>
      </c>
      <c r="BH908" s="226">
        <f>IF(N908="sníž. přenesená",J908,0)</f>
        <v>0</v>
      </c>
      <c r="BI908" s="226">
        <f>IF(N908="nulová",J908,0)</f>
        <v>0</v>
      </c>
      <c r="BJ908" s="19" t="s">
        <v>84</v>
      </c>
      <c r="BK908" s="226">
        <f>ROUND(I908*H908,2)</f>
        <v>0</v>
      </c>
      <c r="BL908" s="19" t="s">
        <v>148</v>
      </c>
      <c r="BM908" s="225" t="s">
        <v>728</v>
      </c>
    </row>
    <row r="909" s="2" customFormat="1">
      <c r="A909" s="40"/>
      <c r="B909" s="41"/>
      <c r="C909" s="42"/>
      <c r="D909" s="227" t="s">
        <v>150</v>
      </c>
      <c r="E909" s="42"/>
      <c r="F909" s="228" t="s">
        <v>729</v>
      </c>
      <c r="G909" s="42"/>
      <c r="H909" s="42"/>
      <c r="I909" s="229"/>
      <c r="J909" s="42"/>
      <c r="K909" s="42"/>
      <c r="L909" s="46"/>
      <c r="M909" s="230"/>
      <c r="N909" s="231"/>
      <c r="O909" s="86"/>
      <c r="P909" s="86"/>
      <c r="Q909" s="86"/>
      <c r="R909" s="86"/>
      <c r="S909" s="86"/>
      <c r="T909" s="87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T909" s="19" t="s">
        <v>150</v>
      </c>
      <c r="AU909" s="19" t="s">
        <v>84</v>
      </c>
    </row>
    <row r="910" s="13" customFormat="1">
      <c r="A910" s="13"/>
      <c r="B910" s="232"/>
      <c r="C910" s="233"/>
      <c r="D910" s="234" t="s">
        <v>152</v>
      </c>
      <c r="E910" s="235" t="s">
        <v>19</v>
      </c>
      <c r="F910" s="236" t="s">
        <v>730</v>
      </c>
      <c r="G910" s="233"/>
      <c r="H910" s="235" t="s">
        <v>19</v>
      </c>
      <c r="I910" s="237"/>
      <c r="J910" s="233"/>
      <c r="K910" s="233"/>
      <c r="L910" s="238"/>
      <c r="M910" s="239"/>
      <c r="N910" s="240"/>
      <c r="O910" s="240"/>
      <c r="P910" s="240"/>
      <c r="Q910" s="240"/>
      <c r="R910" s="240"/>
      <c r="S910" s="240"/>
      <c r="T910" s="241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2" t="s">
        <v>152</v>
      </c>
      <c r="AU910" s="242" t="s">
        <v>84</v>
      </c>
      <c r="AV910" s="13" t="s">
        <v>78</v>
      </c>
      <c r="AW910" s="13" t="s">
        <v>33</v>
      </c>
      <c r="AX910" s="13" t="s">
        <v>71</v>
      </c>
      <c r="AY910" s="242" t="s">
        <v>141</v>
      </c>
    </row>
    <row r="911" s="14" customFormat="1">
      <c r="A911" s="14"/>
      <c r="B911" s="243"/>
      <c r="C911" s="244"/>
      <c r="D911" s="234" t="s">
        <v>152</v>
      </c>
      <c r="E911" s="245" t="s">
        <v>19</v>
      </c>
      <c r="F911" s="246" t="s">
        <v>731</v>
      </c>
      <c r="G911" s="244"/>
      <c r="H911" s="247">
        <v>48</v>
      </c>
      <c r="I911" s="248"/>
      <c r="J911" s="244"/>
      <c r="K911" s="244"/>
      <c r="L911" s="249"/>
      <c r="M911" s="250"/>
      <c r="N911" s="251"/>
      <c r="O911" s="251"/>
      <c r="P911" s="251"/>
      <c r="Q911" s="251"/>
      <c r="R911" s="251"/>
      <c r="S911" s="251"/>
      <c r="T911" s="252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  <c r="AE911" s="14"/>
      <c r="AT911" s="253" t="s">
        <v>152</v>
      </c>
      <c r="AU911" s="253" t="s">
        <v>84</v>
      </c>
      <c r="AV911" s="14" t="s">
        <v>84</v>
      </c>
      <c r="AW911" s="14" t="s">
        <v>33</v>
      </c>
      <c r="AX911" s="14" t="s">
        <v>71</v>
      </c>
      <c r="AY911" s="253" t="s">
        <v>141</v>
      </c>
    </row>
    <row r="912" s="15" customFormat="1">
      <c r="A912" s="15"/>
      <c r="B912" s="254"/>
      <c r="C912" s="255"/>
      <c r="D912" s="234" t="s">
        <v>152</v>
      </c>
      <c r="E912" s="256" t="s">
        <v>19</v>
      </c>
      <c r="F912" s="257" t="s">
        <v>159</v>
      </c>
      <c r="G912" s="255"/>
      <c r="H912" s="258">
        <v>48</v>
      </c>
      <c r="I912" s="259"/>
      <c r="J912" s="255"/>
      <c r="K912" s="255"/>
      <c r="L912" s="260"/>
      <c r="M912" s="261"/>
      <c r="N912" s="262"/>
      <c r="O912" s="262"/>
      <c r="P912" s="262"/>
      <c r="Q912" s="262"/>
      <c r="R912" s="262"/>
      <c r="S912" s="262"/>
      <c r="T912" s="263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64" t="s">
        <v>152</v>
      </c>
      <c r="AU912" s="264" t="s">
        <v>84</v>
      </c>
      <c r="AV912" s="15" t="s">
        <v>148</v>
      </c>
      <c r="AW912" s="15" t="s">
        <v>33</v>
      </c>
      <c r="AX912" s="15" t="s">
        <v>78</v>
      </c>
      <c r="AY912" s="264" t="s">
        <v>141</v>
      </c>
    </row>
    <row r="913" s="2" customFormat="1" ht="21.75" customHeight="1">
      <c r="A913" s="40"/>
      <c r="B913" s="41"/>
      <c r="C913" s="214" t="s">
        <v>732</v>
      </c>
      <c r="D913" s="214" t="s">
        <v>143</v>
      </c>
      <c r="E913" s="215" t="s">
        <v>733</v>
      </c>
      <c r="F913" s="216" t="s">
        <v>734</v>
      </c>
      <c r="G913" s="217" t="s">
        <v>636</v>
      </c>
      <c r="H913" s="218">
        <v>48</v>
      </c>
      <c r="I913" s="219"/>
      <c r="J913" s="220">
        <f>ROUND(I913*H913,2)</f>
        <v>0</v>
      </c>
      <c r="K913" s="216" t="s">
        <v>147</v>
      </c>
      <c r="L913" s="46"/>
      <c r="M913" s="221" t="s">
        <v>19</v>
      </c>
      <c r="N913" s="222" t="s">
        <v>43</v>
      </c>
      <c r="O913" s="86"/>
      <c r="P913" s="223">
        <f>O913*H913</f>
        <v>0</v>
      </c>
      <c r="Q913" s="223">
        <v>0.00018000000000000001</v>
      </c>
      <c r="R913" s="223">
        <f>Q913*H913</f>
        <v>0.0086400000000000001</v>
      </c>
      <c r="S913" s="223">
        <v>0</v>
      </c>
      <c r="T913" s="224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5" t="s">
        <v>148</v>
      </c>
      <c r="AT913" s="225" t="s">
        <v>143</v>
      </c>
      <c r="AU913" s="225" t="s">
        <v>84</v>
      </c>
      <c r="AY913" s="19" t="s">
        <v>141</v>
      </c>
      <c r="BE913" s="226">
        <f>IF(N913="základní",J913,0)</f>
        <v>0</v>
      </c>
      <c r="BF913" s="226">
        <f>IF(N913="snížená",J913,0)</f>
        <v>0</v>
      </c>
      <c r="BG913" s="226">
        <f>IF(N913="zákl. přenesená",J913,0)</f>
        <v>0</v>
      </c>
      <c r="BH913" s="226">
        <f>IF(N913="sníž. přenesená",J913,0)</f>
        <v>0</v>
      </c>
      <c r="BI913" s="226">
        <f>IF(N913="nulová",J913,0)</f>
        <v>0</v>
      </c>
      <c r="BJ913" s="19" t="s">
        <v>84</v>
      </c>
      <c r="BK913" s="226">
        <f>ROUND(I913*H913,2)</f>
        <v>0</v>
      </c>
      <c r="BL913" s="19" t="s">
        <v>148</v>
      </c>
      <c r="BM913" s="225" t="s">
        <v>735</v>
      </c>
    </row>
    <row r="914" s="2" customFormat="1">
      <c r="A914" s="40"/>
      <c r="B914" s="41"/>
      <c r="C914" s="42"/>
      <c r="D914" s="227" t="s">
        <v>150</v>
      </c>
      <c r="E914" s="42"/>
      <c r="F914" s="228" t="s">
        <v>736</v>
      </c>
      <c r="G914" s="42"/>
      <c r="H914" s="42"/>
      <c r="I914" s="229"/>
      <c r="J914" s="42"/>
      <c r="K914" s="42"/>
      <c r="L914" s="46"/>
      <c r="M914" s="230"/>
      <c r="N914" s="231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150</v>
      </c>
      <c r="AU914" s="19" t="s">
        <v>84</v>
      </c>
    </row>
    <row r="915" s="13" customFormat="1">
      <c r="A915" s="13"/>
      <c r="B915" s="232"/>
      <c r="C915" s="233"/>
      <c r="D915" s="234" t="s">
        <v>152</v>
      </c>
      <c r="E915" s="235" t="s">
        <v>19</v>
      </c>
      <c r="F915" s="236" t="s">
        <v>730</v>
      </c>
      <c r="G915" s="233"/>
      <c r="H915" s="235" t="s">
        <v>19</v>
      </c>
      <c r="I915" s="237"/>
      <c r="J915" s="233"/>
      <c r="K915" s="233"/>
      <c r="L915" s="238"/>
      <c r="M915" s="239"/>
      <c r="N915" s="240"/>
      <c r="O915" s="240"/>
      <c r="P915" s="240"/>
      <c r="Q915" s="240"/>
      <c r="R915" s="240"/>
      <c r="S915" s="240"/>
      <c r="T915" s="24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2" t="s">
        <v>152</v>
      </c>
      <c r="AU915" s="242" t="s">
        <v>84</v>
      </c>
      <c r="AV915" s="13" t="s">
        <v>78</v>
      </c>
      <c r="AW915" s="13" t="s">
        <v>33</v>
      </c>
      <c r="AX915" s="13" t="s">
        <v>71</v>
      </c>
      <c r="AY915" s="242" t="s">
        <v>141</v>
      </c>
    </row>
    <row r="916" s="14" customFormat="1">
      <c r="A916" s="14"/>
      <c r="B916" s="243"/>
      <c r="C916" s="244"/>
      <c r="D916" s="234" t="s">
        <v>152</v>
      </c>
      <c r="E916" s="245" t="s">
        <v>19</v>
      </c>
      <c r="F916" s="246" t="s">
        <v>731</v>
      </c>
      <c r="G916" s="244"/>
      <c r="H916" s="247">
        <v>48</v>
      </c>
      <c r="I916" s="248"/>
      <c r="J916" s="244"/>
      <c r="K916" s="244"/>
      <c r="L916" s="249"/>
      <c r="M916" s="250"/>
      <c r="N916" s="251"/>
      <c r="O916" s="251"/>
      <c r="P916" s="251"/>
      <c r="Q916" s="251"/>
      <c r="R916" s="251"/>
      <c r="S916" s="251"/>
      <c r="T916" s="252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53" t="s">
        <v>152</v>
      </c>
      <c r="AU916" s="253" t="s">
        <v>84</v>
      </c>
      <c r="AV916" s="14" t="s">
        <v>84</v>
      </c>
      <c r="AW916" s="14" t="s">
        <v>33</v>
      </c>
      <c r="AX916" s="14" t="s">
        <v>71</v>
      </c>
      <c r="AY916" s="253" t="s">
        <v>141</v>
      </c>
    </row>
    <row r="917" s="15" customFormat="1">
      <c r="A917" s="15"/>
      <c r="B917" s="254"/>
      <c r="C917" s="255"/>
      <c r="D917" s="234" t="s">
        <v>152</v>
      </c>
      <c r="E917" s="256" t="s">
        <v>19</v>
      </c>
      <c r="F917" s="257" t="s">
        <v>159</v>
      </c>
      <c r="G917" s="255"/>
      <c r="H917" s="258">
        <v>48</v>
      </c>
      <c r="I917" s="259"/>
      <c r="J917" s="255"/>
      <c r="K917" s="255"/>
      <c r="L917" s="260"/>
      <c r="M917" s="261"/>
      <c r="N917" s="262"/>
      <c r="O917" s="262"/>
      <c r="P917" s="262"/>
      <c r="Q917" s="262"/>
      <c r="R917" s="262"/>
      <c r="S917" s="262"/>
      <c r="T917" s="263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T917" s="264" t="s">
        <v>152</v>
      </c>
      <c r="AU917" s="264" t="s">
        <v>84</v>
      </c>
      <c r="AV917" s="15" t="s">
        <v>148</v>
      </c>
      <c r="AW917" s="15" t="s">
        <v>33</v>
      </c>
      <c r="AX917" s="15" t="s">
        <v>78</v>
      </c>
      <c r="AY917" s="264" t="s">
        <v>141</v>
      </c>
    </row>
    <row r="918" s="2" customFormat="1" ht="24.15" customHeight="1">
      <c r="A918" s="40"/>
      <c r="B918" s="41"/>
      <c r="C918" s="214" t="s">
        <v>737</v>
      </c>
      <c r="D918" s="214" t="s">
        <v>143</v>
      </c>
      <c r="E918" s="215" t="s">
        <v>738</v>
      </c>
      <c r="F918" s="216" t="s">
        <v>739</v>
      </c>
      <c r="G918" s="217" t="s">
        <v>146</v>
      </c>
      <c r="H918" s="218">
        <v>36.719999999999999</v>
      </c>
      <c r="I918" s="219"/>
      <c r="J918" s="220">
        <f>ROUND(I918*H918,2)</f>
        <v>0</v>
      </c>
      <c r="K918" s="216" t="s">
        <v>147</v>
      </c>
      <c r="L918" s="46"/>
      <c r="M918" s="221" t="s">
        <v>19</v>
      </c>
      <c r="N918" s="222" t="s">
        <v>43</v>
      </c>
      <c r="O918" s="86"/>
      <c r="P918" s="223">
        <f>O918*H918</f>
        <v>0</v>
      </c>
      <c r="Q918" s="223">
        <v>0</v>
      </c>
      <c r="R918" s="223">
        <f>Q918*H918</f>
        <v>0</v>
      </c>
      <c r="S918" s="223">
        <v>0.058999999999999997</v>
      </c>
      <c r="T918" s="224">
        <f>S918*H918</f>
        <v>2.16648</v>
      </c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R918" s="225" t="s">
        <v>148</v>
      </c>
      <c r="AT918" s="225" t="s">
        <v>143</v>
      </c>
      <c r="AU918" s="225" t="s">
        <v>84</v>
      </c>
      <c r="AY918" s="19" t="s">
        <v>141</v>
      </c>
      <c r="BE918" s="226">
        <f>IF(N918="základní",J918,0)</f>
        <v>0</v>
      </c>
      <c r="BF918" s="226">
        <f>IF(N918="snížená",J918,0)</f>
        <v>0</v>
      </c>
      <c r="BG918" s="226">
        <f>IF(N918="zákl. přenesená",J918,0)</f>
        <v>0</v>
      </c>
      <c r="BH918" s="226">
        <f>IF(N918="sníž. přenesená",J918,0)</f>
        <v>0</v>
      </c>
      <c r="BI918" s="226">
        <f>IF(N918="nulová",J918,0)</f>
        <v>0</v>
      </c>
      <c r="BJ918" s="19" t="s">
        <v>84</v>
      </c>
      <c r="BK918" s="226">
        <f>ROUND(I918*H918,2)</f>
        <v>0</v>
      </c>
      <c r="BL918" s="19" t="s">
        <v>148</v>
      </c>
      <c r="BM918" s="225" t="s">
        <v>740</v>
      </c>
    </row>
    <row r="919" s="2" customFormat="1">
      <c r="A919" s="40"/>
      <c r="B919" s="41"/>
      <c r="C919" s="42"/>
      <c r="D919" s="227" t="s">
        <v>150</v>
      </c>
      <c r="E919" s="42"/>
      <c r="F919" s="228" t="s">
        <v>741</v>
      </c>
      <c r="G919" s="42"/>
      <c r="H919" s="42"/>
      <c r="I919" s="229"/>
      <c r="J919" s="42"/>
      <c r="K919" s="42"/>
      <c r="L919" s="46"/>
      <c r="M919" s="230"/>
      <c r="N919" s="231"/>
      <c r="O919" s="86"/>
      <c r="P919" s="86"/>
      <c r="Q919" s="86"/>
      <c r="R919" s="86"/>
      <c r="S919" s="86"/>
      <c r="T919" s="87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T919" s="19" t="s">
        <v>150</v>
      </c>
      <c r="AU919" s="19" t="s">
        <v>84</v>
      </c>
    </row>
    <row r="920" s="13" customFormat="1">
      <c r="A920" s="13"/>
      <c r="B920" s="232"/>
      <c r="C920" s="233"/>
      <c r="D920" s="234" t="s">
        <v>152</v>
      </c>
      <c r="E920" s="235" t="s">
        <v>19</v>
      </c>
      <c r="F920" s="236" t="s">
        <v>626</v>
      </c>
      <c r="G920" s="233"/>
      <c r="H920" s="235" t="s">
        <v>19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152</v>
      </c>
      <c r="AU920" s="242" t="s">
        <v>84</v>
      </c>
      <c r="AV920" s="13" t="s">
        <v>78</v>
      </c>
      <c r="AW920" s="13" t="s">
        <v>33</v>
      </c>
      <c r="AX920" s="13" t="s">
        <v>71</v>
      </c>
      <c r="AY920" s="242" t="s">
        <v>141</v>
      </c>
    </row>
    <row r="921" s="14" customFormat="1">
      <c r="A921" s="14"/>
      <c r="B921" s="243"/>
      <c r="C921" s="244"/>
      <c r="D921" s="234" t="s">
        <v>152</v>
      </c>
      <c r="E921" s="245" t="s">
        <v>19</v>
      </c>
      <c r="F921" s="246" t="s">
        <v>742</v>
      </c>
      <c r="G921" s="244"/>
      <c r="H921" s="247">
        <v>36.719999999999999</v>
      </c>
      <c r="I921" s="248"/>
      <c r="J921" s="244"/>
      <c r="K921" s="244"/>
      <c r="L921" s="249"/>
      <c r="M921" s="250"/>
      <c r="N921" s="251"/>
      <c r="O921" s="251"/>
      <c r="P921" s="251"/>
      <c r="Q921" s="251"/>
      <c r="R921" s="251"/>
      <c r="S921" s="251"/>
      <c r="T921" s="252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253" t="s">
        <v>152</v>
      </c>
      <c r="AU921" s="253" t="s">
        <v>84</v>
      </c>
      <c r="AV921" s="14" t="s">
        <v>84</v>
      </c>
      <c r="AW921" s="14" t="s">
        <v>33</v>
      </c>
      <c r="AX921" s="14" t="s">
        <v>71</v>
      </c>
      <c r="AY921" s="253" t="s">
        <v>141</v>
      </c>
    </row>
    <row r="922" s="15" customFormat="1">
      <c r="A922" s="15"/>
      <c r="B922" s="254"/>
      <c r="C922" s="255"/>
      <c r="D922" s="234" t="s">
        <v>152</v>
      </c>
      <c r="E922" s="256" t="s">
        <v>19</v>
      </c>
      <c r="F922" s="257" t="s">
        <v>159</v>
      </c>
      <c r="G922" s="255"/>
      <c r="H922" s="258">
        <v>36.719999999999999</v>
      </c>
      <c r="I922" s="259"/>
      <c r="J922" s="255"/>
      <c r="K922" s="255"/>
      <c r="L922" s="260"/>
      <c r="M922" s="261"/>
      <c r="N922" s="262"/>
      <c r="O922" s="262"/>
      <c r="P922" s="262"/>
      <c r="Q922" s="262"/>
      <c r="R922" s="262"/>
      <c r="S922" s="262"/>
      <c r="T922" s="263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T922" s="264" t="s">
        <v>152</v>
      </c>
      <c r="AU922" s="264" t="s">
        <v>84</v>
      </c>
      <c r="AV922" s="15" t="s">
        <v>148</v>
      </c>
      <c r="AW922" s="15" t="s">
        <v>33</v>
      </c>
      <c r="AX922" s="15" t="s">
        <v>78</v>
      </c>
      <c r="AY922" s="264" t="s">
        <v>141</v>
      </c>
    </row>
    <row r="923" s="2" customFormat="1" ht="24.15" customHeight="1">
      <c r="A923" s="40"/>
      <c r="B923" s="41"/>
      <c r="C923" s="214" t="s">
        <v>743</v>
      </c>
      <c r="D923" s="214" t="s">
        <v>143</v>
      </c>
      <c r="E923" s="215" t="s">
        <v>744</v>
      </c>
      <c r="F923" s="216" t="s">
        <v>745</v>
      </c>
      <c r="G923" s="217" t="s">
        <v>146</v>
      </c>
      <c r="H923" s="218">
        <v>140.5</v>
      </c>
      <c r="I923" s="219"/>
      <c r="J923" s="220">
        <f>ROUND(I923*H923,2)</f>
        <v>0</v>
      </c>
      <c r="K923" s="216" t="s">
        <v>147</v>
      </c>
      <c r="L923" s="46"/>
      <c r="M923" s="221" t="s">
        <v>19</v>
      </c>
      <c r="N923" s="222" t="s">
        <v>43</v>
      </c>
      <c r="O923" s="86"/>
      <c r="P923" s="223">
        <f>O923*H923</f>
        <v>0</v>
      </c>
      <c r="Q923" s="223">
        <v>0</v>
      </c>
      <c r="R923" s="223">
        <f>Q923*H923</f>
        <v>0</v>
      </c>
      <c r="S923" s="223">
        <v>0.014</v>
      </c>
      <c r="T923" s="224">
        <f>S923*H923</f>
        <v>1.9670000000000001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25" t="s">
        <v>148</v>
      </c>
      <c r="AT923" s="225" t="s">
        <v>143</v>
      </c>
      <c r="AU923" s="225" t="s">
        <v>84</v>
      </c>
      <c r="AY923" s="19" t="s">
        <v>141</v>
      </c>
      <c r="BE923" s="226">
        <f>IF(N923="základní",J923,0)</f>
        <v>0</v>
      </c>
      <c r="BF923" s="226">
        <f>IF(N923="snížená",J923,0)</f>
        <v>0</v>
      </c>
      <c r="BG923" s="226">
        <f>IF(N923="zákl. přenesená",J923,0)</f>
        <v>0</v>
      </c>
      <c r="BH923" s="226">
        <f>IF(N923="sníž. přenesená",J923,0)</f>
        <v>0</v>
      </c>
      <c r="BI923" s="226">
        <f>IF(N923="nulová",J923,0)</f>
        <v>0</v>
      </c>
      <c r="BJ923" s="19" t="s">
        <v>84</v>
      </c>
      <c r="BK923" s="226">
        <f>ROUND(I923*H923,2)</f>
        <v>0</v>
      </c>
      <c r="BL923" s="19" t="s">
        <v>148</v>
      </c>
      <c r="BM923" s="225" t="s">
        <v>746</v>
      </c>
    </row>
    <row r="924" s="2" customFormat="1">
      <c r="A924" s="40"/>
      <c r="B924" s="41"/>
      <c r="C924" s="42"/>
      <c r="D924" s="227" t="s">
        <v>150</v>
      </c>
      <c r="E924" s="42"/>
      <c r="F924" s="228" t="s">
        <v>747</v>
      </c>
      <c r="G924" s="42"/>
      <c r="H924" s="42"/>
      <c r="I924" s="229"/>
      <c r="J924" s="42"/>
      <c r="K924" s="42"/>
      <c r="L924" s="46"/>
      <c r="M924" s="230"/>
      <c r="N924" s="231"/>
      <c r="O924" s="86"/>
      <c r="P924" s="86"/>
      <c r="Q924" s="86"/>
      <c r="R924" s="86"/>
      <c r="S924" s="86"/>
      <c r="T924" s="87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T924" s="19" t="s">
        <v>150</v>
      </c>
      <c r="AU924" s="19" t="s">
        <v>84</v>
      </c>
    </row>
    <row r="925" s="13" customFormat="1">
      <c r="A925" s="13"/>
      <c r="B925" s="232"/>
      <c r="C925" s="233"/>
      <c r="D925" s="234" t="s">
        <v>152</v>
      </c>
      <c r="E925" s="235" t="s">
        <v>19</v>
      </c>
      <c r="F925" s="236" t="s">
        <v>255</v>
      </c>
      <c r="G925" s="233"/>
      <c r="H925" s="235" t="s">
        <v>19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152</v>
      </c>
      <c r="AU925" s="242" t="s">
        <v>84</v>
      </c>
      <c r="AV925" s="13" t="s">
        <v>78</v>
      </c>
      <c r="AW925" s="13" t="s">
        <v>33</v>
      </c>
      <c r="AX925" s="13" t="s">
        <v>71</v>
      </c>
      <c r="AY925" s="242" t="s">
        <v>141</v>
      </c>
    </row>
    <row r="926" s="14" customFormat="1">
      <c r="A926" s="14"/>
      <c r="B926" s="243"/>
      <c r="C926" s="244"/>
      <c r="D926" s="234" t="s">
        <v>152</v>
      </c>
      <c r="E926" s="245" t="s">
        <v>19</v>
      </c>
      <c r="F926" s="246" t="s">
        <v>748</v>
      </c>
      <c r="G926" s="244"/>
      <c r="H926" s="247">
        <v>136.78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152</v>
      </c>
      <c r="AU926" s="253" t="s">
        <v>84</v>
      </c>
      <c r="AV926" s="14" t="s">
        <v>84</v>
      </c>
      <c r="AW926" s="14" t="s">
        <v>33</v>
      </c>
      <c r="AX926" s="14" t="s">
        <v>71</v>
      </c>
      <c r="AY926" s="253" t="s">
        <v>141</v>
      </c>
    </row>
    <row r="927" s="14" customFormat="1">
      <c r="A927" s="14"/>
      <c r="B927" s="243"/>
      <c r="C927" s="244"/>
      <c r="D927" s="234" t="s">
        <v>152</v>
      </c>
      <c r="E927" s="245" t="s">
        <v>19</v>
      </c>
      <c r="F927" s="246" t="s">
        <v>257</v>
      </c>
      <c r="G927" s="244"/>
      <c r="H927" s="247">
        <v>3.7200000000000002</v>
      </c>
      <c r="I927" s="248"/>
      <c r="J927" s="244"/>
      <c r="K927" s="244"/>
      <c r="L927" s="249"/>
      <c r="M927" s="250"/>
      <c r="N927" s="251"/>
      <c r="O927" s="251"/>
      <c r="P927" s="251"/>
      <c r="Q927" s="251"/>
      <c r="R927" s="251"/>
      <c r="S927" s="251"/>
      <c r="T927" s="252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53" t="s">
        <v>152</v>
      </c>
      <c r="AU927" s="253" t="s">
        <v>84</v>
      </c>
      <c r="AV927" s="14" t="s">
        <v>84</v>
      </c>
      <c r="AW927" s="14" t="s">
        <v>33</v>
      </c>
      <c r="AX927" s="14" t="s">
        <v>71</v>
      </c>
      <c r="AY927" s="253" t="s">
        <v>141</v>
      </c>
    </row>
    <row r="928" s="15" customFormat="1">
      <c r="A928" s="15"/>
      <c r="B928" s="254"/>
      <c r="C928" s="255"/>
      <c r="D928" s="234" t="s">
        <v>152</v>
      </c>
      <c r="E928" s="256" t="s">
        <v>19</v>
      </c>
      <c r="F928" s="257" t="s">
        <v>159</v>
      </c>
      <c r="G928" s="255"/>
      <c r="H928" s="258">
        <v>140.5</v>
      </c>
      <c r="I928" s="259"/>
      <c r="J928" s="255"/>
      <c r="K928" s="255"/>
      <c r="L928" s="260"/>
      <c r="M928" s="261"/>
      <c r="N928" s="262"/>
      <c r="O928" s="262"/>
      <c r="P928" s="262"/>
      <c r="Q928" s="262"/>
      <c r="R928" s="262"/>
      <c r="S928" s="262"/>
      <c r="T928" s="263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T928" s="264" t="s">
        <v>152</v>
      </c>
      <c r="AU928" s="264" t="s">
        <v>84</v>
      </c>
      <c r="AV928" s="15" t="s">
        <v>148</v>
      </c>
      <c r="AW928" s="15" t="s">
        <v>33</v>
      </c>
      <c r="AX928" s="15" t="s">
        <v>78</v>
      </c>
      <c r="AY928" s="264" t="s">
        <v>141</v>
      </c>
    </row>
    <row r="929" s="12" customFormat="1" ht="22.8" customHeight="1">
      <c r="A929" s="12"/>
      <c r="B929" s="198"/>
      <c r="C929" s="199"/>
      <c r="D929" s="200" t="s">
        <v>70</v>
      </c>
      <c r="E929" s="212" t="s">
        <v>749</v>
      </c>
      <c r="F929" s="212" t="s">
        <v>750</v>
      </c>
      <c r="G929" s="199"/>
      <c r="H929" s="199"/>
      <c r="I929" s="202"/>
      <c r="J929" s="213">
        <f>BK929</f>
        <v>0</v>
      </c>
      <c r="K929" s="199"/>
      <c r="L929" s="204"/>
      <c r="M929" s="205"/>
      <c r="N929" s="206"/>
      <c r="O929" s="206"/>
      <c r="P929" s="207">
        <f>SUM(P930:P939)</f>
        <v>0</v>
      </c>
      <c r="Q929" s="206"/>
      <c r="R929" s="207">
        <f>SUM(R930:R939)</f>
        <v>0</v>
      </c>
      <c r="S929" s="206"/>
      <c r="T929" s="208">
        <f>SUM(T930:T939)</f>
        <v>0</v>
      </c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R929" s="209" t="s">
        <v>78</v>
      </c>
      <c r="AT929" s="210" t="s">
        <v>70</v>
      </c>
      <c r="AU929" s="210" t="s">
        <v>78</v>
      </c>
      <c r="AY929" s="209" t="s">
        <v>141</v>
      </c>
      <c r="BK929" s="211">
        <f>SUM(BK930:BK939)</f>
        <v>0</v>
      </c>
    </row>
    <row r="930" s="2" customFormat="1" ht="24.15" customHeight="1">
      <c r="A930" s="40"/>
      <c r="B930" s="41"/>
      <c r="C930" s="214" t="s">
        <v>751</v>
      </c>
      <c r="D930" s="214" t="s">
        <v>143</v>
      </c>
      <c r="E930" s="215" t="s">
        <v>752</v>
      </c>
      <c r="F930" s="216" t="s">
        <v>753</v>
      </c>
      <c r="G930" s="217" t="s">
        <v>186</v>
      </c>
      <c r="H930" s="218">
        <v>14.587</v>
      </c>
      <c r="I930" s="219"/>
      <c r="J930" s="220">
        <f>ROUND(I930*H930,2)</f>
        <v>0</v>
      </c>
      <c r="K930" s="216" t="s">
        <v>147</v>
      </c>
      <c r="L930" s="46"/>
      <c r="M930" s="221" t="s">
        <v>19</v>
      </c>
      <c r="N930" s="222" t="s">
        <v>43</v>
      </c>
      <c r="O930" s="86"/>
      <c r="P930" s="223">
        <f>O930*H930</f>
        <v>0</v>
      </c>
      <c r="Q930" s="223">
        <v>0</v>
      </c>
      <c r="R930" s="223">
        <f>Q930*H930</f>
        <v>0</v>
      </c>
      <c r="S930" s="223">
        <v>0</v>
      </c>
      <c r="T930" s="224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25" t="s">
        <v>148</v>
      </c>
      <c r="AT930" s="225" t="s">
        <v>143</v>
      </c>
      <c r="AU930" s="225" t="s">
        <v>84</v>
      </c>
      <c r="AY930" s="19" t="s">
        <v>141</v>
      </c>
      <c r="BE930" s="226">
        <f>IF(N930="základní",J930,0)</f>
        <v>0</v>
      </c>
      <c r="BF930" s="226">
        <f>IF(N930="snížená",J930,0)</f>
        <v>0</v>
      </c>
      <c r="BG930" s="226">
        <f>IF(N930="zákl. přenesená",J930,0)</f>
        <v>0</v>
      </c>
      <c r="BH930" s="226">
        <f>IF(N930="sníž. přenesená",J930,0)</f>
        <v>0</v>
      </c>
      <c r="BI930" s="226">
        <f>IF(N930="nulová",J930,0)</f>
        <v>0</v>
      </c>
      <c r="BJ930" s="19" t="s">
        <v>84</v>
      </c>
      <c r="BK930" s="226">
        <f>ROUND(I930*H930,2)</f>
        <v>0</v>
      </c>
      <c r="BL930" s="19" t="s">
        <v>148</v>
      </c>
      <c r="BM930" s="225" t="s">
        <v>754</v>
      </c>
    </row>
    <row r="931" s="2" customFormat="1">
      <c r="A931" s="40"/>
      <c r="B931" s="41"/>
      <c r="C931" s="42"/>
      <c r="D931" s="227" t="s">
        <v>150</v>
      </c>
      <c r="E931" s="42"/>
      <c r="F931" s="228" t="s">
        <v>755</v>
      </c>
      <c r="G931" s="42"/>
      <c r="H931" s="42"/>
      <c r="I931" s="229"/>
      <c r="J931" s="42"/>
      <c r="K931" s="42"/>
      <c r="L931" s="46"/>
      <c r="M931" s="230"/>
      <c r="N931" s="231"/>
      <c r="O931" s="86"/>
      <c r="P931" s="86"/>
      <c r="Q931" s="86"/>
      <c r="R931" s="86"/>
      <c r="S931" s="86"/>
      <c r="T931" s="87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T931" s="19" t="s">
        <v>150</v>
      </c>
      <c r="AU931" s="19" t="s">
        <v>84</v>
      </c>
    </row>
    <row r="932" s="2" customFormat="1" ht="21.75" customHeight="1">
      <c r="A932" s="40"/>
      <c r="B932" s="41"/>
      <c r="C932" s="214" t="s">
        <v>756</v>
      </c>
      <c r="D932" s="214" t="s">
        <v>143</v>
      </c>
      <c r="E932" s="215" t="s">
        <v>757</v>
      </c>
      <c r="F932" s="216" t="s">
        <v>758</v>
      </c>
      <c r="G932" s="217" t="s">
        <v>186</v>
      </c>
      <c r="H932" s="218">
        <v>14.587</v>
      </c>
      <c r="I932" s="219"/>
      <c r="J932" s="220">
        <f>ROUND(I932*H932,2)</f>
        <v>0</v>
      </c>
      <c r="K932" s="216" t="s">
        <v>147</v>
      </c>
      <c r="L932" s="46"/>
      <c r="M932" s="221" t="s">
        <v>19</v>
      </c>
      <c r="N932" s="222" t="s">
        <v>43</v>
      </c>
      <c r="O932" s="86"/>
      <c r="P932" s="223">
        <f>O932*H932</f>
        <v>0</v>
      </c>
      <c r="Q932" s="223">
        <v>0</v>
      </c>
      <c r="R932" s="223">
        <f>Q932*H932</f>
        <v>0</v>
      </c>
      <c r="S932" s="223">
        <v>0</v>
      </c>
      <c r="T932" s="224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25" t="s">
        <v>148</v>
      </c>
      <c r="AT932" s="225" t="s">
        <v>143</v>
      </c>
      <c r="AU932" s="225" t="s">
        <v>84</v>
      </c>
      <c r="AY932" s="19" t="s">
        <v>141</v>
      </c>
      <c r="BE932" s="226">
        <f>IF(N932="základní",J932,0)</f>
        <v>0</v>
      </c>
      <c r="BF932" s="226">
        <f>IF(N932="snížená",J932,0)</f>
        <v>0</v>
      </c>
      <c r="BG932" s="226">
        <f>IF(N932="zákl. přenesená",J932,0)</f>
        <v>0</v>
      </c>
      <c r="BH932" s="226">
        <f>IF(N932="sníž. přenesená",J932,0)</f>
        <v>0</v>
      </c>
      <c r="BI932" s="226">
        <f>IF(N932="nulová",J932,0)</f>
        <v>0</v>
      </c>
      <c r="BJ932" s="19" t="s">
        <v>84</v>
      </c>
      <c r="BK932" s="226">
        <f>ROUND(I932*H932,2)</f>
        <v>0</v>
      </c>
      <c r="BL932" s="19" t="s">
        <v>148</v>
      </c>
      <c r="BM932" s="225" t="s">
        <v>759</v>
      </c>
    </row>
    <row r="933" s="2" customFormat="1">
      <c r="A933" s="40"/>
      <c r="B933" s="41"/>
      <c r="C933" s="42"/>
      <c r="D933" s="227" t="s">
        <v>150</v>
      </c>
      <c r="E933" s="42"/>
      <c r="F933" s="228" t="s">
        <v>760</v>
      </c>
      <c r="G933" s="42"/>
      <c r="H933" s="42"/>
      <c r="I933" s="229"/>
      <c r="J933" s="42"/>
      <c r="K933" s="42"/>
      <c r="L933" s="46"/>
      <c r="M933" s="230"/>
      <c r="N933" s="231"/>
      <c r="O933" s="86"/>
      <c r="P933" s="86"/>
      <c r="Q933" s="86"/>
      <c r="R933" s="86"/>
      <c r="S933" s="86"/>
      <c r="T933" s="87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T933" s="19" t="s">
        <v>150</v>
      </c>
      <c r="AU933" s="19" t="s">
        <v>84</v>
      </c>
    </row>
    <row r="934" s="2" customFormat="1" ht="24.15" customHeight="1">
      <c r="A934" s="40"/>
      <c r="B934" s="41"/>
      <c r="C934" s="214" t="s">
        <v>761</v>
      </c>
      <c r="D934" s="214" t="s">
        <v>143</v>
      </c>
      <c r="E934" s="215" t="s">
        <v>762</v>
      </c>
      <c r="F934" s="216" t="s">
        <v>763</v>
      </c>
      <c r="G934" s="217" t="s">
        <v>186</v>
      </c>
      <c r="H934" s="218">
        <v>204.21799999999999</v>
      </c>
      <c r="I934" s="219"/>
      <c r="J934" s="220">
        <f>ROUND(I934*H934,2)</f>
        <v>0</v>
      </c>
      <c r="K934" s="216" t="s">
        <v>147</v>
      </c>
      <c r="L934" s="46"/>
      <c r="M934" s="221" t="s">
        <v>19</v>
      </c>
      <c r="N934" s="222" t="s">
        <v>43</v>
      </c>
      <c r="O934" s="86"/>
      <c r="P934" s="223">
        <f>O934*H934</f>
        <v>0</v>
      </c>
      <c r="Q934" s="223">
        <v>0</v>
      </c>
      <c r="R934" s="223">
        <f>Q934*H934</f>
        <v>0</v>
      </c>
      <c r="S934" s="223">
        <v>0</v>
      </c>
      <c r="T934" s="224">
        <f>S934*H934</f>
        <v>0</v>
      </c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R934" s="225" t="s">
        <v>148</v>
      </c>
      <c r="AT934" s="225" t="s">
        <v>143</v>
      </c>
      <c r="AU934" s="225" t="s">
        <v>84</v>
      </c>
      <c r="AY934" s="19" t="s">
        <v>141</v>
      </c>
      <c r="BE934" s="226">
        <f>IF(N934="základní",J934,0)</f>
        <v>0</v>
      </c>
      <c r="BF934" s="226">
        <f>IF(N934="snížená",J934,0)</f>
        <v>0</v>
      </c>
      <c r="BG934" s="226">
        <f>IF(N934="zákl. přenesená",J934,0)</f>
        <v>0</v>
      </c>
      <c r="BH934" s="226">
        <f>IF(N934="sníž. přenesená",J934,0)</f>
        <v>0</v>
      </c>
      <c r="BI934" s="226">
        <f>IF(N934="nulová",J934,0)</f>
        <v>0</v>
      </c>
      <c r="BJ934" s="19" t="s">
        <v>84</v>
      </c>
      <c r="BK934" s="226">
        <f>ROUND(I934*H934,2)</f>
        <v>0</v>
      </c>
      <c r="BL934" s="19" t="s">
        <v>148</v>
      </c>
      <c r="BM934" s="225" t="s">
        <v>764</v>
      </c>
    </row>
    <row r="935" s="2" customFormat="1">
      <c r="A935" s="40"/>
      <c r="B935" s="41"/>
      <c r="C935" s="42"/>
      <c r="D935" s="227" t="s">
        <v>150</v>
      </c>
      <c r="E935" s="42"/>
      <c r="F935" s="228" t="s">
        <v>765</v>
      </c>
      <c r="G935" s="42"/>
      <c r="H935" s="42"/>
      <c r="I935" s="229"/>
      <c r="J935" s="42"/>
      <c r="K935" s="42"/>
      <c r="L935" s="46"/>
      <c r="M935" s="230"/>
      <c r="N935" s="231"/>
      <c r="O935" s="86"/>
      <c r="P935" s="86"/>
      <c r="Q935" s="86"/>
      <c r="R935" s="86"/>
      <c r="S935" s="86"/>
      <c r="T935" s="87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T935" s="19" t="s">
        <v>150</v>
      </c>
      <c r="AU935" s="19" t="s">
        <v>84</v>
      </c>
    </row>
    <row r="936" s="14" customFormat="1">
      <c r="A936" s="14"/>
      <c r="B936" s="243"/>
      <c r="C936" s="244"/>
      <c r="D936" s="234" t="s">
        <v>152</v>
      </c>
      <c r="E936" s="245" t="s">
        <v>19</v>
      </c>
      <c r="F936" s="246" t="s">
        <v>766</v>
      </c>
      <c r="G936" s="244"/>
      <c r="H936" s="247">
        <v>204.21799999999999</v>
      </c>
      <c r="I936" s="248"/>
      <c r="J936" s="244"/>
      <c r="K936" s="244"/>
      <c r="L936" s="249"/>
      <c r="M936" s="250"/>
      <c r="N936" s="251"/>
      <c r="O936" s="251"/>
      <c r="P936" s="251"/>
      <c r="Q936" s="251"/>
      <c r="R936" s="251"/>
      <c r="S936" s="251"/>
      <c r="T936" s="252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253" t="s">
        <v>152</v>
      </c>
      <c r="AU936" s="253" t="s">
        <v>84</v>
      </c>
      <c r="AV936" s="14" t="s">
        <v>84</v>
      </c>
      <c r="AW936" s="14" t="s">
        <v>33</v>
      </c>
      <c r="AX936" s="14" t="s">
        <v>71</v>
      </c>
      <c r="AY936" s="253" t="s">
        <v>141</v>
      </c>
    </row>
    <row r="937" s="15" customFormat="1">
      <c r="A937" s="15"/>
      <c r="B937" s="254"/>
      <c r="C937" s="255"/>
      <c r="D937" s="234" t="s">
        <v>152</v>
      </c>
      <c r="E937" s="256" t="s">
        <v>19</v>
      </c>
      <c r="F937" s="257" t="s">
        <v>159</v>
      </c>
      <c r="G937" s="255"/>
      <c r="H937" s="258">
        <v>204.21799999999999</v>
      </c>
      <c r="I937" s="259"/>
      <c r="J937" s="255"/>
      <c r="K937" s="255"/>
      <c r="L937" s="260"/>
      <c r="M937" s="261"/>
      <c r="N937" s="262"/>
      <c r="O937" s="262"/>
      <c r="P937" s="262"/>
      <c r="Q937" s="262"/>
      <c r="R937" s="262"/>
      <c r="S937" s="262"/>
      <c r="T937" s="263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T937" s="264" t="s">
        <v>152</v>
      </c>
      <c r="AU937" s="264" t="s">
        <v>84</v>
      </c>
      <c r="AV937" s="15" t="s">
        <v>148</v>
      </c>
      <c r="AW937" s="15" t="s">
        <v>33</v>
      </c>
      <c r="AX937" s="15" t="s">
        <v>78</v>
      </c>
      <c r="AY937" s="264" t="s">
        <v>141</v>
      </c>
    </row>
    <row r="938" s="2" customFormat="1" ht="24.15" customHeight="1">
      <c r="A938" s="40"/>
      <c r="B938" s="41"/>
      <c r="C938" s="214" t="s">
        <v>767</v>
      </c>
      <c r="D938" s="214" t="s">
        <v>143</v>
      </c>
      <c r="E938" s="215" t="s">
        <v>768</v>
      </c>
      <c r="F938" s="216" t="s">
        <v>769</v>
      </c>
      <c r="G938" s="217" t="s">
        <v>186</v>
      </c>
      <c r="H938" s="218">
        <v>14.587</v>
      </c>
      <c r="I938" s="219"/>
      <c r="J938" s="220">
        <f>ROUND(I938*H938,2)</f>
        <v>0</v>
      </c>
      <c r="K938" s="216" t="s">
        <v>147</v>
      </c>
      <c r="L938" s="46"/>
      <c r="M938" s="221" t="s">
        <v>19</v>
      </c>
      <c r="N938" s="222" t="s">
        <v>43</v>
      </c>
      <c r="O938" s="86"/>
      <c r="P938" s="223">
        <f>O938*H938</f>
        <v>0</v>
      </c>
      <c r="Q938" s="223">
        <v>0</v>
      </c>
      <c r="R938" s="223">
        <f>Q938*H938</f>
        <v>0</v>
      </c>
      <c r="S938" s="223">
        <v>0</v>
      </c>
      <c r="T938" s="224">
        <f>S938*H938</f>
        <v>0</v>
      </c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R938" s="225" t="s">
        <v>148</v>
      </c>
      <c r="AT938" s="225" t="s">
        <v>143</v>
      </c>
      <c r="AU938" s="225" t="s">
        <v>84</v>
      </c>
      <c r="AY938" s="19" t="s">
        <v>141</v>
      </c>
      <c r="BE938" s="226">
        <f>IF(N938="základní",J938,0)</f>
        <v>0</v>
      </c>
      <c r="BF938" s="226">
        <f>IF(N938="snížená",J938,0)</f>
        <v>0</v>
      </c>
      <c r="BG938" s="226">
        <f>IF(N938="zákl. přenesená",J938,0)</f>
        <v>0</v>
      </c>
      <c r="BH938" s="226">
        <f>IF(N938="sníž. přenesená",J938,0)</f>
        <v>0</v>
      </c>
      <c r="BI938" s="226">
        <f>IF(N938="nulová",J938,0)</f>
        <v>0</v>
      </c>
      <c r="BJ938" s="19" t="s">
        <v>84</v>
      </c>
      <c r="BK938" s="226">
        <f>ROUND(I938*H938,2)</f>
        <v>0</v>
      </c>
      <c r="BL938" s="19" t="s">
        <v>148</v>
      </c>
      <c r="BM938" s="225" t="s">
        <v>770</v>
      </c>
    </row>
    <row r="939" s="2" customFormat="1">
      <c r="A939" s="40"/>
      <c r="B939" s="41"/>
      <c r="C939" s="42"/>
      <c r="D939" s="227" t="s">
        <v>150</v>
      </c>
      <c r="E939" s="42"/>
      <c r="F939" s="228" t="s">
        <v>771</v>
      </c>
      <c r="G939" s="42"/>
      <c r="H939" s="42"/>
      <c r="I939" s="229"/>
      <c r="J939" s="42"/>
      <c r="K939" s="42"/>
      <c r="L939" s="46"/>
      <c r="M939" s="230"/>
      <c r="N939" s="231"/>
      <c r="O939" s="86"/>
      <c r="P939" s="86"/>
      <c r="Q939" s="86"/>
      <c r="R939" s="86"/>
      <c r="S939" s="86"/>
      <c r="T939" s="87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T939" s="19" t="s">
        <v>150</v>
      </c>
      <c r="AU939" s="19" t="s">
        <v>84</v>
      </c>
    </row>
    <row r="940" s="12" customFormat="1" ht="22.8" customHeight="1">
      <c r="A940" s="12"/>
      <c r="B940" s="198"/>
      <c r="C940" s="199"/>
      <c r="D940" s="200" t="s">
        <v>70</v>
      </c>
      <c r="E940" s="212" t="s">
        <v>772</v>
      </c>
      <c r="F940" s="212" t="s">
        <v>773</v>
      </c>
      <c r="G940" s="199"/>
      <c r="H940" s="199"/>
      <c r="I940" s="202"/>
      <c r="J940" s="213">
        <f>BK940</f>
        <v>0</v>
      </c>
      <c r="K940" s="199"/>
      <c r="L940" s="204"/>
      <c r="M940" s="205"/>
      <c r="N940" s="206"/>
      <c r="O940" s="206"/>
      <c r="P940" s="207">
        <f>SUM(P941:P942)</f>
        <v>0</v>
      </c>
      <c r="Q940" s="206"/>
      <c r="R940" s="207">
        <f>SUM(R941:R942)</f>
        <v>0</v>
      </c>
      <c r="S940" s="206"/>
      <c r="T940" s="208">
        <f>SUM(T941:T942)</f>
        <v>0</v>
      </c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R940" s="209" t="s">
        <v>78</v>
      </c>
      <c r="AT940" s="210" t="s">
        <v>70</v>
      </c>
      <c r="AU940" s="210" t="s">
        <v>78</v>
      </c>
      <c r="AY940" s="209" t="s">
        <v>141</v>
      </c>
      <c r="BK940" s="211">
        <f>SUM(BK941:BK942)</f>
        <v>0</v>
      </c>
    </row>
    <row r="941" s="2" customFormat="1" ht="33" customHeight="1">
      <c r="A941" s="40"/>
      <c r="B941" s="41"/>
      <c r="C941" s="214" t="s">
        <v>774</v>
      </c>
      <c r="D941" s="214" t="s">
        <v>143</v>
      </c>
      <c r="E941" s="215" t="s">
        <v>775</v>
      </c>
      <c r="F941" s="216" t="s">
        <v>776</v>
      </c>
      <c r="G941" s="217" t="s">
        <v>186</v>
      </c>
      <c r="H941" s="218">
        <v>64.733999999999995</v>
      </c>
      <c r="I941" s="219"/>
      <c r="J941" s="220">
        <f>ROUND(I941*H941,2)</f>
        <v>0</v>
      </c>
      <c r="K941" s="216" t="s">
        <v>147</v>
      </c>
      <c r="L941" s="46"/>
      <c r="M941" s="221" t="s">
        <v>19</v>
      </c>
      <c r="N941" s="222" t="s">
        <v>43</v>
      </c>
      <c r="O941" s="86"/>
      <c r="P941" s="223">
        <f>O941*H941</f>
        <v>0</v>
      </c>
      <c r="Q941" s="223">
        <v>0</v>
      </c>
      <c r="R941" s="223">
        <f>Q941*H941</f>
        <v>0</v>
      </c>
      <c r="S941" s="223">
        <v>0</v>
      </c>
      <c r="T941" s="224">
        <f>S941*H941</f>
        <v>0</v>
      </c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R941" s="225" t="s">
        <v>148</v>
      </c>
      <c r="AT941" s="225" t="s">
        <v>143</v>
      </c>
      <c r="AU941" s="225" t="s">
        <v>84</v>
      </c>
      <c r="AY941" s="19" t="s">
        <v>141</v>
      </c>
      <c r="BE941" s="226">
        <f>IF(N941="základní",J941,0)</f>
        <v>0</v>
      </c>
      <c r="BF941" s="226">
        <f>IF(N941="snížená",J941,0)</f>
        <v>0</v>
      </c>
      <c r="BG941" s="226">
        <f>IF(N941="zákl. přenesená",J941,0)</f>
        <v>0</v>
      </c>
      <c r="BH941" s="226">
        <f>IF(N941="sníž. přenesená",J941,0)</f>
        <v>0</v>
      </c>
      <c r="BI941" s="226">
        <f>IF(N941="nulová",J941,0)</f>
        <v>0</v>
      </c>
      <c r="BJ941" s="19" t="s">
        <v>84</v>
      </c>
      <c r="BK941" s="226">
        <f>ROUND(I941*H941,2)</f>
        <v>0</v>
      </c>
      <c r="BL941" s="19" t="s">
        <v>148</v>
      </c>
      <c r="BM941" s="225" t="s">
        <v>777</v>
      </c>
    </row>
    <row r="942" s="2" customFormat="1">
      <c r="A942" s="40"/>
      <c r="B942" s="41"/>
      <c r="C942" s="42"/>
      <c r="D942" s="227" t="s">
        <v>150</v>
      </c>
      <c r="E942" s="42"/>
      <c r="F942" s="228" t="s">
        <v>778</v>
      </c>
      <c r="G942" s="42"/>
      <c r="H942" s="42"/>
      <c r="I942" s="229"/>
      <c r="J942" s="42"/>
      <c r="K942" s="42"/>
      <c r="L942" s="46"/>
      <c r="M942" s="230"/>
      <c r="N942" s="231"/>
      <c r="O942" s="86"/>
      <c r="P942" s="86"/>
      <c r="Q942" s="86"/>
      <c r="R942" s="86"/>
      <c r="S942" s="86"/>
      <c r="T942" s="87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T942" s="19" t="s">
        <v>150</v>
      </c>
      <c r="AU942" s="19" t="s">
        <v>84</v>
      </c>
    </row>
    <row r="943" s="12" customFormat="1" ht="25.92" customHeight="1">
      <c r="A943" s="12"/>
      <c r="B943" s="198"/>
      <c r="C943" s="199"/>
      <c r="D943" s="200" t="s">
        <v>70</v>
      </c>
      <c r="E943" s="201" t="s">
        <v>779</v>
      </c>
      <c r="F943" s="201" t="s">
        <v>780</v>
      </c>
      <c r="G943" s="199"/>
      <c r="H943" s="199"/>
      <c r="I943" s="202"/>
      <c r="J943" s="203">
        <f>BK943</f>
        <v>0</v>
      </c>
      <c r="K943" s="199"/>
      <c r="L943" s="204"/>
      <c r="M943" s="205"/>
      <c r="N943" s="206"/>
      <c r="O943" s="206"/>
      <c r="P943" s="207">
        <f>P944+P998+P1110+P1157+P1202+P1222</f>
        <v>0</v>
      </c>
      <c r="Q943" s="206"/>
      <c r="R943" s="207">
        <f>R944+R998+R1110+R1157+R1202+R1222</f>
        <v>3.1912206200000002</v>
      </c>
      <c r="S943" s="206"/>
      <c r="T943" s="208">
        <f>T944+T998+T1110+T1157+T1202+T1222</f>
        <v>0.86152040000000008</v>
      </c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R943" s="209" t="s">
        <v>84</v>
      </c>
      <c r="AT943" s="210" t="s">
        <v>70</v>
      </c>
      <c r="AU943" s="210" t="s">
        <v>71</v>
      </c>
      <c r="AY943" s="209" t="s">
        <v>141</v>
      </c>
      <c r="BK943" s="211">
        <f>BK944+BK998+BK1110+BK1157+BK1202+BK1222</f>
        <v>0</v>
      </c>
    </row>
    <row r="944" s="12" customFormat="1" ht="22.8" customHeight="1">
      <c r="A944" s="12"/>
      <c r="B944" s="198"/>
      <c r="C944" s="199"/>
      <c r="D944" s="200" t="s">
        <v>70</v>
      </c>
      <c r="E944" s="212" t="s">
        <v>781</v>
      </c>
      <c r="F944" s="212" t="s">
        <v>782</v>
      </c>
      <c r="G944" s="199"/>
      <c r="H944" s="199"/>
      <c r="I944" s="202"/>
      <c r="J944" s="213">
        <f>BK944</f>
        <v>0</v>
      </c>
      <c r="K944" s="199"/>
      <c r="L944" s="204"/>
      <c r="M944" s="205"/>
      <c r="N944" s="206"/>
      <c r="O944" s="206"/>
      <c r="P944" s="207">
        <f>SUM(P945:P997)</f>
        <v>0</v>
      </c>
      <c r="Q944" s="206"/>
      <c r="R944" s="207">
        <f>SUM(R945:R997)</f>
        <v>0.34709148000000001</v>
      </c>
      <c r="S944" s="206"/>
      <c r="T944" s="208">
        <f>SUM(T945:T997)</f>
        <v>0</v>
      </c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R944" s="209" t="s">
        <v>84</v>
      </c>
      <c r="AT944" s="210" t="s">
        <v>70</v>
      </c>
      <c r="AU944" s="210" t="s">
        <v>78</v>
      </c>
      <c r="AY944" s="209" t="s">
        <v>141</v>
      </c>
      <c r="BK944" s="211">
        <f>SUM(BK945:BK997)</f>
        <v>0</v>
      </c>
    </row>
    <row r="945" s="2" customFormat="1" ht="21.75" customHeight="1">
      <c r="A945" s="40"/>
      <c r="B945" s="41"/>
      <c r="C945" s="214" t="s">
        <v>783</v>
      </c>
      <c r="D945" s="214" t="s">
        <v>143</v>
      </c>
      <c r="E945" s="215" t="s">
        <v>784</v>
      </c>
      <c r="F945" s="216" t="s">
        <v>785</v>
      </c>
      <c r="G945" s="217" t="s">
        <v>146</v>
      </c>
      <c r="H945" s="218">
        <v>98.603999999999999</v>
      </c>
      <c r="I945" s="219"/>
      <c r="J945" s="220">
        <f>ROUND(I945*H945,2)</f>
        <v>0</v>
      </c>
      <c r="K945" s="216" t="s">
        <v>147</v>
      </c>
      <c r="L945" s="46"/>
      <c r="M945" s="221" t="s">
        <v>19</v>
      </c>
      <c r="N945" s="222" t="s">
        <v>43</v>
      </c>
      <c r="O945" s="86"/>
      <c r="P945" s="223">
        <f>O945*H945</f>
        <v>0</v>
      </c>
      <c r="Q945" s="223">
        <v>0</v>
      </c>
      <c r="R945" s="223">
        <f>Q945*H945</f>
        <v>0</v>
      </c>
      <c r="S945" s="223">
        <v>0</v>
      </c>
      <c r="T945" s="224">
        <f>S945*H945</f>
        <v>0</v>
      </c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R945" s="225" t="s">
        <v>283</v>
      </c>
      <c r="AT945" s="225" t="s">
        <v>143</v>
      </c>
      <c r="AU945" s="225" t="s">
        <v>84</v>
      </c>
      <c r="AY945" s="19" t="s">
        <v>141</v>
      </c>
      <c r="BE945" s="226">
        <f>IF(N945="základní",J945,0)</f>
        <v>0</v>
      </c>
      <c r="BF945" s="226">
        <f>IF(N945="snížená",J945,0)</f>
        <v>0</v>
      </c>
      <c r="BG945" s="226">
        <f>IF(N945="zákl. přenesená",J945,0)</f>
        <v>0</v>
      </c>
      <c r="BH945" s="226">
        <f>IF(N945="sníž. přenesená",J945,0)</f>
        <v>0</v>
      </c>
      <c r="BI945" s="226">
        <f>IF(N945="nulová",J945,0)</f>
        <v>0</v>
      </c>
      <c r="BJ945" s="19" t="s">
        <v>84</v>
      </c>
      <c r="BK945" s="226">
        <f>ROUND(I945*H945,2)</f>
        <v>0</v>
      </c>
      <c r="BL945" s="19" t="s">
        <v>283</v>
      </c>
      <c r="BM945" s="225" t="s">
        <v>786</v>
      </c>
    </row>
    <row r="946" s="2" customFormat="1">
      <c r="A946" s="40"/>
      <c r="B946" s="41"/>
      <c r="C946" s="42"/>
      <c r="D946" s="227" t="s">
        <v>150</v>
      </c>
      <c r="E946" s="42"/>
      <c r="F946" s="228" t="s">
        <v>787</v>
      </c>
      <c r="G946" s="42"/>
      <c r="H946" s="42"/>
      <c r="I946" s="229"/>
      <c r="J946" s="42"/>
      <c r="K946" s="42"/>
      <c r="L946" s="46"/>
      <c r="M946" s="230"/>
      <c r="N946" s="231"/>
      <c r="O946" s="86"/>
      <c r="P946" s="86"/>
      <c r="Q946" s="86"/>
      <c r="R946" s="86"/>
      <c r="S946" s="86"/>
      <c r="T946" s="87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T946" s="19" t="s">
        <v>150</v>
      </c>
      <c r="AU946" s="19" t="s">
        <v>84</v>
      </c>
    </row>
    <row r="947" s="13" customFormat="1">
      <c r="A947" s="13"/>
      <c r="B947" s="232"/>
      <c r="C947" s="233"/>
      <c r="D947" s="234" t="s">
        <v>152</v>
      </c>
      <c r="E947" s="235" t="s">
        <v>19</v>
      </c>
      <c r="F947" s="236" t="s">
        <v>788</v>
      </c>
      <c r="G947" s="233"/>
      <c r="H947" s="235" t="s">
        <v>19</v>
      </c>
      <c r="I947" s="237"/>
      <c r="J947" s="233"/>
      <c r="K947" s="233"/>
      <c r="L947" s="238"/>
      <c r="M947" s="239"/>
      <c r="N947" s="240"/>
      <c r="O947" s="240"/>
      <c r="P947" s="240"/>
      <c r="Q947" s="240"/>
      <c r="R947" s="240"/>
      <c r="S947" s="240"/>
      <c r="T947" s="241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2" t="s">
        <v>152</v>
      </c>
      <c r="AU947" s="242" t="s">
        <v>84</v>
      </c>
      <c r="AV947" s="13" t="s">
        <v>78</v>
      </c>
      <c r="AW947" s="13" t="s">
        <v>33</v>
      </c>
      <c r="AX947" s="13" t="s">
        <v>71</v>
      </c>
      <c r="AY947" s="242" t="s">
        <v>141</v>
      </c>
    </row>
    <row r="948" s="13" customFormat="1">
      <c r="A948" s="13"/>
      <c r="B948" s="232"/>
      <c r="C948" s="233"/>
      <c r="D948" s="234" t="s">
        <v>152</v>
      </c>
      <c r="E948" s="235" t="s">
        <v>19</v>
      </c>
      <c r="F948" s="236" t="s">
        <v>789</v>
      </c>
      <c r="G948" s="233"/>
      <c r="H948" s="235" t="s">
        <v>19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152</v>
      </c>
      <c r="AU948" s="242" t="s">
        <v>84</v>
      </c>
      <c r="AV948" s="13" t="s">
        <v>78</v>
      </c>
      <c r="AW948" s="13" t="s">
        <v>33</v>
      </c>
      <c r="AX948" s="13" t="s">
        <v>71</v>
      </c>
      <c r="AY948" s="242" t="s">
        <v>141</v>
      </c>
    </row>
    <row r="949" s="14" customFormat="1">
      <c r="A949" s="14"/>
      <c r="B949" s="243"/>
      <c r="C949" s="244"/>
      <c r="D949" s="234" t="s">
        <v>152</v>
      </c>
      <c r="E949" s="245" t="s">
        <v>19</v>
      </c>
      <c r="F949" s="246" t="s">
        <v>249</v>
      </c>
      <c r="G949" s="244"/>
      <c r="H949" s="247">
        <v>32.868000000000002</v>
      </c>
      <c r="I949" s="248"/>
      <c r="J949" s="244"/>
      <c r="K949" s="244"/>
      <c r="L949" s="249"/>
      <c r="M949" s="250"/>
      <c r="N949" s="251"/>
      <c r="O949" s="251"/>
      <c r="P949" s="251"/>
      <c r="Q949" s="251"/>
      <c r="R949" s="251"/>
      <c r="S949" s="251"/>
      <c r="T949" s="252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  <c r="AE949" s="14"/>
      <c r="AT949" s="253" t="s">
        <v>152</v>
      </c>
      <c r="AU949" s="253" t="s">
        <v>84</v>
      </c>
      <c r="AV949" s="14" t="s">
        <v>84</v>
      </c>
      <c r="AW949" s="14" t="s">
        <v>33</v>
      </c>
      <c r="AX949" s="14" t="s">
        <v>71</v>
      </c>
      <c r="AY949" s="253" t="s">
        <v>141</v>
      </c>
    </row>
    <row r="950" s="13" customFormat="1">
      <c r="A950" s="13"/>
      <c r="B950" s="232"/>
      <c r="C950" s="233"/>
      <c r="D950" s="234" t="s">
        <v>152</v>
      </c>
      <c r="E950" s="235" t="s">
        <v>19</v>
      </c>
      <c r="F950" s="236" t="s">
        <v>790</v>
      </c>
      <c r="G950" s="233"/>
      <c r="H950" s="235" t="s">
        <v>19</v>
      </c>
      <c r="I950" s="237"/>
      <c r="J950" s="233"/>
      <c r="K950" s="233"/>
      <c r="L950" s="238"/>
      <c r="M950" s="239"/>
      <c r="N950" s="240"/>
      <c r="O950" s="240"/>
      <c r="P950" s="240"/>
      <c r="Q950" s="240"/>
      <c r="R950" s="240"/>
      <c r="S950" s="240"/>
      <c r="T950" s="241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42" t="s">
        <v>152</v>
      </c>
      <c r="AU950" s="242" t="s">
        <v>84</v>
      </c>
      <c r="AV950" s="13" t="s">
        <v>78</v>
      </c>
      <c r="AW950" s="13" t="s">
        <v>33</v>
      </c>
      <c r="AX950" s="13" t="s">
        <v>71</v>
      </c>
      <c r="AY950" s="242" t="s">
        <v>141</v>
      </c>
    </row>
    <row r="951" s="14" customFormat="1">
      <c r="A951" s="14"/>
      <c r="B951" s="243"/>
      <c r="C951" s="244"/>
      <c r="D951" s="234" t="s">
        <v>152</v>
      </c>
      <c r="E951" s="245" t="s">
        <v>19</v>
      </c>
      <c r="F951" s="246" t="s">
        <v>249</v>
      </c>
      <c r="G951" s="244"/>
      <c r="H951" s="247">
        <v>32.868000000000002</v>
      </c>
      <c r="I951" s="248"/>
      <c r="J951" s="244"/>
      <c r="K951" s="244"/>
      <c r="L951" s="249"/>
      <c r="M951" s="250"/>
      <c r="N951" s="251"/>
      <c r="O951" s="251"/>
      <c r="P951" s="251"/>
      <c r="Q951" s="251"/>
      <c r="R951" s="251"/>
      <c r="S951" s="251"/>
      <c r="T951" s="252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  <c r="AE951" s="14"/>
      <c r="AT951" s="253" t="s">
        <v>152</v>
      </c>
      <c r="AU951" s="253" t="s">
        <v>84</v>
      </c>
      <c r="AV951" s="14" t="s">
        <v>84</v>
      </c>
      <c r="AW951" s="14" t="s">
        <v>33</v>
      </c>
      <c r="AX951" s="14" t="s">
        <v>71</v>
      </c>
      <c r="AY951" s="253" t="s">
        <v>141</v>
      </c>
    </row>
    <row r="952" s="13" customFormat="1">
      <c r="A952" s="13"/>
      <c r="B952" s="232"/>
      <c r="C952" s="233"/>
      <c r="D952" s="234" t="s">
        <v>152</v>
      </c>
      <c r="E952" s="235" t="s">
        <v>19</v>
      </c>
      <c r="F952" s="236" t="s">
        <v>791</v>
      </c>
      <c r="G952" s="233"/>
      <c r="H952" s="235" t="s">
        <v>19</v>
      </c>
      <c r="I952" s="237"/>
      <c r="J952" s="233"/>
      <c r="K952" s="233"/>
      <c r="L952" s="238"/>
      <c r="M952" s="239"/>
      <c r="N952" s="240"/>
      <c r="O952" s="240"/>
      <c r="P952" s="240"/>
      <c r="Q952" s="240"/>
      <c r="R952" s="240"/>
      <c r="S952" s="240"/>
      <c r="T952" s="241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2" t="s">
        <v>152</v>
      </c>
      <c r="AU952" s="242" t="s">
        <v>84</v>
      </c>
      <c r="AV952" s="13" t="s">
        <v>78</v>
      </c>
      <c r="AW952" s="13" t="s">
        <v>33</v>
      </c>
      <c r="AX952" s="13" t="s">
        <v>71</v>
      </c>
      <c r="AY952" s="242" t="s">
        <v>141</v>
      </c>
    </row>
    <row r="953" s="14" customFormat="1">
      <c r="A953" s="14"/>
      <c r="B953" s="243"/>
      <c r="C953" s="244"/>
      <c r="D953" s="234" t="s">
        <v>152</v>
      </c>
      <c r="E953" s="245" t="s">
        <v>19</v>
      </c>
      <c r="F953" s="246" t="s">
        <v>249</v>
      </c>
      <c r="G953" s="244"/>
      <c r="H953" s="247">
        <v>32.868000000000002</v>
      </c>
      <c r="I953" s="248"/>
      <c r="J953" s="244"/>
      <c r="K953" s="244"/>
      <c r="L953" s="249"/>
      <c r="M953" s="250"/>
      <c r="N953" s="251"/>
      <c r="O953" s="251"/>
      <c r="P953" s="251"/>
      <c r="Q953" s="251"/>
      <c r="R953" s="251"/>
      <c r="S953" s="251"/>
      <c r="T953" s="252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53" t="s">
        <v>152</v>
      </c>
      <c r="AU953" s="253" t="s">
        <v>84</v>
      </c>
      <c r="AV953" s="14" t="s">
        <v>84</v>
      </c>
      <c r="AW953" s="14" t="s">
        <v>33</v>
      </c>
      <c r="AX953" s="14" t="s">
        <v>71</v>
      </c>
      <c r="AY953" s="253" t="s">
        <v>141</v>
      </c>
    </row>
    <row r="954" s="15" customFormat="1">
      <c r="A954" s="15"/>
      <c r="B954" s="254"/>
      <c r="C954" s="255"/>
      <c r="D954" s="234" t="s">
        <v>152</v>
      </c>
      <c r="E954" s="256" t="s">
        <v>19</v>
      </c>
      <c r="F954" s="257" t="s">
        <v>159</v>
      </c>
      <c r="G954" s="255"/>
      <c r="H954" s="258">
        <v>98.604000000000013</v>
      </c>
      <c r="I954" s="259"/>
      <c r="J954" s="255"/>
      <c r="K954" s="255"/>
      <c r="L954" s="260"/>
      <c r="M954" s="261"/>
      <c r="N954" s="262"/>
      <c r="O954" s="262"/>
      <c r="P954" s="262"/>
      <c r="Q954" s="262"/>
      <c r="R954" s="262"/>
      <c r="S954" s="262"/>
      <c r="T954" s="263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64" t="s">
        <v>152</v>
      </c>
      <c r="AU954" s="264" t="s">
        <v>84</v>
      </c>
      <c r="AV954" s="15" t="s">
        <v>148</v>
      </c>
      <c r="AW954" s="15" t="s">
        <v>33</v>
      </c>
      <c r="AX954" s="15" t="s">
        <v>78</v>
      </c>
      <c r="AY954" s="264" t="s">
        <v>141</v>
      </c>
    </row>
    <row r="955" s="2" customFormat="1" ht="16.5" customHeight="1">
      <c r="A955" s="40"/>
      <c r="B955" s="41"/>
      <c r="C955" s="265" t="s">
        <v>792</v>
      </c>
      <c r="D955" s="265" t="s">
        <v>183</v>
      </c>
      <c r="E955" s="266" t="s">
        <v>793</v>
      </c>
      <c r="F955" s="267" t="s">
        <v>794</v>
      </c>
      <c r="G955" s="268" t="s">
        <v>212</v>
      </c>
      <c r="H955" s="269">
        <v>295.81200000000001</v>
      </c>
      <c r="I955" s="270"/>
      <c r="J955" s="271">
        <f>ROUND(I955*H955,2)</f>
        <v>0</v>
      </c>
      <c r="K955" s="267" t="s">
        <v>795</v>
      </c>
      <c r="L955" s="272"/>
      <c r="M955" s="273" t="s">
        <v>19</v>
      </c>
      <c r="N955" s="274" t="s">
        <v>43</v>
      </c>
      <c r="O955" s="86"/>
      <c r="P955" s="223">
        <f>O955*H955</f>
        <v>0</v>
      </c>
      <c r="Q955" s="223">
        <v>0.001</v>
      </c>
      <c r="R955" s="223">
        <f>Q955*H955</f>
        <v>0.29581200000000002</v>
      </c>
      <c r="S955" s="223">
        <v>0</v>
      </c>
      <c r="T955" s="224">
        <f>S955*H955</f>
        <v>0</v>
      </c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R955" s="225" t="s">
        <v>294</v>
      </c>
      <c r="AT955" s="225" t="s">
        <v>183</v>
      </c>
      <c r="AU955" s="225" t="s">
        <v>84</v>
      </c>
      <c r="AY955" s="19" t="s">
        <v>141</v>
      </c>
      <c r="BE955" s="226">
        <f>IF(N955="základní",J955,0)</f>
        <v>0</v>
      </c>
      <c r="BF955" s="226">
        <f>IF(N955="snížená",J955,0)</f>
        <v>0</v>
      </c>
      <c r="BG955" s="226">
        <f>IF(N955="zákl. přenesená",J955,0)</f>
        <v>0</v>
      </c>
      <c r="BH955" s="226">
        <f>IF(N955="sníž. přenesená",J955,0)</f>
        <v>0</v>
      </c>
      <c r="BI955" s="226">
        <f>IF(N955="nulová",J955,0)</f>
        <v>0</v>
      </c>
      <c r="BJ955" s="19" t="s">
        <v>84</v>
      </c>
      <c r="BK955" s="226">
        <f>ROUND(I955*H955,2)</f>
        <v>0</v>
      </c>
      <c r="BL955" s="19" t="s">
        <v>283</v>
      </c>
      <c r="BM955" s="225" t="s">
        <v>796</v>
      </c>
    </row>
    <row r="956" s="13" customFormat="1">
      <c r="A956" s="13"/>
      <c r="B956" s="232"/>
      <c r="C956" s="233"/>
      <c r="D956" s="234" t="s">
        <v>152</v>
      </c>
      <c r="E956" s="235" t="s">
        <v>19</v>
      </c>
      <c r="F956" s="236" t="s">
        <v>797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152</v>
      </c>
      <c r="AU956" s="242" t="s">
        <v>84</v>
      </c>
      <c r="AV956" s="13" t="s">
        <v>78</v>
      </c>
      <c r="AW956" s="13" t="s">
        <v>33</v>
      </c>
      <c r="AX956" s="13" t="s">
        <v>71</v>
      </c>
      <c r="AY956" s="242" t="s">
        <v>141</v>
      </c>
    </row>
    <row r="957" s="13" customFormat="1">
      <c r="A957" s="13"/>
      <c r="B957" s="232"/>
      <c r="C957" s="233"/>
      <c r="D957" s="234" t="s">
        <v>152</v>
      </c>
      <c r="E957" s="235" t="s">
        <v>19</v>
      </c>
      <c r="F957" s="236" t="s">
        <v>789</v>
      </c>
      <c r="G957" s="233"/>
      <c r="H957" s="235" t="s">
        <v>19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2" t="s">
        <v>152</v>
      </c>
      <c r="AU957" s="242" t="s">
        <v>84</v>
      </c>
      <c r="AV957" s="13" t="s">
        <v>78</v>
      </c>
      <c r="AW957" s="13" t="s">
        <v>33</v>
      </c>
      <c r="AX957" s="13" t="s">
        <v>71</v>
      </c>
      <c r="AY957" s="242" t="s">
        <v>141</v>
      </c>
    </row>
    <row r="958" s="14" customFormat="1">
      <c r="A958" s="14"/>
      <c r="B958" s="243"/>
      <c r="C958" s="244"/>
      <c r="D958" s="234" t="s">
        <v>152</v>
      </c>
      <c r="E958" s="245" t="s">
        <v>19</v>
      </c>
      <c r="F958" s="246" t="s">
        <v>249</v>
      </c>
      <c r="G958" s="244"/>
      <c r="H958" s="247">
        <v>32.868000000000002</v>
      </c>
      <c r="I958" s="248"/>
      <c r="J958" s="244"/>
      <c r="K958" s="244"/>
      <c r="L958" s="249"/>
      <c r="M958" s="250"/>
      <c r="N958" s="251"/>
      <c r="O958" s="251"/>
      <c r="P958" s="251"/>
      <c r="Q958" s="251"/>
      <c r="R958" s="251"/>
      <c r="S958" s="251"/>
      <c r="T958" s="252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253" t="s">
        <v>152</v>
      </c>
      <c r="AU958" s="253" t="s">
        <v>84</v>
      </c>
      <c r="AV958" s="14" t="s">
        <v>84</v>
      </c>
      <c r="AW958" s="14" t="s">
        <v>33</v>
      </c>
      <c r="AX958" s="14" t="s">
        <v>71</v>
      </c>
      <c r="AY958" s="253" t="s">
        <v>141</v>
      </c>
    </row>
    <row r="959" s="13" customFormat="1">
      <c r="A959" s="13"/>
      <c r="B959" s="232"/>
      <c r="C959" s="233"/>
      <c r="D959" s="234" t="s">
        <v>152</v>
      </c>
      <c r="E959" s="235" t="s">
        <v>19</v>
      </c>
      <c r="F959" s="236" t="s">
        <v>790</v>
      </c>
      <c r="G959" s="233"/>
      <c r="H959" s="235" t="s">
        <v>19</v>
      </c>
      <c r="I959" s="237"/>
      <c r="J959" s="233"/>
      <c r="K959" s="233"/>
      <c r="L959" s="238"/>
      <c r="M959" s="239"/>
      <c r="N959" s="240"/>
      <c r="O959" s="240"/>
      <c r="P959" s="240"/>
      <c r="Q959" s="240"/>
      <c r="R959" s="240"/>
      <c r="S959" s="240"/>
      <c r="T959" s="241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2" t="s">
        <v>152</v>
      </c>
      <c r="AU959" s="242" t="s">
        <v>84</v>
      </c>
      <c r="AV959" s="13" t="s">
        <v>78</v>
      </c>
      <c r="AW959" s="13" t="s">
        <v>33</v>
      </c>
      <c r="AX959" s="13" t="s">
        <v>71</v>
      </c>
      <c r="AY959" s="242" t="s">
        <v>141</v>
      </c>
    </row>
    <row r="960" s="14" customFormat="1">
      <c r="A960" s="14"/>
      <c r="B960" s="243"/>
      <c r="C960" s="244"/>
      <c r="D960" s="234" t="s">
        <v>152</v>
      </c>
      <c r="E960" s="245" t="s">
        <v>19</v>
      </c>
      <c r="F960" s="246" t="s">
        <v>249</v>
      </c>
      <c r="G960" s="244"/>
      <c r="H960" s="247">
        <v>32.868000000000002</v>
      </c>
      <c r="I960" s="248"/>
      <c r="J960" s="244"/>
      <c r="K960" s="244"/>
      <c r="L960" s="249"/>
      <c r="M960" s="250"/>
      <c r="N960" s="251"/>
      <c r="O960" s="251"/>
      <c r="P960" s="251"/>
      <c r="Q960" s="251"/>
      <c r="R960" s="251"/>
      <c r="S960" s="251"/>
      <c r="T960" s="252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  <c r="AE960" s="14"/>
      <c r="AT960" s="253" t="s">
        <v>152</v>
      </c>
      <c r="AU960" s="253" t="s">
        <v>84</v>
      </c>
      <c r="AV960" s="14" t="s">
        <v>84</v>
      </c>
      <c r="AW960" s="14" t="s">
        <v>33</v>
      </c>
      <c r="AX960" s="14" t="s">
        <v>71</v>
      </c>
      <c r="AY960" s="253" t="s">
        <v>141</v>
      </c>
    </row>
    <row r="961" s="13" customFormat="1">
      <c r="A961" s="13"/>
      <c r="B961" s="232"/>
      <c r="C961" s="233"/>
      <c r="D961" s="234" t="s">
        <v>152</v>
      </c>
      <c r="E961" s="235" t="s">
        <v>19</v>
      </c>
      <c r="F961" s="236" t="s">
        <v>791</v>
      </c>
      <c r="G961" s="233"/>
      <c r="H961" s="235" t="s">
        <v>19</v>
      </c>
      <c r="I961" s="237"/>
      <c r="J961" s="233"/>
      <c r="K961" s="233"/>
      <c r="L961" s="238"/>
      <c r="M961" s="239"/>
      <c r="N961" s="240"/>
      <c r="O961" s="240"/>
      <c r="P961" s="240"/>
      <c r="Q961" s="240"/>
      <c r="R961" s="240"/>
      <c r="S961" s="240"/>
      <c r="T961" s="241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42" t="s">
        <v>152</v>
      </c>
      <c r="AU961" s="242" t="s">
        <v>84</v>
      </c>
      <c r="AV961" s="13" t="s">
        <v>78</v>
      </c>
      <c r="AW961" s="13" t="s">
        <v>33</v>
      </c>
      <c r="AX961" s="13" t="s">
        <v>71</v>
      </c>
      <c r="AY961" s="242" t="s">
        <v>141</v>
      </c>
    </row>
    <row r="962" s="14" customFormat="1">
      <c r="A962" s="14"/>
      <c r="B962" s="243"/>
      <c r="C962" s="244"/>
      <c r="D962" s="234" t="s">
        <v>152</v>
      </c>
      <c r="E962" s="245" t="s">
        <v>19</v>
      </c>
      <c r="F962" s="246" t="s">
        <v>249</v>
      </c>
      <c r="G962" s="244"/>
      <c r="H962" s="247">
        <v>32.868000000000002</v>
      </c>
      <c r="I962" s="248"/>
      <c r="J962" s="244"/>
      <c r="K962" s="244"/>
      <c r="L962" s="249"/>
      <c r="M962" s="250"/>
      <c r="N962" s="251"/>
      <c r="O962" s="251"/>
      <c r="P962" s="251"/>
      <c r="Q962" s="251"/>
      <c r="R962" s="251"/>
      <c r="S962" s="251"/>
      <c r="T962" s="252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  <c r="AE962" s="14"/>
      <c r="AT962" s="253" t="s">
        <v>152</v>
      </c>
      <c r="AU962" s="253" t="s">
        <v>84</v>
      </c>
      <c r="AV962" s="14" t="s">
        <v>84</v>
      </c>
      <c r="AW962" s="14" t="s">
        <v>33</v>
      </c>
      <c r="AX962" s="14" t="s">
        <v>71</v>
      </c>
      <c r="AY962" s="253" t="s">
        <v>141</v>
      </c>
    </row>
    <row r="963" s="15" customFormat="1">
      <c r="A963" s="15"/>
      <c r="B963" s="254"/>
      <c r="C963" s="255"/>
      <c r="D963" s="234" t="s">
        <v>152</v>
      </c>
      <c r="E963" s="256" t="s">
        <v>19</v>
      </c>
      <c r="F963" s="257" t="s">
        <v>159</v>
      </c>
      <c r="G963" s="255"/>
      <c r="H963" s="258">
        <v>98.604000000000013</v>
      </c>
      <c r="I963" s="259"/>
      <c r="J963" s="255"/>
      <c r="K963" s="255"/>
      <c r="L963" s="260"/>
      <c r="M963" s="261"/>
      <c r="N963" s="262"/>
      <c r="O963" s="262"/>
      <c r="P963" s="262"/>
      <c r="Q963" s="262"/>
      <c r="R963" s="262"/>
      <c r="S963" s="262"/>
      <c r="T963" s="263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T963" s="264" t="s">
        <v>152</v>
      </c>
      <c r="AU963" s="264" t="s">
        <v>84</v>
      </c>
      <c r="AV963" s="15" t="s">
        <v>148</v>
      </c>
      <c r="AW963" s="15" t="s">
        <v>33</v>
      </c>
      <c r="AX963" s="15" t="s">
        <v>78</v>
      </c>
      <c r="AY963" s="264" t="s">
        <v>141</v>
      </c>
    </row>
    <row r="964" s="14" customFormat="1">
      <c r="A964" s="14"/>
      <c r="B964" s="243"/>
      <c r="C964" s="244"/>
      <c r="D964" s="234" t="s">
        <v>152</v>
      </c>
      <c r="E964" s="244"/>
      <c r="F964" s="246" t="s">
        <v>798</v>
      </c>
      <c r="G964" s="244"/>
      <c r="H964" s="247">
        <v>295.81200000000001</v>
      </c>
      <c r="I964" s="248"/>
      <c r="J964" s="244"/>
      <c r="K964" s="244"/>
      <c r="L964" s="249"/>
      <c r="M964" s="250"/>
      <c r="N964" s="251"/>
      <c r="O964" s="251"/>
      <c r="P964" s="251"/>
      <c r="Q964" s="251"/>
      <c r="R964" s="251"/>
      <c r="S964" s="251"/>
      <c r="T964" s="252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3" t="s">
        <v>152</v>
      </c>
      <c r="AU964" s="253" t="s">
        <v>84</v>
      </c>
      <c r="AV964" s="14" t="s">
        <v>84</v>
      </c>
      <c r="AW964" s="14" t="s">
        <v>4</v>
      </c>
      <c r="AX964" s="14" t="s">
        <v>78</v>
      </c>
      <c r="AY964" s="253" t="s">
        <v>141</v>
      </c>
    </row>
    <row r="965" s="2" customFormat="1" ht="21.75" customHeight="1">
      <c r="A965" s="40"/>
      <c r="B965" s="41"/>
      <c r="C965" s="214" t="s">
        <v>799</v>
      </c>
      <c r="D965" s="214" t="s">
        <v>143</v>
      </c>
      <c r="E965" s="215" t="s">
        <v>800</v>
      </c>
      <c r="F965" s="216" t="s">
        <v>801</v>
      </c>
      <c r="G965" s="217" t="s">
        <v>146</v>
      </c>
      <c r="H965" s="218">
        <v>16.884</v>
      </c>
      <c r="I965" s="219"/>
      <c r="J965" s="220">
        <f>ROUND(I965*H965,2)</f>
        <v>0</v>
      </c>
      <c r="K965" s="216" t="s">
        <v>147</v>
      </c>
      <c r="L965" s="46"/>
      <c r="M965" s="221" t="s">
        <v>19</v>
      </c>
      <c r="N965" s="222" t="s">
        <v>43</v>
      </c>
      <c r="O965" s="86"/>
      <c r="P965" s="223">
        <f>O965*H965</f>
        <v>0</v>
      </c>
      <c r="Q965" s="223">
        <v>0</v>
      </c>
      <c r="R965" s="223">
        <f>Q965*H965</f>
        <v>0</v>
      </c>
      <c r="S965" s="223">
        <v>0</v>
      </c>
      <c r="T965" s="224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25" t="s">
        <v>283</v>
      </c>
      <c r="AT965" s="225" t="s">
        <v>143</v>
      </c>
      <c r="AU965" s="225" t="s">
        <v>84</v>
      </c>
      <c r="AY965" s="19" t="s">
        <v>141</v>
      </c>
      <c r="BE965" s="226">
        <f>IF(N965="základní",J965,0)</f>
        <v>0</v>
      </c>
      <c r="BF965" s="226">
        <f>IF(N965="snížená",J965,0)</f>
        <v>0</v>
      </c>
      <c r="BG965" s="226">
        <f>IF(N965="zákl. přenesená",J965,0)</f>
        <v>0</v>
      </c>
      <c r="BH965" s="226">
        <f>IF(N965="sníž. přenesená",J965,0)</f>
        <v>0</v>
      </c>
      <c r="BI965" s="226">
        <f>IF(N965="nulová",J965,0)</f>
        <v>0</v>
      </c>
      <c r="BJ965" s="19" t="s">
        <v>84</v>
      </c>
      <c r="BK965" s="226">
        <f>ROUND(I965*H965,2)</f>
        <v>0</v>
      </c>
      <c r="BL965" s="19" t="s">
        <v>283</v>
      </c>
      <c r="BM965" s="225" t="s">
        <v>802</v>
      </c>
    </row>
    <row r="966" s="2" customFormat="1">
      <c r="A966" s="40"/>
      <c r="B966" s="41"/>
      <c r="C966" s="42"/>
      <c r="D966" s="227" t="s">
        <v>150</v>
      </c>
      <c r="E966" s="42"/>
      <c r="F966" s="228" t="s">
        <v>803</v>
      </c>
      <c r="G966" s="42"/>
      <c r="H966" s="42"/>
      <c r="I966" s="229"/>
      <c r="J966" s="42"/>
      <c r="K966" s="42"/>
      <c r="L966" s="46"/>
      <c r="M966" s="230"/>
      <c r="N966" s="231"/>
      <c r="O966" s="86"/>
      <c r="P966" s="86"/>
      <c r="Q966" s="86"/>
      <c r="R966" s="86"/>
      <c r="S966" s="86"/>
      <c r="T966" s="87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T966" s="19" t="s">
        <v>150</v>
      </c>
      <c r="AU966" s="19" t="s">
        <v>84</v>
      </c>
    </row>
    <row r="967" s="13" customFormat="1">
      <c r="A967" s="13"/>
      <c r="B967" s="232"/>
      <c r="C967" s="233"/>
      <c r="D967" s="234" t="s">
        <v>152</v>
      </c>
      <c r="E967" s="235" t="s">
        <v>19</v>
      </c>
      <c r="F967" s="236" t="s">
        <v>788</v>
      </c>
      <c r="G967" s="233"/>
      <c r="H967" s="235" t="s">
        <v>19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2" t="s">
        <v>152</v>
      </c>
      <c r="AU967" s="242" t="s">
        <v>84</v>
      </c>
      <c r="AV967" s="13" t="s">
        <v>78</v>
      </c>
      <c r="AW967" s="13" t="s">
        <v>33</v>
      </c>
      <c r="AX967" s="13" t="s">
        <v>71</v>
      </c>
      <c r="AY967" s="242" t="s">
        <v>141</v>
      </c>
    </row>
    <row r="968" s="13" customFormat="1">
      <c r="A968" s="13"/>
      <c r="B968" s="232"/>
      <c r="C968" s="233"/>
      <c r="D968" s="234" t="s">
        <v>152</v>
      </c>
      <c r="E968" s="235" t="s">
        <v>19</v>
      </c>
      <c r="F968" s="236" t="s">
        <v>789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152</v>
      </c>
      <c r="AU968" s="242" t="s">
        <v>84</v>
      </c>
      <c r="AV968" s="13" t="s">
        <v>78</v>
      </c>
      <c r="AW968" s="13" t="s">
        <v>33</v>
      </c>
      <c r="AX968" s="13" t="s">
        <v>71</v>
      </c>
      <c r="AY968" s="242" t="s">
        <v>141</v>
      </c>
    </row>
    <row r="969" s="14" customFormat="1">
      <c r="A969" s="14"/>
      <c r="B969" s="243"/>
      <c r="C969" s="244"/>
      <c r="D969" s="234" t="s">
        <v>152</v>
      </c>
      <c r="E969" s="245" t="s">
        <v>19</v>
      </c>
      <c r="F969" s="246" t="s">
        <v>804</v>
      </c>
      <c r="G969" s="244"/>
      <c r="H969" s="247">
        <v>5.6280000000000001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152</v>
      </c>
      <c r="AU969" s="253" t="s">
        <v>84</v>
      </c>
      <c r="AV969" s="14" t="s">
        <v>84</v>
      </c>
      <c r="AW969" s="14" t="s">
        <v>33</v>
      </c>
      <c r="AX969" s="14" t="s">
        <v>71</v>
      </c>
      <c r="AY969" s="253" t="s">
        <v>141</v>
      </c>
    </row>
    <row r="970" s="13" customFormat="1">
      <c r="A970" s="13"/>
      <c r="B970" s="232"/>
      <c r="C970" s="233"/>
      <c r="D970" s="234" t="s">
        <v>152</v>
      </c>
      <c r="E970" s="235" t="s">
        <v>19</v>
      </c>
      <c r="F970" s="236" t="s">
        <v>790</v>
      </c>
      <c r="G970" s="233"/>
      <c r="H970" s="235" t="s">
        <v>19</v>
      </c>
      <c r="I970" s="237"/>
      <c r="J970" s="233"/>
      <c r="K970" s="233"/>
      <c r="L970" s="238"/>
      <c r="M970" s="239"/>
      <c r="N970" s="240"/>
      <c r="O970" s="240"/>
      <c r="P970" s="240"/>
      <c r="Q970" s="240"/>
      <c r="R970" s="240"/>
      <c r="S970" s="240"/>
      <c r="T970" s="24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2" t="s">
        <v>152</v>
      </c>
      <c r="AU970" s="242" t="s">
        <v>84</v>
      </c>
      <c r="AV970" s="13" t="s">
        <v>78</v>
      </c>
      <c r="AW970" s="13" t="s">
        <v>33</v>
      </c>
      <c r="AX970" s="13" t="s">
        <v>71</v>
      </c>
      <c r="AY970" s="242" t="s">
        <v>141</v>
      </c>
    </row>
    <row r="971" s="14" customFormat="1">
      <c r="A971" s="14"/>
      <c r="B971" s="243"/>
      <c r="C971" s="244"/>
      <c r="D971" s="234" t="s">
        <v>152</v>
      </c>
      <c r="E971" s="245" t="s">
        <v>19</v>
      </c>
      <c r="F971" s="246" t="s">
        <v>804</v>
      </c>
      <c r="G971" s="244"/>
      <c r="H971" s="247">
        <v>5.6280000000000001</v>
      </c>
      <c r="I971" s="248"/>
      <c r="J971" s="244"/>
      <c r="K971" s="244"/>
      <c r="L971" s="249"/>
      <c r="M971" s="250"/>
      <c r="N971" s="251"/>
      <c r="O971" s="251"/>
      <c r="P971" s="251"/>
      <c r="Q971" s="251"/>
      <c r="R971" s="251"/>
      <c r="S971" s="251"/>
      <c r="T971" s="252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253" t="s">
        <v>152</v>
      </c>
      <c r="AU971" s="253" t="s">
        <v>84</v>
      </c>
      <c r="AV971" s="14" t="s">
        <v>84</v>
      </c>
      <c r="AW971" s="14" t="s">
        <v>33</v>
      </c>
      <c r="AX971" s="14" t="s">
        <v>71</v>
      </c>
      <c r="AY971" s="253" t="s">
        <v>141</v>
      </c>
    </row>
    <row r="972" s="13" customFormat="1">
      <c r="A972" s="13"/>
      <c r="B972" s="232"/>
      <c r="C972" s="233"/>
      <c r="D972" s="234" t="s">
        <v>152</v>
      </c>
      <c r="E972" s="235" t="s">
        <v>19</v>
      </c>
      <c r="F972" s="236" t="s">
        <v>791</v>
      </c>
      <c r="G972" s="233"/>
      <c r="H972" s="235" t="s">
        <v>19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152</v>
      </c>
      <c r="AU972" s="242" t="s">
        <v>84</v>
      </c>
      <c r="AV972" s="13" t="s">
        <v>78</v>
      </c>
      <c r="AW972" s="13" t="s">
        <v>33</v>
      </c>
      <c r="AX972" s="13" t="s">
        <v>71</v>
      </c>
      <c r="AY972" s="242" t="s">
        <v>141</v>
      </c>
    </row>
    <row r="973" s="14" customFormat="1">
      <c r="A973" s="14"/>
      <c r="B973" s="243"/>
      <c r="C973" s="244"/>
      <c r="D973" s="234" t="s">
        <v>152</v>
      </c>
      <c r="E973" s="245" t="s">
        <v>19</v>
      </c>
      <c r="F973" s="246" t="s">
        <v>804</v>
      </c>
      <c r="G973" s="244"/>
      <c r="H973" s="247">
        <v>5.6280000000000001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152</v>
      </c>
      <c r="AU973" s="253" t="s">
        <v>84</v>
      </c>
      <c r="AV973" s="14" t="s">
        <v>84</v>
      </c>
      <c r="AW973" s="14" t="s">
        <v>33</v>
      </c>
      <c r="AX973" s="14" t="s">
        <v>71</v>
      </c>
      <c r="AY973" s="253" t="s">
        <v>141</v>
      </c>
    </row>
    <row r="974" s="15" customFormat="1">
      <c r="A974" s="15"/>
      <c r="B974" s="254"/>
      <c r="C974" s="255"/>
      <c r="D974" s="234" t="s">
        <v>152</v>
      </c>
      <c r="E974" s="256" t="s">
        <v>19</v>
      </c>
      <c r="F974" s="257" t="s">
        <v>159</v>
      </c>
      <c r="G974" s="255"/>
      <c r="H974" s="258">
        <v>16.884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152</v>
      </c>
      <c r="AU974" s="264" t="s">
        <v>84</v>
      </c>
      <c r="AV974" s="15" t="s">
        <v>148</v>
      </c>
      <c r="AW974" s="15" t="s">
        <v>33</v>
      </c>
      <c r="AX974" s="15" t="s">
        <v>78</v>
      </c>
      <c r="AY974" s="264" t="s">
        <v>141</v>
      </c>
    </row>
    <row r="975" s="2" customFormat="1" ht="16.5" customHeight="1">
      <c r="A975" s="40"/>
      <c r="B975" s="41"/>
      <c r="C975" s="265" t="s">
        <v>805</v>
      </c>
      <c r="D975" s="265" t="s">
        <v>183</v>
      </c>
      <c r="E975" s="266" t="s">
        <v>806</v>
      </c>
      <c r="F975" s="267" t="s">
        <v>794</v>
      </c>
      <c r="G975" s="268" t="s">
        <v>212</v>
      </c>
      <c r="H975" s="269">
        <v>50.652000000000001</v>
      </c>
      <c r="I975" s="270"/>
      <c r="J975" s="271">
        <f>ROUND(I975*H975,2)</f>
        <v>0</v>
      </c>
      <c r="K975" s="267" t="s">
        <v>795</v>
      </c>
      <c r="L975" s="272"/>
      <c r="M975" s="273" t="s">
        <v>19</v>
      </c>
      <c r="N975" s="274" t="s">
        <v>43</v>
      </c>
      <c r="O975" s="86"/>
      <c r="P975" s="223">
        <f>O975*H975</f>
        <v>0</v>
      </c>
      <c r="Q975" s="223">
        <v>0.001</v>
      </c>
      <c r="R975" s="223">
        <f>Q975*H975</f>
        <v>0.050652000000000003</v>
      </c>
      <c r="S975" s="223">
        <v>0</v>
      </c>
      <c r="T975" s="224">
        <f>S975*H975</f>
        <v>0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5" t="s">
        <v>294</v>
      </c>
      <c r="AT975" s="225" t="s">
        <v>183</v>
      </c>
      <c r="AU975" s="225" t="s">
        <v>84</v>
      </c>
      <c r="AY975" s="19" t="s">
        <v>141</v>
      </c>
      <c r="BE975" s="226">
        <f>IF(N975="základní",J975,0)</f>
        <v>0</v>
      </c>
      <c r="BF975" s="226">
        <f>IF(N975="snížená",J975,0)</f>
        <v>0</v>
      </c>
      <c r="BG975" s="226">
        <f>IF(N975="zákl. přenesená",J975,0)</f>
        <v>0</v>
      </c>
      <c r="BH975" s="226">
        <f>IF(N975="sníž. přenesená",J975,0)</f>
        <v>0</v>
      </c>
      <c r="BI975" s="226">
        <f>IF(N975="nulová",J975,0)</f>
        <v>0</v>
      </c>
      <c r="BJ975" s="19" t="s">
        <v>84</v>
      </c>
      <c r="BK975" s="226">
        <f>ROUND(I975*H975,2)</f>
        <v>0</v>
      </c>
      <c r="BL975" s="19" t="s">
        <v>283</v>
      </c>
      <c r="BM975" s="225" t="s">
        <v>807</v>
      </c>
    </row>
    <row r="976" s="13" customFormat="1">
      <c r="A976" s="13"/>
      <c r="B976" s="232"/>
      <c r="C976" s="233"/>
      <c r="D976" s="234" t="s">
        <v>152</v>
      </c>
      <c r="E976" s="235" t="s">
        <v>19</v>
      </c>
      <c r="F976" s="236" t="s">
        <v>808</v>
      </c>
      <c r="G976" s="233"/>
      <c r="H976" s="235" t="s">
        <v>19</v>
      </c>
      <c r="I976" s="237"/>
      <c r="J976" s="233"/>
      <c r="K976" s="233"/>
      <c r="L976" s="238"/>
      <c r="M976" s="239"/>
      <c r="N976" s="240"/>
      <c r="O976" s="240"/>
      <c r="P976" s="240"/>
      <c r="Q976" s="240"/>
      <c r="R976" s="240"/>
      <c r="S976" s="240"/>
      <c r="T976" s="241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42" t="s">
        <v>152</v>
      </c>
      <c r="AU976" s="242" t="s">
        <v>84</v>
      </c>
      <c r="AV976" s="13" t="s">
        <v>78</v>
      </c>
      <c r="AW976" s="13" t="s">
        <v>33</v>
      </c>
      <c r="AX976" s="13" t="s">
        <v>71</v>
      </c>
      <c r="AY976" s="242" t="s">
        <v>141</v>
      </c>
    </row>
    <row r="977" s="13" customFormat="1">
      <c r="A977" s="13"/>
      <c r="B977" s="232"/>
      <c r="C977" s="233"/>
      <c r="D977" s="234" t="s">
        <v>152</v>
      </c>
      <c r="E977" s="235" t="s">
        <v>19</v>
      </c>
      <c r="F977" s="236" t="s">
        <v>789</v>
      </c>
      <c r="G977" s="233"/>
      <c r="H977" s="235" t="s">
        <v>19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152</v>
      </c>
      <c r="AU977" s="242" t="s">
        <v>84</v>
      </c>
      <c r="AV977" s="13" t="s">
        <v>78</v>
      </c>
      <c r="AW977" s="13" t="s">
        <v>33</v>
      </c>
      <c r="AX977" s="13" t="s">
        <v>71</v>
      </c>
      <c r="AY977" s="242" t="s">
        <v>141</v>
      </c>
    </row>
    <row r="978" s="14" customFormat="1">
      <c r="A978" s="14"/>
      <c r="B978" s="243"/>
      <c r="C978" s="244"/>
      <c r="D978" s="234" t="s">
        <v>152</v>
      </c>
      <c r="E978" s="245" t="s">
        <v>19</v>
      </c>
      <c r="F978" s="246" t="s">
        <v>804</v>
      </c>
      <c r="G978" s="244"/>
      <c r="H978" s="247">
        <v>5.6280000000000001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152</v>
      </c>
      <c r="AU978" s="253" t="s">
        <v>84</v>
      </c>
      <c r="AV978" s="14" t="s">
        <v>84</v>
      </c>
      <c r="AW978" s="14" t="s">
        <v>33</v>
      </c>
      <c r="AX978" s="14" t="s">
        <v>71</v>
      </c>
      <c r="AY978" s="253" t="s">
        <v>141</v>
      </c>
    </row>
    <row r="979" s="13" customFormat="1">
      <c r="A979" s="13"/>
      <c r="B979" s="232"/>
      <c r="C979" s="233"/>
      <c r="D979" s="234" t="s">
        <v>152</v>
      </c>
      <c r="E979" s="235" t="s">
        <v>19</v>
      </c>
      <c r="F979" s="236" t="s">
        <v>790</v>
      </c>
      <c r="G979" s="233"/>
      <c r="H979" s="235" t="s">
        <v>19</v>
      </c>
      <c r="I979" s="237"/>
      <c r="J979" s="233"/>
      <c r="K979" s="233"/>
      <c r="L979" s="238"/>
      <c r="M979" s="239"/>
      <c r="N979" s="240"/>
      <c r="O979" s="240"/>
      <c r="P979" s="240"/>
      <c r="Q979" s="240"/>
      <c r="R979" s="240"/>
      <c r="S979" s="240"/>
      <c r="T979" s="24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2" t="s">
        <v>152</v>
      </c>
      <c r="AU979" s="242" t="s">
        <v>84</v>
      </c>
      <c r="AV979" s="13" t="s">
        <v>78</v>
      </c>
      <c r="AW979" s="13" t="s">
        <v>33</v>
      </c>
      <c r="AX979" s="13" t="s">
        <v>71</v>
      </c>
      <c r="AY979" s="242" t="s">
        <v>141</v>
      </c>
    </row>
    <row r="980" s="14" customFormat="1">
      <c r="A980" s="14"/>
      <c r="B980" s="243"/>
      <c r="C980" s="244"/>
      <c r="D980" s="234" t="s">
        <v>152</v>
      </c>
      <c r="E980" s="245" t="s">
        <v>19</v>
      </c>
      <c r="F980" s="246" t="s">
        <v>804</v>
      </c>
      <c r="G980" s="244"/>
      <c r="H980" s="247">
        <v>5.6280000000000001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152</v>
      </c>
      <c r="AU980" s="253" t="s">
        <v>84</v>
      </c>
      <c r="AV980" s="14" t="s">
        <v>84</v>
      </c>
      <c r="AW980" s="14" t="s">
        <v>33</v>
      </c>
      <c r="AX980" s="14" t="s">
        <v>71</v>
      </c>
      <c r="AY980" s="253" t="s">
        <v>141</v>
      </c>
    </row>
    <row r="981" s="13" customFormat="1">
      <c r="A981" s="13"/>
      <c r="B981" s="232"/>
      <c r="C981" s="233"/>
      <c r="D981" s="234" t="s">
        <v>152</v>
      </c>
      <c r="E981" s="235" t="s">
        <v>19</v>
      </c>
      <c r="F981" s="236" t="s">
        <v>791</v>
      </c>
      <c r="G981" s="233"/>
      <c r="H981" s="235" t="s">
        <v>19</v>
      </c>
      <c r="I981" s="237"/>
      <c r="J981" s="233"/>
      <c r="K981" s="233"/>
      <c r="L981" s="238"/>
      <c r="M981" s="239"/>
      <c r="N981" s="240"/>
      <c r="O981" s="240"/>
      <c r="P981" s="240"/>
      <c r="Q981" s="240"/>
      <c r="R981" s="240"/>
      <c r="S981" s="240"/>
      <c r="T981" s="24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42" t="s">
        <v>152</v>
      </c>
      <c r="AU981" s="242" t="s">
        <v>84</v>
      </c>
      <c r="AV981" s="13" t="s">
        <v>78</v>
      </c>
      <c r="AW981" s="13" t="s">
        <v>33</v>
      </c>
      <c r="AX981" s="13" t="s">
        <v>71</v>
      </c>
      <c r="AY981" s="242" t="s">
        <v>141</v>
      </c>
    </row>
    <row r="982" s="14" customFormat="1">
      <c r="A982" s="14"/>
      <c r="B982" s="243"/>
      <c r="C982" s="244"/>
      <c r="D982" s="234" t="s">
        <v>152</v>
      </c>
      <c r="E982" s="245" t="s">
        <v>19</v>
      </c>
      <c r="F982" s="246" t="s">
        <v>804</v>
      </c>
      <c r="G982" s="244"/>
      <c r="H982" s="247">
        <v>5.6280000000000001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152</v>
      </c>
      <c r="AU982" s="253" t="s">
        <v>84</v>
      </c>
      <c r="AV982" s="14" t="s">
        <v>84</v>
      </c>
      <c r="AW982" s="14" t="s">
        <v>33</v>
      </c>
      <c r="AX982" s="14" t="s">
        <v>71</v>
      </c>
      <c r="AY982" s="253" t="s">
        <v>141</v>
      </c>
    </row>
    <row r="983" s="15" customFormat="1">
      <c r="A983" s="15"/>
      <c r="B983" s="254"/>
      <c r="C983" s="255"/>
      <c r="D983" s="234" t="s">
        <v>152</v>
      </c>
      <c r="E983" s="256" t="s">
        <v>19</v>
      </c>
      <c r="F983" s="257" t="s">
        <v>159</v>
      </c>
      <c r="G983" s="255"/>
      <c r="H983" s="258">
        <v>16.884</v>
      </c>
      <c r="I983" s="259"/>
      <c r="J983" s="255"/>
      <c r="K983" s="255"/>
      <c r="L983" s="260"/>
      <c r="M983" s="261"/>
      <c r="N983" s="262"/>
      <c r="O983" s="262"/>
      <c r="P983" s="262"/>
      <c r="Q983" s="262"/>
      <c r="R983" s="262"/>
      <c r="S983" s="262"/>
      <c r="T983" s="263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64" t="s">
        <v>152</v>
      </c>
      <c r="AU983" s="264" t="s">
        <v>84</v>
      </c>
      <c r="AV983" s="15" t="s">
        <v>148</v>
      </c>
      <c r="AW983" s="15" t="s">
        <v>33</v>
      </c>
      <c r="AX983" s="15" t="s">
        <v>78</v>
      </c>
      <c r="AY983" s="264" t="s">
        <v>141</v>
      </c>
    </row>
    <row r="984" s="14" customFormat="1">
      <c r="A984" s="14"/>
      <c r="B984" s="243"/>
      <c r="C984" s="244"/>
      <c r="D984" s="234" t="s">
        <v>152</v>
      </c>
      <c r="E984" s="244"/>
      <c r="F984" s="246" t="s">
        <v>809</v>
      </c>
      <c r="G984" s="244"/>
      <c r="H984" s="247">
        <v>50.652000000000001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152</v>
      </c>
      <c r="AU984" s="253" t="s">
        <v>84</v>
      </c>
      <c r="AV984" s="14" t="s">
        <v>84</v>
      </c>
      <c r="AW984" s="14" t="s">
        <v>4</v>
      </c>
      <c r="AX984" s="14" t="s">
        <v>78</v>
      </c>
      <c r="AY984" s="253" t="s">
        <v>141</v>
      </c>
    </row>
    <row r="985" s="2" customFormat="1" ht="24.15" customHeight="1">
      <c r="A985" s="40"/>
      <c r="B985" s="41"/>
      <c r="C985" s="214" t="s">
        <v>810</v>
      </c>
      <c r="D985" s="214" t="s">
        <v>143</v>
      </c>
      <c r="E985" s="215" t="s">
        <v>811</v>
      </c>
      <c r="F985" s="216" t="s">
        <v>812</v>
      </c>
      <c r="G985" s="217" t="s">
        <v>347</v>
      </c>
      <c r="H985" s="218">
        <v>29.879999999999999</v>
      </c>
      <c r="I985" s="219"/>
      <c r="J985" s="220">
        <f>ROUND(I985*H985,2)</f>
        <v>0</v>
      </c>
      <c r="K985" s="216" t="s">
        <v>147</v>
      </c>
      <c r="L985" s="46"/>
      <c r="M985" s="221" t="s">
        <v>19</v>
      </c>
      <c r="N985" s="222" t="s">
        <v>43</v>
      </c>
      <c r="O985" s="86"/>
      <c r="P985" s="223">
        <f>O985*H985</f>
        <v>0</v>
      </c>
      <c r="Q985" s="223">
        <v>0</v>
      </c>
      <c r="R985" s="223">
        <f>Q985*H985</f>
        <v>0</v>
      </c>
      <c r="S985" s="223">
        <v>0</v>
      </c>
      <c r="T985" s="224">
        <f>S985*H985</f>
        <v>0</v>
      </c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R985" s="225" t="s">
        <v>283</v>
      </c>
      <c r="AT985" s="225" t="s">
        <v>143</v>
      </c>
      <c r="AU985" s="225" t="s">
        <v>84</v>
      </c>
      <c r="AY985" s="19" t="s">
        <v>141</v>
      </c>
      <c r="BE985" s="226">
        <f>IF(N985="základní",J985,0)</f>
        <v>0</v>
      </c>
      <c r="BF985" s="226">
        <f>IF(N985="snížená",J985,0)</f>
        <v>0</v>
      </c>
      <c r="BG985" s="226">
        <f>IF(N985="zákl. přenesená",J985,0)</f>
        <v>0</v>
      </c>
      <c r="BH985" s="226">
        <f>IF(N985="sníž. přenesená",J985,0)</f>
        <v>0</v>
      </c>
      <c r="BI985" s="226">
        <f>IF(N985="nulová",J985,0)</f>
        <v>0</v>
      </c>
      <c r="BJ985" s="19" t="s">
        <v>84</v>
      </c>
      <c r="BK985" s="226">
        <f>ROUND(I985*H985,2)</f>
        <v>0</v>
      </c>
      <c r="BL985" s="19" t="s">
        <v>283</v>
      </c>
      <c r="BM985" s="225" t="s">
        <v>813</v>
      </c>
    </row>
    <row r="986" s="2" customFormat="1">
      <c r="A986" s="40"/>
      <c r="B986" s="41"/>
      <c r="C986" s="42"/>
      <c r="D986" s="227" t="s">
        <v>150</v>
      </c>
      <c r="E986" s="42"/>
      <c r="F986" s="228" t="s">
        <v>814</v>
      </c>
      <c r="G986" s="42"/>
      <c r="H986" s="42"/>
      <c r="I986" s="229"/>
      <c r="J986" s="42"/>
      <c r="K986" s="42"/>
      <c r="L986" s="46"/>
      <c r="M986" s="230"/>
      <c r="N986" s="231"/>
      <c r="O986" s="86"/>
      <c r="P986" s="86"/>
      <c r="Q986" s="86"/>
      <c r="R986" s="86"/>
      <c r="S986" s="86"/>
      <c r="T986" s="87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T986" s="19" t="s">
        <v>150</v>
      </c>
      <c r="AU986" s="19" t="s">
        <v>84</v>
      </c>
    </row>
    <row r="987" s="13" customFormat="1">
      <c r="A987" s="13"/>
      <c r="B987" s="232"/>
      <c r="C987" s="233"/>
      <c r="D987" s="234" t="s">
        <v>152</v>
      </c>
      <c r="E987" s="235" t="s">
        <v>19</v>
      </c>
      <c r="F987" s="236" t="s">
        <v>815</v>
      </c>
      <c r="G987" s="233"/>
      <c r="H987" s="235" t="s">
        <v>19</v>
      </c>
      <c r="I987" s="237"/>
      <c r="J987" s="233"/>
      <c r="K987" s="233"/>
      <c r="L987" s="238"/>
      <c r="M987" s="239"/>
      <c r="N987" s="240"/>
      <c r="O987" s="240"/>
      <c r="P987" s="240"/>
      <c r="Q987" s="240"/>
      <c r="R987" s="240"/>
      <c r="S987" s="240"/>
      <c r="T987" s="241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2" t="s">
        <v>152</v>
      </c>
      <c r="AU987" s="242" t="s">
        <v>84</v>
      </c>
      <c r="AV987" s="13" t="s">
        <v>78</v>
      </c>
      <c r="AW987" s="13" t="s">
        <v>33</v>
      </c>
      <c r="AX987" s="13" t="s">
        <v>71</v>
      </c>
      <c r="AY987" s="242" t="s">
        <v>141</v>
      </c>
    </row>
    <row r="988" s="14" customFormat="1">
      <c r="A988" s="14"/>
      <c r="B988" s="243"/>
      <c r="C988" s="244"/>
      <c r="D988" s="234" t="s">
        <v>152</v>
      </c>
      <c r="E988" s="245" t="s">
        <v>19</v>
      </c>
      <c r="F988" s="246" t="s">
        <v>816</v>
      </c>
      <c r="G988" s="244"/>
      <c r="H988" s="247">
        <v>29.879999999999999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152</v>
      </c>
      <c r="AU988" s="253" t="s">
        <v>84</v>
      </c>
      <c r="AV988" s="14" t="s">
        <v>84</v>
      </c>
      <c r="AW988" s="14" t="s">
        <v>33</v>
      </c>
      <c r="AX988" s="14" t="s">
        <v>71</v>
      </c>
      <c r="AY988" s="253" t="s">
        <v>141</v>
      </c>
    </row>
    <row r="989" s="15" customFormat="1">
      <c r="A989" s="15"/>
      <c r="B989" s="254"/>
      <c r="C989" s="255"/>
      <c r="D989" s="234" t="s">
        <v>152</v>
      </c>
      <c r="E989" s="256" t="s">
        <v>19</v>
      </c>
      <c r="F989" s="257" t="s">
        <v>159</v>
      </c>
      <c r="G989" s="255"/>
      <c r="H989" s="258">
        <v>29.879999999999999</v>
      </c>
      <c r="I989" s="259"/>
      <c r="J989" s="255"/>
      <c r="K989" s="255"/>
      <c r="L989" s="260"/>
      <c r="M989" s="261"/>
      <c r="N989" s="262"/>
      <c r="O989" s="262"/>
      <c r="P989" s="262"/>
      <c r="Q989" s="262"/>
      <c r="R989" s="262"/>
      <c r="S989" s="262"/>
      <c r="T989" s="263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T989" s="264" t="s">
        <v>152</v>
      </c>
      <c r="AU989" s="264" t="s">
        <v>84</v>
      </c>
      <c r="AV989" s="15" t="s">
        <v>148</v>
      </c>
      <c r="AW989" s="15" t="s">
        <v>33</v>
      </c>
      <c r="AX989" s="15" t="s">
        <v>78</v>
      </c>
      <c r="AY989" s="264" t="s">
        <v>141</v>
      </c>
    </row>
    <row r="990" s="2" customFormat="1" ht="16.5" customHeight="1">
      <c r="A990" s="40"/>
      <c r="B990" s="41"/>
      <c r="C990" s="265" t="s">
        <v>817</v>
      </c>
      <c r="D990" s="265" t="s">
        <v>183</v>
      </c>
      <c r="E990" s="266" t="s">
        <v>818</v>
      </c>
      <c r="F990" s="267" t="s">
        <v>819</v>
      </c>
      <c r="G990" s="268" t="s">
        <v>347</v>
      </c>
      <c r="H990" s="269">
        <v>31.373999999999999</v>
      </c>
      <c r="I990" s="270"/>
      <c r="J990" s="271">
        <f>ROUND(I990*H990,2)</f>
        <v>0</v>
      </c>
      <c r="K990" s="267" t="s">
        <v>147</v>
      </c>
      <c r="L990" s="272"/>
      <c r="M990" s="273" t="s">
        <v>19</v>
      </c>
      <c r="N990" s="274" t="s">
        <v>43</v>
      </c>
      <c r="O990" s="86"/>
      <c r="P990" s="223">
        <f>O990*H990</f>
        <v>0</v>
      </c>
      <c r="Q990" s="223">
        <v>2.0000000000000002E-05</v>
      </c>
      <c r="R990" s="223">
        <f>Q990*H990</f>
        <v>0.00062748000000000003</v>
      </c>
      <c r="S990" s="223">
        <v>0</v>
      </c>
      <c r="T990" s="224">
        <f>S990*H990</f>
        <v>0</v>
      </c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R990" s="225" t="s">
        <v>294</v>
      </c>
      <c r="AT990" s="225" t="s">
        <v>183</v>
      </c>
      <c r="AU990" s="225" t="s">
        <v>84</v>
      </c>
      <c r="AY990" s="19" t="s">
        <v>141</v>
      </c>
      <c r="BE990" s="226">
        <f>IF(N990="základní",J990,0)</f>
        <v>0</v>
      </c>
      <c r="BF990" s="226">
        <f>IF(N990="snížená",J990,0)</f>
        <v>0</v>
      </c>
      <c r="BG990" s="226">
        <f>IF(N990="zákl. přenesená",J990,0)</f>
        <v>0</v>
      </c>
      <c r="BH990" s="226">
        <f>IF(N990="sníž. přenesená",J990,0)</f>
        <v>0</v>
      </c>
      <c r="BI990" s="226">
        <f>IF(N990="nulová",J990,0)</f>
        <v>0</v>
      </c>
      <c r="BJ990" s="19" t="s">
        <v>84</v>
      </c>
      <c r="BK990" s="226">
        <f>ROUND(I990*H990,2)</f>
        <v>0</v>
      </c>
      <c r="BL990" s="19" t="s">
        <v>283</v>
      </c>
      <c r="BM990" s="225" t="s">
        <v>820</v>
      </c>
    </row>
    <row r="991" s="2" customFormat="1">
      <c r="A991" s="40"/>
      <c r="B991" s="41"/>
      <c r="C991" s="42"/>
      <c r="D991" s="227" t="s">
        <v>150</v>
      </c>
      <c r="E991" s="42"/>
      <c r="F991" s="228" t="s">
        <v>821</v>
      </c>
      <c r="G991" s="42"/>
      <c r="H991" s="42"/>
      <c r="I991" s="229"/>
      <c r="J991" s="42"/>
      <c r="K991" s="42"/>
      <c r="L991" s="46"/>
      <c r="M991" s="230"/>
      <c r="N991" s="231"/>
      <c r="O991" s="86"/>
      <c r="P991" s="86"/>
      <c r="Q991" s="86"/>
      <c r="R991" s="86"/>
      <c r="S991" s="86"/>
      <c r="T991" s="87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T991" s="19" t="s">
        <v>150</v>
      </c>
      <c r="AU991" s="19" t="s">
        <v>84</v>
      </c>
    </row>
    <row r="992" s="13" customFormat="1">
      <c r="A992" s="13"/>
      <c r="B992" s="232"/>
      <c r="C992" s="233"/>
      <c r="D992" s="234" t="s">
        <v>152</v>
      </c>
      <c r="E992" s="235" t="s">
        <v>19</v>
      </c>
      <c r="F992" s="236" t="s">
        <v>815</v>
      </c>
      <c r="G992" s="233"/>
      <c r="H992" s="235" t="s">
        <v>19</v>
      </c>
      <c r="I992" s="237"/>
      <c r="J992" s="233"/>
      <c r="K992" s="233"/>
      <c r="L992" s="238"/>
      <c r="M992" s="239"/>
      <c r="N992" s="240"/>
      <c r="O992" s="240"/>
      <c r="P992" s="240"/>
      <c r="Q992" s="240"/>
      <c r="R992" s="240"/>
      <c r="S992" s="240"/>
      <c r="T992" s="24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42" t="s">
        <v>152</v>
      </c>
      <c r="AU992" s="242" t="s">
        <v>84</v>
      </c>
      <c r="AV992" s="13" t="s">
        <v>78</v>
      </c>
      <c r="AW992" s="13" t="s">
        <v>33</v>
      </c>
      <c r="AX992" s="13" t="s">
        <v>71</v>
      </c>
      <c r="AY992" s="242" t="s">
        <v>141</v>
      </c>
    </row>
    <row r="993" s="14" customFormat="1">
      <c r="A993" s="14"/>
      <c r="B993" s="243"/>
      <c r="C993" s="244"/>
      <c r="D993" s="234" t="s">
        <v>152</v>
      </c>
      <c r="E993" s="245" t="s">
        <v>19</v>
      </c>
      <c r="F993" s="246" t="s">
        <v>816</v>
      </c>
      <c r="G993" s="244"/>
      <c r="H993" s="247">
        <v>29.879999999999999</v>
      </c>
      <c r="I993" s="248"/>
      <c r="J993" s="244"/>
      <c r="K993" s="244"/>
      <c r="L993" s="249"/>
      <c r="M993" s="250"/>
      <c r="N993" s="251"/>
      <c r="O993" s="251"/>
      <c r="P993" s="251"/>
      <c r="Q993" s="251"/>
      <c r="R993" s="251"/>
      <c r="S993" s="251"/>
      <c r="T993" s="252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53" t="s">
        <v>152</v>
      </c>
      <c r="AU993" s="253" t="s">
        <v>84</v>
      </c>
      <c r="AV993" s="14" t="s">
        <v>84</v>
      </c>
      <c r="AW993" s="14" t="s">
        <v>33</v>
      </c>
      <c r="AX993" s="14" t="s">
        <v>71</v>
      </c>
      <c r="AY993" s="253" t="s">
        <v>141</v>
      </c>
    </row>
    <row r="994" s="15" customFormat="1">
      <c r="A994" s="15"/>
      <c r="B994" s="254"/>
      <c r="C994" s="255"/>
      <c r="D994" s="234" t="s">
        <v>152</v>
      </c>
      <c r="E994" s="256" t="s">
        <v>19</v>
      </c>
      <c r="F994" s="257" t="s">
        <v>159</v>
      </c>
      <c r="G994" s="255"/>
      <c r="H994" s="258">
        <v>29.879999999999999</v>
      </c>
      <c r="I994" s="259"/>
      <c r="J994" s="255"/>
      <c r="K994" s="255"/>
      <c r="L994" s="260"/>
      <c r="M994" s="261"/>
      <c r="N994" s="262"/>
      <c r="O994" s="262"/>
      <c r="P994" s="262"/>
      <c r="Q994" s="262"/>
      <c r="R994" s="262"/>
      <c r="S994" s="262"/>
      <c r="T994" s="263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64" t="s">
        <v>152</v>
      </c>
      <c r="AU994" s="264" t="s">
        <v>84</v>
      </c>
      <c r="AV994" s="15" t="s">
        <v>148</v>
      </c>
      <c r="AW994" s="15" t="s">
        <v>33</v>
      </c>
      <c r="AX994" s="15" t="s">
        <v>78</v>
      </c>
      <c r="AY994" s="264" t="s">
        <v>141</v>
      </c>
    </row>
    <row r="995" s="14" customFormat="1">
      <c r="A995" s="14"/>
      <c r="B995" s="243"/>
      <c r="C995" s="244"/>
      <c r="D995" s="234" t="s">
        <v>152</v>
      </c>
      <c r="E995" s="244"/>
      <c r="F995" s="246" t="s">
        <v>822</v>
      </c>
      <c r="G995" s="244"/>
      <c r="H995" s="247">
        <v>31.373999999999999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152</v>
      </c>
      <c r="AU995" s="253" t="s">
        <v>84</v>
      </c>
      <c r="AV995" s="14" t="s">
        <v>84</v>
      </c>
      <c r="AW995" s="14" t="s">
        <v>4</v>
      </c>
      <c r="AX995" s="14" t="s">
        <v>78</v>
      </c>
      <c r="AY995" s="253" t="s">
        <v>141</v>
      </c>
    </row>
    <row r="996" s="2" customFormat="1" ht="24.15" customHeight="1">
      <c r="A996" s="40"/>
      <c r="B996" s="41"/>
      <c r="C996" s="214" t="s">
        <v>823</v>
      </c>
      <c r="D996" s="214" t="s">
        <v>143</v>
      </c>
      <c r="E996" s="215" t="s">
        <v>824</v>
      </c>
      <c r="F996" s="216" t="s">
        <v>825</v>
      </c>
      <c r="G996" s="217" t="s">
        <v>826</v>
      </c>
      <c r="H996" s="286"/>
      <c r="I996" s="219"/>
      <c r="J996" s="220">
        <f>ROUND(I996*H996,2)</f>
        <v>0</v>
      </c>
      <c r="K996" s="216" t="s">
        <v>147</v>
      </c>
      <c r="L996" s="46"/>
      <c r="M996" s="221" t="s">
        <v>19</v>
      </c>
      <c r="N996" s="222" t="s">
        <v>43</v>
      </c>
      <c r="O996" s="86"/>
      <c r="P996" s="223">
        <f>O996*H996</f>
        <v>0</v>
      </c>
      <c r="Q996" s="223">
        <v>0</v>
      </c>
      <c r="R996" s="223">
        <f>Q996*H996</f>
        <v>0</v>
      </c>
      <c r="S996" s="223">
        <v>0</v>
      </c>
      <c r="T996" s="224">
        <f>S996*H996</f>
        <v>0</v>
      </c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R996" s="225" t="s">
        <v>283</v>
      </c>
      <c r="AT996" s="225" t="s">
        <v>143</v>
      </c>
      <c r="AU996" s="225" t="s">
        <v>84</v>
      </c>
      <c r="AY996" s="19" t="s">
        <v>141</v>
      </c>
      <c r="BE996" s="226">
        <f>IF(N996="základní",J996,0)</f>
        <v>0</v>
      </c>
      <c r="BF996" s="226">
        <f>IF(N996="snížená",J996,0)</f>
        <v>0</v>
      </c>
      <c r="BG996" s="226">
        <f>IF(N996="zákl. přenesená",J996,0)</f>
        <v>0</v>
      </c>
      <c r="BH996" s="226">
        <f>IF(N996="sníž. přenesená",J996,0)</f>
        <v>0</v>
      </c>
      <c r="BI996" s="226">
        <f>IF(N996="nulová",J996,0)</f>
        <v>0</v>
      </c>
      <c r="BJ996" s="19" t="s">
        <v>84</v>
      </c>
      <c r="BK996" s="226">
        <f>ROUND(I996*H996,2)</f>
        <v>0</v>
      </c>
      <c r="BL996" s="19" t="s">
        <v>283</v>
      </c>
      <c r="BM996" s="225" t="s">
        <v>827</v>
      </c>
    </row>
    <row r="997" s="2" customFormat="1">
      <c r="A997" s="40"/>
      <c r="B997" s="41"/>
      <c r="C997" s="42"/>
      <c r="D997" s="227" t="s">
        <v>150</v>
      </c>
      <c r="E997" s="42"/>
      <c r="F997" s="228" t="s">
        <v>828</v>
      </c>
      <c r="G997" s="42"/>
      <c r="H997" s="42"/>
      <c r="I997" s="229"/>
      <c r="J997" s="42"/>
      <c r="K997" s="42"/>
      <c r="L997" s="46"/>
      <c r="M997" s="230"/>
      <c r="N997" s="231"/>
      <c r="O997" s="86"/>
      <c r="P997" s="86"/>
      <c r="Q997" s="86"/>
      <c r="R997" s="86"/>
      <c r="S997" s="86"/>
      <c r="T997" s="87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T997" s="19" t="s">
        <v>150</v>
      </c>
      <c r="AU997" s="19" t="s">
        <v>84</v>
      </c>
    </row>
    <row r="998" s="12" customFormat="1" ht="22.8" customHeight="1">
      <c r="A998" s="12"/>
      <c r="B998" s="198"/>
      <c r="C998" s="199"/>
      <c r="D998" s="200" t="s">
        <v>70</v>
      </c>
      <c r="E998" s="212" t="s">
        <v>829</v>
      </c>
      <c r="F998" s="212" t="s">
        <v>830</v>
      </c>
      <c r="G998" s="199"/>
      <c r="H998" s="199"/>
      <c r="I998" s="202"/>
      <c r="J998" s="213">
        <f>BK998</f>
        <v>0</v>
      </c>
      <c r="K998" s="199"/>
      <c r="L998" s="204"/>
      <c r="M998" s="205"/>
      <c r="N998" s="206"/>
      <c r="O998" s="206"/>
      <c r="P998" s="207">
        <f>SUM(P999:P1109)</f>
        <v>0</v>
      </c>
      <c r="Q998" s="206"/>
      <c r="R998" s="207">
        <f>SUM(R999:R1109)</f>
        <v>0.81247180000000008</v>
      </c>
      <c r="S998" s="206"/>
      <c r="T998" s="208">
        <f>SUM(T999:T1109)</f>
        <v>0.35752040000000002</v>
      </c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R998" s="209" t="s">
        <v>84</v>
      </c>
      <c r="AT998" s="210" t="s">
        <v>70</v>
      </c>
      <c r="AU998" s="210" t="s">
        <v>78</v>
      </c>
      <c r="AY998" s="209" t="s">
        <v>141</v>
      </c>
      <c r="BK998" s="211">
        <f>SUM(BK999:BK1109)</f>
        <v>0</v>
      </c>
    </row>
    <row r="999" s="2" customFormat="1" ht="16.5" customHeight="1">
      <c r="A999" s="40"/>
      <c r="B999" s="41"/>
      <c r="C999" s="214" t="s">
        <v>831</v>
      </c>
      <c r="D999" s="214" t="s">
        <v>143</v>
      </c>
      <c r="E999" s="215" t="s">
        <v>832</v>
      </c>
      <c r="F999" s="216" t="s">
        <v>833</v>
      </c>
      <c r="G999" s="217" t="s">
        <v>347</v>
      </c>
      <c r="H999" s="218">
        <v>76.519999999999996</v>
      </c>
      <c r="I999" s="219"/>
      <c r="J999" s="220">
        <f>ROUND(I999*H999,2)</f>
        <v>0</v>
      </c>
      <c r="K999" s="216" t="s">
        <v>147</v>
      </c>
      <c r="L999" s="46"/>
      <c r="M999" s="221" t="s">
        <v>19</v>
      </c>
      <c r="N999" s="222" t="s">
        <v>43</v>
      </c>
      <c r="O999" s="86"/>
      <c r="P999" s="223">
        <f>O999*H999</f>
        <v>0</v>
      </c>
      <c r="Q999" s="223">
        <v>0</v>
      </c>
      <c r="R999" s="223">
        <f>Q999*H999</f>
        <v>0</v>
      </c>
      <c r="S999" s="223">
        <v>0.00067000000000000002</v>
      </c>
      <c r="T999" s="224">
        <f>S999*H999</f>
        <v>0.051268399999999999</v>
      </c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R999" s="225" t="s">
        <v>283</v>
      </c>
      <c r="AT999" s="225" t="s">
        <v>143</v>
      </c>
      <c r="AU999" s="225" t="s">
        <v>84</v>
      </c>
      <c r="AY999" s="19" t="s">
        <v>141</v>
      </c>
      <c r="BE999" s="226">
        <f>IF(N999="základní",J999,0)</f>
        <v>0</v>
      </c>
      <c r="BF999" s="226">
        <f>IF(N999="snížená",J999,0)</f>
        <v>0</v>
      </c>
      <c r="BG999" s="226">
        <f>IF(N999="zákl. přenesená",J999,0)</f>
        <v>0</v>
      </c>
      <c r="BH999" s="226">
        <f>IF(N999="sníž. přenesená",J999,0)</f>
        <v>0</v>
      </c>
      <c r="BI999" s="226">
        <f>IF(N999="nulová",J999,0)</f>
        <v>0</v>
      </c>
      <c r="BJ999" s="19" t="s">
        <v>84</v>
      </c>
      <c r="BK999" s="226">
        <f>ROUND(I999*H999,2)</f>
        <v>0</v>
      </c>
      <c r="BL999" s="19" t="s">
        <v>283</v>
      </c>
      <c r="BM999" s="225" t="s">
        <v>834</v>
      </c>
    </row>
    <row r="1000" s="2" customFormat="1">
      <c r="A1000" s="40"/>
      <c r="B1000" s="41"/>
      <c r="C1000" s="42"/>
      <c r="D1000" s="227" t="s">
        <v>150</v>
      </c>
      <c r="E1000" s="42"/>
      <c r="F1000" s="228" t="s">
        <v>835</v>
      </c>
      <c r="G1000" s="42"/>
      <c r="H1000" s="42"/>
      <c r="I1000" s="229"/>
      <c r="J1000" s="42"/>
      <c r="K1000" s="42"/>
      <c r="L1000" s="46"/>
      <c r="M1000" s="230"/>
      <c r="N1000" s="231"/>
      <c r="O1000" s="86"/>
      <c r="P1000" s="86"/>
      <c r="Q1000" s="86"/>
      <c r="R1000" s="86"/>
      <c r="S1000" s="86"/>
      <c r="T1000" s="87"/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T1000" s="19" t="s">
        <v>150</v>
      </c>
      <c r="AU1000" s="19" t="s">
        <v>84</v>
      </c>
    </row>
    <row r="1001" s="13" customFormat="1">
      <c r="A1001" s="13"/>
      <c r="B1001" s="232"/>
      <c r="C1001" s="233"/>
      <c r="D1001" s="234" t="s">
        <v>152</v>
      </c>
      <c r="E1001" s="235" t="s">
        <v>19</v>
      </c>
      <c r="F1001" s="236" t="s">
        <v>255</v>
      </c>
      <c r="G1001" s="233"/>
      <c r="H1001" s="235" t="s">
        <v>19</v>
      </c>
      <c r="I1001" s="237"/>
      <c r="J1001" s="233"/>
      <c r="K1001" s="233"/>
      <c r="L1001" s="238"/>
      <c r="M1001" s="239"/>
      <c r="N1001" s="240"/>
      <c r="O1001" s="240"/>
      <c r="P1001" s="240"/>
      <c r="Q1001" s="240"/>
      <c r="R1001" s="240"/>
      <c r="S1001" s="240"/>
      <c r="T1001" s="241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2" t="s">
        <v>152</v>
      </c>
      <c r="AU1001" s="242" t="s">
        <v>84</v>
      </c>
      <c r="AV1001" s="13" t="s">
        <v>78</v>
      </c>
      <c r="AW1001" s="13" t="s">
        <v>33</v>
      </c>
      <c r="AX1001" s="13" t="s">
        <v>71</v>
      </c>
      <c r="AY1001" s="242" t="s">
        <v>141</v>
      </c>
    </row>
    <row r="1002" s="14" customFormat="1">
      <c r="A1002" s="14"/>
      <c r="B1002" s="243"/>
      <c r="C1002" s="244"/>
      <c r="D1002" s="234" t="s">
        <v>152</v>
      </c>
      <c r="E1002" s="245" t="s">
        <v>19</v>
      </c>
      <c r="F1002" s="246" t="s">
        <v>836</v>
      </c>
      <c r="G1002" s="244"/>
      <c r="H1002" s="247">
        <v>19.129999999999999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152</v>
      </c>
      <c r="AU1002" s="253" t="s">
        <v>84</v>
      </c>
      <c r="AV1002" s="14" t="s">
        <v>84</v>
      </c>
      <c r="AW1002" s="14" t="s">
        <v>33</v>
      </c>
      <c r="AX1002" s="14" t="s">
        <v>71</v>
      </c>
      <c r="AY1002" s="253" t="s">
        <v>141</v>
      </c>
    </row>
    <row r="1003" s="13" customFormat="1">
      <c r="A1003" s="13"/>
      <c r="B1003" s="232"/>
      <c r="C1003" s="233"/>
      <c r="D1003" s="234" t="s">
        <v>152</v>
      </c>
      <c r="E1003" s="235" t="s">
        <v>19</v>
      </c>
      <c r="F1003" s="236" t="s">
        <v>260</v>
      </c>
      <c r="G1003" s="233"/>
      <c r="H1003" s="235" t="s">
        <v>19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152</v>
      </c>
      <c r="AU1003" s="242" t="s">
        <v>84</v>
      </c>
      <c r="AV1003" s="13" t="s">
        <v>78</v>
      </c>
      <c r="AW1003" s="13" t="s">
        <v>33</v>
      </c>
      <c r="AX1003" s="13" t="s">
        <v>71</v>
      </c>
      <c r="AY1003" s="242" t="s">
        <v>141</v>
      </c>
    </row>
    <row r="1004" s="14" customFormat="1">
      <c r="A1004" s="14"/>
      <c r="B1004" s="243"/>
      <c r="C1004" s="244"/>
      <c r="D1004" s="234" t="s">
        <v>152</v>
      </c>
      <c r="E1004" s="245" t="s">
        <v>19</v>
      </c>
      <c r="F1004" s="246" t="s">
        <v>836</v>
      </c>
      <c r="G1004" s="244"/>
      <c r="H1004" s="247">
        <v>19.129999999999999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152</v>
      </c>
      <c r="AU1004" s="253" t="s">
        <v>84</v>
      </c>
      <c r="AV1004" s="14" t="s">
        <v>84</v>
      </c>
      <c r="AW1004" s="14" t="s">
        <v>33</v>
      </c>
      <c r="AX1004" s="14" t="s">
        <v>71</v>
      </c>
      <c r="AY1004" s="253" t="s">
        <v>141</v>
      </c>
    </row>
    <row r="1005" s="13" customFormat="1">
      <c r="A1005" s="13"/>
      <c r="B1005" s="232"/>
      <c r="C1005" s="233"/>
      <c r="D1005" s="234" t="s">
        <v>152</v>
      </c>
      <c r="E1005" s="235" t="s">
        <v>19</v>
      </c>
      <c r="F1005" s="236" t="s">
        <v>264</v>
      </c>
      <c r="G1005" s="233"/>
      <c r="H1005" s="235" t="s">
        <v>19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152</v>
      </c>
      <c r="AU1005" s="242" t="s">
        <v>84</v>
      </c>
      <c r="AV1005" s="13" t="s">
        <v>78</v>
      </c>
      <c r="AW1005" s="13" t="s">
        <v>33</v>
      </c>
      <c r="AX1005" s="13" t="s">
        <v>71</v>
      </c>
      <c r="AY1005" s="242" t="s">
        <v>141</v>
      </c>
    </row>
    <row r="1006" s="14" customFormat="1">
      <c r="A1006" s="14"/>
      <c r="B1006" s="243"/>
      <c r="C1006" s="244"/>
      <c r="D1006" s="234" t="s">
        <v>152</v>
      </c>
      <c r="E1006" s="245" t="s">
        <v>19</v>
      </c>
      <c r="F1006" s="246" t="s">
        <v>837</v>
      </c>
      <c r="G1006" s="244"/>
      <c r="H1006" s="247">
        <v>38.259999999999998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152</v>
      </c>
      <c r="AU1006" s="253" t="s">
        <v>84</v>
      </c>
      <c r="AV1006" s="14" t="s">
        <v>84</v>
      </c>
      <c r="AW1006" s="14" t="s">
        <v>33</v>
      </c>
      <c r="AX1006" s="14" t="s">
        <v>71</v>
      </c>
      <c r="AY1006" s="253" t="s">
        <v>141</v>
      </c>
    </row>
    <row r="1007" s="15" customFormat="1">
      <c r="A1007" s="15"/>
      <c r="B1007" s="254"/>
      <c r="C1007" s="255"/>
      <c r="D1007" s="234" t="s">
        <v>152</v>
      </c>
      <c r="E1007" s="256" t="s">
        <v>19</v>
      </c>
      <c r="F1007" s="257" t="s">
        <v>159</v>
      </c>
      <c r="G1007" s="255"/>
      <c r="H1007" s="258">
        <v>76.519999999999996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152</v>
      </c>
      <c r="AU1007" s="264" t="s">
        <v>84</v>
      </c>
      <c r="AV1007" s="15" t="s">
        <v>148</v>
      </c>
      <c r="AW1007" s="15" t="s">
        <v>33</v>
      </c>
      <c r="AX1007" s="15" t="s">
        <v>78</v>
      </c>
      <c r="AY1007" s="264" t="s">
        <v>141</v>
      </c>
    </row>
    <row r="1008" s="2" customFormat="1" ht="16.5" customHeight="1">
      <c r="A1008" s="40"/>
      <c r="B1008" s="41"/>
      <c r="C1008" s="214" t="s">
        <v>838</v>
      </c>
      <c r="D1008" s="214" t="s">
        <v>143</v>
      </c>
      <c r="E1008" s="215" t="s">
        <v>839</v>
      </c>
      <c r="F1008" s="216" t="s">
        <v>840</v>
      </c>
      <c r="G1008" s="217" t="s">
        <v>146</v>
      </c>
      <c r="H1008" s="218">
        <v>5.5499999999999998</v>
      </c>
      <c r="I1008" s="219"/>
      <c r="J1008" s="220">
        <f>ROUND(I1008*H1008,2)</f>
        <v>0</v>
      </c>
      <c r="K1008" s="216" t="s">
        <v>147</v>
      </c>
      <c r="L1008" s="46"/>
      <c r="M1008" s="221" t="s">
        <v>19</v>
      </c>
      <c r="N1008" s="222" t="s">
        <v>43</v>
      </c>
      <c r="O1008" s="86"/>
      <c r="P1008" s="223">
        <f>O1008*H1008</f>
        <v>0</v>
      </c>
      <c r="Q1008" s="223">
        <v>0</v>
      </c>
      <c r="R1008" s="223">
        <f>Q1008*H1008</f>
        <v>0</v>
      </c>
      <c r="S1008" s="223">
        <v>0.00594</v>
      </c>
      <c r="T1008" s="224">
        <f>S1008*H1008</f>
        <v>0.032966999999999996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5" t="s">
        <v>283</v>
      </c>
      <c r="AT1008" s="225" t="s">
        <v>143</v>
      </c>
      <c r="AU1008" s="225" t="s">
        <v>84</v>
      </c>
      <c r="AY1008" s="19" t="s">
        <v>141</v>
      </c>
      <c r="BE1008" s="226">
        <f>IF(N1008="základní",J1008,0)</f>
        <v>0</v>
      </c>
      <c r="BF1008" s="226">
        <f>IF(N1008="snížená",J1008,0)</f>
        <v>0</v>
      </c>
      <c r="BG1008" s="226">
        <f>IF(N1008="zákl. přenesená",J1008,0)</f>
        <v>0</v>
      </c>
      <c r="BH1008" s="226">
        <f>IF(N1008="sníž. přenesená",J1008,0)</f>
        <v>0</v>
      </c>
      <c r="BI1008" s="226">
        <f>IF(N1008="nulová",J1008,0)</f>
        <v>0</v>
      </c>
      <c r="BJ1008" s="19" t="s">
        <v>84</v>
      </c>
      <c r="BK1008" s="226">
        <f>ROUND(I1008*H1008,2)</f>
        <v>0</v>
      </c>
      <c r="BL1008" s="19" t="s">
        <v>283</v>
      </c>
      <c r="BM1008" s="225" t="s">
        <v>841</v>
      </c>
    </row>
    <row r="1009" s="2" customFormat="1">
      <c r="A1009" s="40"/>
      <c r="B1009" s="41"/>
      <c r="C1009" s="42"/>
      <c r="D1009" s="227" t="s">
        <v>150</v>
      </c>
      <c r="E1009" s="42"/>
      <c r="F1009" s="228" t="s">
        <v>842</v>
      </c>
      <c r="G1009" s="42"/>
      <c r="H1009" s="42"/>
      <c r="I1009" s="229"/>
      <c r="J1009" s="42"/>
      <c r="K1009" s="42"/>
      <c r="L1009" s="46"/>
      <c r="M1009" s="230"/>
      <c r="N1009" s="231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150</v>
      </c>
      <c r="AU1009" s="19" t="s">
        <v>84</v>
      </c>
    </row>
    <row r="1010" s="13" customFormat="1">
      <c r="A1010" s="13"/>
      <c r="B1010" s="232"/>
      <c r="C1010" s="233"/>
      <c r="D1010" s="234" t="s">
        <v>152</v>
      </c>
      <c r="E1010" s="235" t="s">
        <v>19</v>
      </c>
      <c r="F1010" s="236" t="s">
        <v>843</v>
      </c>
      <c r="G1010" s="233"/>
      <c r="H1010" s="235" t="s">
        <v>19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152</v>
      </c>
      <c r="AU1010" s="242" t="s">
        <v>84</v>
      </c>
      <c r="AV1010" s="13" t="s">
        <v>78</v>
      </c>
      <c r="AW1010" s="13" t="s">
        <v>33</v>
      </c>
      <c r="AX1010" s="13" t="s">
        <v>71</v>
      </c>
      <c r="AY1010" s="242" t="s">
        <v>141</v>
      </c>
    </row>
    <row r="1011" s="14" customFormat="1">
      <c r="A1011" s="14"/>
      <c r="B1011" s="243"/>
      <c r="C1011" s="244"/>
      <c r="D1011" s="234" t="s">
        <v>152</v>
      </c>
      <c r="E1011" s="245" t="s">
        <v>19</v>
      </c>
      <c r="F1011" s="246" t="s">
        <v>844</v>
      </c>
      <c r="G1011" s="244"/>
      <c r="H1011" s="247">
        <v>5.5499999999999998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152</v>
      </c>
      <c r="AU1011" s="253" t="s">
        <v>84</v>
      </c>
      <c r="AV1011" s="14" t="s">
        <v>84</v>
      </c>
      <c r="AW1011" s="14" t="s">
        <v>33</v>
      </c>
      <c r="AX1011" s="14" t="s">
        <v>71</v>
      </c>
      <c r="AY1011" s="253" t="s">
        <v>141</v>
      </c>
    </row>
    <row r="1012" s="15" customFormat="1">
      <c r="A1012" s="15"/>
      <c r="B1012" s="254"/>
      <c r="C1012" s="255"/>
      <c r="D1012" s="234" t="s">
        <v>152</v>
      </c>
      <c r="E1012" s="256" t="s">
        <v>19</v>
      </c>
      <c r="F1012" s="257" t="s">
        <v>159</v>
      </c>
      <c r="G1012" s="255"/>
      <c r="H1012" s="258">
        <v>5.5499999999999998</v>
      </c>
      <c r="I1012" s="259"/>
      <c r="J1012" s="255"/>
      <c r="K1012" s="255"/>
      <c r="L1012" s="260"/>
      <c r="M1012" s="261"/>
      <c r="N1012" s="262"/>
      <c r="O1012" s="262"/>
      <c r="P1012" s="262"/>
      <c r="Q1012" s="262"/>
      <c r="R1012" s="262"/>
      <c r="S1012" s="262"/>
      <c r="T1012" s="263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4" t="s">
        <v>152</v>
      </c>
      <c r="AU1012" s="264" t="s">
        <v>84</v>
      </c>
      <c r="AV1012" s="15" t="s">
        <v>148</v>
      </c>
      <c r="AW1012" s="15" t="s">
        <v>33</v>
      </c>
      <c r="AX1012" s="15" t="s">
        <v>78</v>
      </c>
      <c r="AY1012" s="264" t="s">
        <v>141</v>
      </c>
    </row>
    <row r="1013" s="2" customFormat="1" ht="16.5" customHeight="1">
      <c r="A1013" s="40"/>
      <c r="B1013" s="41"/>
      <c r="C1013" s="214" t="s">
        <v>845</v>
      </c>
      <c r="D1013" s="214" t="s">
        <v>143</v>
      </c>
      <c r="E1013" s="215" t="s">
        <v>846</v>
      </c>
      <c r="F1013" s="216" t="s">
        <v>847</v>
      </c>
      <c r="G1013" s="217" t="s">
        <v>347</v>
      </c>
      <c r="H1013" s="218">
        <v>147.40000000000001</v>
      </c>
      <c r="I1013" s="219"/>
      <c r="J1013" s="220">
        <f>ROUND(I1013*H1013,2)</f>
        <v>0</v>
      </c>
      <c r="K1013" s="216" t="s">
        <v>147</v>
      </c>
      <c r="L1013" s="46"/>
      <c r="M1013" s="221" t="s">
        <v>19</v>
      </c>
      <c r="N1013" s="222" t="s">
        <v>43</v>
      </c>
      <c r="O1013" s="86"/>
      <c r="P1013" s="223">
        <f>O1013*H1013</f>
        <v>0</v>
      </c>
      <c r="Q1013" s="223">
        <v>0</v>
      </c>
      <c r="R1013" s="223">
        <f>Q1013*H1013</f>
        <v>0</v>
      </c>
      <c r="S1013" s="223">
        <v>0.00167</v>
      </c>
      <c r="T1013" s="224">
        <f>S1013*H1013</f>
        <v>0.24615800000000002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283</v>
      </c>
      <c r="AT1013" s="225" t="s">
        <v>143</v>
      </c>
      <c r="AU1013" s="225" t="s">
        <v>84</v>
      </c>
      <c r="AY1013" s="19" t="s">
        <v>141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84</v>
      </c>
      <c r="BK1013" s="226">
        <f>ROUND(I1013*H1013,2)</f>
        <v>0</v>
      </c>
      <c r="BL1013" s="19" t="s">
        <v>283</v>
      </c>
      <c r="BM1013" s="225" t="s">
        <v>848</v>
      </c>
    </row>
    <row r="1014" s="2" customFormat="1">
      <c r="A1014" s="40"/>
      <c r="B1014" s="41"/>
      <c r="C1014" s="42"/>
      <c r="D1014" s="227" t="s">
        <v>150</v>
      </c>
      <c r="E1014" s="42"/>
      <c r="F1014" s="228" t="s">
        <v>849</v>
      </c>
      <c r="G1014" s="42"/>
      <c r="H1014" s="42"/>
      <c r="I1014" s="229"/>
      <c r="J1014" s="42"/>
      <c r="K1014" s="42"/>
      <c r="L1014" s="46"/>
      <c r="M1014" s="230"/>
      <c r="N1014" s="231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150</v>
      </c>
      <c r="AU1014" s="19" t="s">
        <v>84</v>
      </c>
    </row>
    <row r="1015" s="13" customFormat="1">
      <c r="A1015" s="13"/>
      <c r="B1015" s="232"/>
      <c r="C1015" s="233"/>
      <c r="D1015" s="234" t="s">
        <v>152</v>
      </c>
      <c r="E1015" s="235" t="s">
        <v>19</v>
      </c>
      <c r="F1015" s="236" t="s">
        <v>260</v>
      </c>
      <c r="G1015" s="233"/>
      <c r="H1015" s="235" t="s">
        <v>19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2" t="s">
        <v>152</v>
      </c>
      <c r="AU1015" s="242" t="s">
        <v>84</v>
      </c>
      <c r="AV1015" s="13" t="s">
        <v>78</v>
      </c>
      <c r="AW1015" s="13" t="s">
        <v>33</v>
      </c>
      <c r="AX1015" s="13" t="s">
        <v>71</v>
      </c>
      <c r="AY1015" s="242" t="s">
        <v>141</v>
      </c>
    </row>
    <row r="1016" s="14" customFormat="1">
      <c r="A1016" s="14"/>
      <c r="B1016" s="243"/>
      <c r="C1016" s="244"/>
      <c r="D1016" s="234" t="s">
        <v>152</v>
      </c>
      <c r="E1016" s="245" t="s">
        <v>19</v>
      </c>
      <c r="F1016" s="246" t="s">
        <v>537</v>
      </c>
      <c r="G1016" s="244"/>
      <c r="H1016" s="247">
        <v>7.2000000000000002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152</v>
      </c>
      <c r="AU1016" s="253" t="s">
        <v>84</v>
      </c>
      <c r="AV1016" s="14" t="s">
        <v>84</v>
      </c>
      <c r="AW1016" s="14" t="s">
        <v>33</v>
      </c>
      <c r="AX1016" s="14" t="s">
        <v>71</v>
      </c>
      <c r="AY1016" s="253" t="s">
        <v>141</v>
      </c>
    </row>
    <row r="1017" s="14" customFormat="1">
      <c r="A1017" s="14"/>
      <c r="B1017" s="243"/>
      <c r="C1017" s="244"/>
      <c r="D1017" s="234" t="s">
        <v>152</v>
      </c>
      <c r="E1017" s="245" t="s">
        <v>19</v>
      </c>
      <c r="F1017" s="246" t="s">
        <v>539</v>
      </c>
      <c r="G1017" s="244"/>
      <c r="H1017" s="247">
        <v>12.6</v>
      </c>
      <c r="I1017" s="248"/>
      <c r="J1017" s="244"/>
      <c r="K1017" s="244"/>
      <c r="L1017" s="249"/>
      <c r="M1017" s="250"/>
      <c r="N1017" s="251"/>
      <c r="O1017" s="251"/>
      <c r="P1017" s="251"/>
      <c r="Q1017" s="251"/>
      <c r="R1017" s="251"/>
      <c r="S1017" s="251"/>
      <c r="T1017" s="252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253" t="s">
        <v>152</v>
      </c>
      <c r="AU1017" s="253" t="s">
        <v>84</v>
      </c>
      <c r="AV1017" s="14" t="s">
        <v>84</v>
      </c>
      <c r="AW1017" s="14" t="s">
        <v>33</v>
      </c>
      <c r="AX1017" s="14" t="s">
        <v>71</v>
      </c>
      <c r="AY1017" s="253" t="s">
        <v>141</v>
      </c>
    </row>
    <row r="1018" s="14" customFormat="1">
      <c r="A1018" s="14"/>
      <c r="B1018" s="243"/>
      <c r="C1018" s="244"/>
      <c r="D1018" s="234" t="s">
        <v>152</v>
      </c>
      <c r="E1018" s="245" t="s">
        <v>19</v>
      </c>
      <c r="F1018" s="246" t="s">
        <v>540</v>
      </c>
      <c r="G1018" s="244"/>
      <c r="H1018" s="247">
        <v>1.5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152</v>
      </c>
      <c r="AU1018" s="253" t="s">
        <v>84</v>
      </c>
      <c r="AV1018" s="14" t="s">
        <v>84</v>
      </c>
      <c r="AW1018" s="14" t="s">
        <v>33</v>
      </c>
      <c r="AX1018" s="14" t="s">
        <v>71</v>
      </c>
      <c r="AY1018" s="253" t="s">
        <v>141</v>
      </c>
    </row>
    <row r="1019" s="14" customFormat="1">
      <c r="A1019" s="14"/>
      <c r="B1019" s="243"/>
      <c r="C1019" s="244"/>
      <c r="D1019" s="234" t="s">
        <v>152</v>
      </c>
      <c r="E1019" s="245" t="s">
        <v>19</v>
      </c>
      <c r="F1019" s="246" t="s">
        <v>541</v>
      </c>
      <c r="G1019" s="244"/>
      <c r="H1019" s="247">
        <v>6</v>
      </c>
      <c r="I1019" s="248"/>
      <c r="J1019" s="244"/>
      <c r="K1019" s="244"/>
      <c r="L1019" s="249"/>
      <c r="M1019" s="250"/>
      <c r="N1019" s="251"/>
      <c r="O1019" s="251"/>
      <c r="P1019" s="251"/>
      <c r="Q1019" s="251"/>
      <c r="R1019" s="251"/>
      <c r="S1019" s="251"/>
      <c r="T1019" s="252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53" t="s">
        <v>152</v>
      </c>
      <c r="AU1019" s="253" t="s">
        <v>84</v>
      </c>
      <c r="AV1019" s="14" t="s">
        <v>84</v>
      </c>
      <c r="AW1019" s="14" t="s">
        <v>33</v>
      </c>
      <c r="AX1019" s="14" t="s">
        <v>71</v>
      </c>
      <c r="AY1019" s="253" t="s">
        <v>141</v>
      </c>
    </row>
    <row r="1020" s="14" customFormat="1">
      <c r="A1020" s="14"/>
      <c r="B1020" s="243"/>
      <c r="C1020" s="244"/>
      <c r="D1020" s="234" t="s">
        <v>152</v>
      </c>
      <c r="E1020" s="245" t="s">
        <v>19</v>
      </c>
      <c r="F1020" s="246" t="s">
        <v>850</v>
      </c>
      <c r="G1020" s="244"/>
      <c r="H1020" s="247">
        <v>1.8</v>
      </c>
      <c r="I1020" s="248"/>
      <c r="J1020" s="244"/>
      <c r="K1020" s="244"/>
      <c r="L1020" s="249"/>
      <c r="M1020" s="250"/>
      <c r="N1020" s="251"/>
      <c r="O1020" s="251"/>
      <c r="P1020" s="251"/>
      <c r="Q1020" s="251"/>
      <c r="R1020" s="251"/>
      <c r="S1020" s="251"/>
      <c r="T1020" s="252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  <c r="AE1020" s="14"/>
      <c r="AT1020" s="253" t="s">
        <v>152</v>
      </c>
      <c r="AU1020" s="253" t="s">
        <v>84</v>
      </c>
      <c r="AV1020" s="14" t="s">
        <v>84</v>
      </c>
      <c r="AW1020" s="14" t="s">
        <v>33</v>
      </c>
      <c r="AX1020" s="14" t="s">
        <v>71</v>
      </c>
      <c r="AY1020" s="253" t="s">
        <v>141</v>
      </c>
    </row>
    <row r="1021" s="14" customFormat="1">
      <c r="A1021" s="14"/>
      <c r="B1021" s="243"/>
      <c r="C1021" s="244"/>
      <c r="D1021" s="234" t="s">
        <v>152</v>
      </c>
      <c r="E1021" s="245" t="s">
        <v>19</v>
      </c>
      <c r="F1021" s="246" t="s">
        <v>851</v>
      </c>
      <c r="G1021" s="244"/>
      <c r="H1021" s="247">
        <v>10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152</v>
      </c>
      <c r="AU1021" s="253" t="s">
        <v>84</v>
      </c>
      <c r="AV1021" s="14" t="s">
        <v>84</v>
      </c>
      <c r="AW1021" s="14" t="s">
        <v>33</v>
      </c>
      <c r="AX1021" s="14" t="s">
        <v>71</v>
      </c>
      <c r="AY1021" s="253" t="s">
        <v>141</v>
      </c>
    </row>
    <row r="1022" s="14" customFormat="1">
      <c r="A1022" s="14"/>
      <c r="B1022" s="243"/>
      <c r="C1022" s="244"/>
      <c r="D1022" s="234" t="s">
        <v>152</v>
      </c>
      <c r="E1022" s="245" t="s">
        <v>19</v>
      </c>
      <c r="F1022" s="246" t="s">
        <v>544</v>
      </c>
      <c r="G1022" s="244"/>
      <c r="H1022" s="247">
        <v>1.2</v>
      </c>
      <c r="I1022" s="248"/>
      <c r="J1022" s="244"/>
      <c r="K1022" s="244"/>
      <c r="L1022" s="249"/>
      <c r="M1022" s="250"/>
      <c r="N1022" s="251"/>
      <c r="O1022" s="251"/>
      <c r="P1022" s="251"/>
      <c r="Q1022" s="251"/>
      <c r="R1022" s="251"/>
      <c r="S1022" s="251"/>
      <c r="T1022" s="252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53" t="s">
        <v>152</v>
      </c>
      <c r="AU1022" s="253" t="s">
        <v>84</v>
      </c>
      <c r="AV1022" s="14" t="s">
        <v>84</v>
      </c>
      <c r="AW1022" s="14" t="s">
        <v>33</v>
      </c>
      <c r="AX1022" s="14" t="s">
        <v>71</v>
      </c>
      <c r="AY1022" s="253" t="s">
        <v>141</v>
      </c>
    </row>
    <row r="1023" s="14" customFormat="1">
      <c r="A1023" s="14"/>
      <c r="B1023" s="243"/>
      <c r="C1023" s="244"/>
      <c r="D1023" s="234" t="s">
        <v>152</v>
      </c>
      <c r="E1023" s="245" t="s">
        <v>19</v>
      </c>
      <c r="F1023" s="246" t="s">
        <v>545</v>
      </c>
      <c r="G1023" s="244"/>
      <c r="H1023" s="247">
        <v>7.5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152</v>
      </c>
      <c r="AU1023" s="253" t="s">
        <v>84</v>
      </c>
      <c r="AV1023" s="14" t="s">
        <v>84</v>
      </c>
      <c r="AW1023" s="14" t="s">
        <v>33</v>
      </c>
      <c r="AX1023" s="14" t="s">
        <v>71</v>
      </c>
      <c r="AY1023" s="253" t="s">
        <v>141</v>
      </c>
    </row>
    <row r="1024" s="14" customFormat="1">
      <c r="A1024" s="14"/>
      <c r="B1024" s="243"/>
      <c r="C1024" s="244"/>
      <c r="D1024" s="234" t="s">
        <v>152</v>
      </c>
      <c r="E1024" s="245" t="s">
        <v>19</v>
      </c>
      <c r="F1024" s="246" t="s">
        <v>539</v>
      </c>
      <c r="G1024" s="244"/>
      <c r="H1024" s="247">
        <v>12.6</v>
      </c>
      <c r="I1024" s="248"/>
      <c r="J1024" s="244"/>
      <c r="K1024" s="244"/>
      <c r="L1024" s="249"/>
      <c r="M1024" s="250"/>
      <c r="N1024" s="251"/>
      <c r="O1024" s="251"/>
      <c r="P1024" s="251"/>
      <c r="Q1024" s="251"/>
      <c r="R1024" s="251"/>
      <c r="S1024" s="251"/>
      <c r="T1024" s="252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3" t="s">
        <v>152</v>
      </c>
      <c r="AU1024" s="253" t="s">
        <v>84</v>
      </c>
      <c r="AV1024" s="14" t="s">
        <v>84</v>
      </c>
      <c r="AW1024" s="14" t="s">
        <v>33</v>
      </c>
      <c r="AX1024" s="14" t="s">
        <v>71</v>
      </c>
      <c r="AY1024" s="253" t="s">
        <v>141</v>
      </c>
    </row>
    <row r="1025" s="14" customFormat="1">
      <c r="A1025" s="14"/>
      <c r="B1025" s="243"/>
      <c r="C1025" s="244"/>
      <c r="D1025" s="234" t="s">
        <v>152</v>
      </c>
      <c r="E1025" s="245" t="s">
        <v>19</v>
      </c>
      <c r="F1025" s="246" t="s">
        <v>537</v>
      </c>
      <c r="G1025" s="244"/>
      <c r="H1025" s="247">
        <v>7.2000000000000002</v>
      </c>
      <c r="I1025" s="248"/>
      <c r="J1025" s="244"/>
      <c r="K1025" s="244"/>
      <c r="L1025" s="249"/>
      <c r="M1025" s="250"/>
      <c r="N1025" s="251"/>
      <c r="O1025" s="251"/>
      <c r="P1025" s="251"/>
      <c r="Q1025" s="251"/>
      <c r="R1025" s="251"/>
      <c r="S1025" s="251"/>
      <c r="T1025" s="252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53" t="s">
        <v>152</v>
      </c>
      <c r="AU1025" s="253" t="s">
        <v>84</v>
      </c>
      <c r="AV1025" s="14" t="s">
        <v>84</v>
      </c>
      <c r="AW1025" s="14" t="s">
        <v>33</v>
      </c>
      <c r="AX1025" s="14" t="s">
        <v>71</v>
      </c>
      <c r="AY1025" s="253" t="s">
        <v>141</v>
      </c>
    </row>
    <row r="1026" s="13" customFormat="1">
      <c r="A1026" s="13"/>
      <c r="B1026" s="232"/>
      <c r="C1026" s="233"/>
      <c r="D1026" s="234" t="s">
        <v>152</v>
      </c>
      <c r="E1026" s="235" t="s">
        <v>19</v>
      </c>
      <c r="F1026" s="236" t="s">
        <v>264</v>
      </c>
      <c r="G1026" s="233"/>
      <c r="H1026" s="235" t="s">
        <v>19</v>
      </c>
      <c r="I1026" s="237"/>
      <c r="J1026" s="233"/>
      <c r="K1026" s="233"/>
      <c r="L1026" s="238"/>
      <c r="M1026" s="239"/>
      <c r="N1026" s="240"/>
      <c r="O1026" s="240"/>
      <c r="P1026" s="240"/>
      <c r="Q1026" s="240"/>
      <c r="R1026" s="240"/>
      <c r="S1026" s="240"/>
      <c r="T1026" s="241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2" t="s">
        <v>152</v>
      </c>
      <c r="AU1026" s="242" t="s">
        <v>84</v>
      </c>
      <c r="AV1026" s="13" t="s">
        <v>78</v>
      </c>
      <c r="AW1026" s="13" t="s">
        <v>33</v>
      </c>
      <c r="AX1026" s="13" t="s">
        <v>71</v>
      </c>
      <c r="AY1026" s="242" t="s">
        <v>141</v>
      </c>
    </row>
    <row r="1027" s="14" customFormat="1">
      <c r="A1027" s="14"/>
      <c r="B1027" s="243"/>
      <c r="C1027" s="244"/>
      <c r="D1027" s="234" t="s">
        <v>152</v>
      </c>
      <c r="E1027" s="245" t="s">
        <v>19</v>
      </c>
      <c r="F1027" s="246" t="s">
        <v>548</v>
      </c>
      <c r="G1027" s="244"/>
      <c r="H1027" s="247">
        <v>18</v>
      </c>
      <c r="I1027" s="248"/>
      <c r="J1027" s="244"/>
      <c r="K1027" s="244"/>
      <c r="L1027" s="249"/>
      <c r="M1027" s="250"/>
      <c r="N1027" s="251"/>
      <c r="O1027" s="251"/>
      <c r="P1027" s="251"/>
      <c r="Q1027" s="251"/>
      <c r="R1027" s="251"/>
      <c r="S1027" s="251"/>
      <c r="T1027" s="252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3" t="s">
        <v>152</v>
      </c>
      <c r="AU1027" s="253" t="s">
        <v>84</v>
      </c>
      <c r="AV1027" s="14" t="s">
        <v>84</v>
      </c>
      <c r="AW1027" s="14" t="s">
        <v>33</v>
      </c>
      <c r="AX1027" s="14" t="s">
        <v>71</v>
      </c>
      <c r="AY1027" s="253" t="s">
        <v>141</v>
      </c>
    </row>
    <row r="1028" s="14" customFormat="1">
      <c r="A1028" s="14"/>
      <c r="B1028" s="243"/>
      <c r="C1028" s="244"/>
      <c r="D1028" s="234" t="s">
        <v>152</v>
      </c>
      <c r="E1028" s="245" t="s">
        <v>19</v>
      </c>
      <c r="F1028" s="246" t="s">
        <v>549</v>
      </c>
      <c r="G1028" s="244"/>
      <c r="H1028" s="247">
        <v>14.4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152</v>
      </c>
      <c r="AU1028" s="253" t="s">
        <v>84</v>
      </c>
      <c r="AV1028" s="14" t="s">
        <v>84</v>
      </c>
      <c r="AW1028" s="14" t="s">
        <v>33</v>
      </c>
      <c r="AX1028" s="14" t="s">
        <v>71</v>
      </c>
      <c r="AY1028" s="253" t="s">
        <v>141</v>
      </c>
    </row>
    <row r="1029" s="14" customFormat="1">
      <c r="A1029" s="14"/>
      <c r="B1029" s="243"/>
      <c r="C1029" s="244"/>
      <c r="D1029" s="234" t="s">
        <v>152</v>
      </c>
      <c r="E1029" s="245" t="s">
        <v>19</v>
      </c>
      <c r="F1029" s="246" t="s">
        <v>543</v>
      </c>
      <c r="G1029" s="244"/>
      <c r="H1029" s="247">
        <v>15</v>
      </c>
      <c r="I1029" s="248"/>
      <c r="J1029" s="244"/>
      <c r="K1029" s="244"/>
      <c r="L1029" s="249"/>
      <c r="M1029" s="250"/>
      <c r="N1029" s="251"/>
      <c r="O1029" s="251"/>
      <c r="P1029" s="251"/>
      <c r="Q1029" s="251"/>
      <c r="R1029" s="251"/>
      <c r="S1029" s="251"/>
      <c r="T1029" s="252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3" t="s">
        <v>152</v>
      </c>
      <c r="AU1029" s="253" t="s">
        <v>84</v>
      </c>
      <c r="AV1029" s="14" t="s">
        <v>84</v>
      </c>
      <c r="AW1029" s="14" t="s">
        <v>33</v>
      </c>
      <c r="AX1029" s="14" t="s">
        <v>71</v>
      </c>
      <c r="AY1029" s="253" t="s">
        <v>141</v>
      </c>
    </row>
    <row r="1030" s="14" customFormat="1">
      <c r="A1030" s="14"/>
      <c r="B1030" s="243"/>
      <c r="C1030" s="244"/>
      <c r="D1030" s="234" t="s">
        <v>152</v>
      </c>
      <c r="E1030" s="245" t="s">
        <v>19</v>
      </c>
      <c r="F1030" s="246" t="s">
        <v>549</v>
      </c>
      <c r="G1030" s="244"/>
      <c r="H1030" s="247">
        <v>14.4</v>
      </c>
      <c r="I1030" s="248"/>
      <c r="J1030" s="244"/>
      <c r="K1030" s="244"/>
      <c r="L1030" s="249"/>
      <c r="M1030" s="250"/>
      <c r="N1030" s="251"/>
      <c r="O1030" s="251"/>
      <c r="P1030" s="251"/>
      <c r="Q1030" s="251"/>
      <c r="R1030" s="251"/>
      <c r="S1030" s="251"/>
      <c r="T1030" s="252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3" t="s">
        <v>152</v>
      </c>
      <c r="AU1030" s="253" t="s">
        <v>84</v>
      </c>
      <c r="AV1030" s="14" t="s">
        <v>84</v>
      </c>
      <c r="AW1030" s="14" t="s">
        <v>33</v>
      </c>
      <c r="AX1030" s="14" t="s">
        <v>71</v>
      </c>
      <c r="AY1030" s="253" t="s">
        <v>141</v>
      </c>
    </row>
    <row r="1031" s="14" customFormat="1">
      <c r="A1031" s="14"/>
      <c r="B1031" s="243"/>
      <c r="C1031" s="244"/>
      <c r="D1031" s="234" t="s">
        <v>152</v>
      </c>
      <c r="E1031" s="245" t="s">
        <v>19</v>
      </c>
      <c r="F1031" s="246" t="s">
        <v>548</v>
      </c>
      <c r="G1031" s="244"/>
      <c r="H1031" s="247">
        <v>18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152</v>
      </c>
      <c r="AU1031" s="253" t="s">
        <v>84</v>
      </c>
      <c r="AV1031" s="14" t="s">
        <v>84</v>
      </c>
      <c r="AW1031" s="14" t="s">
        <v>33</v>
      </c>
      <c r="AX1031" s="14" t="s">
        <v>71</v>
      </c>
      <c r="AY1031" s="253" t="s">
        <v>141</v>
      </c>
    </row>
    <row r="1032" s="15" customFormat="1">
      <c r="A1032" s="15"/>
      <c r="B1032" s="254"/>
      <c r="C1032" s="255"/>
      <c r="D1032" s="234" t="s">
        <v>152</v>
      </c>
      <c r="E1032" s="256" t="s">
        <v>19</v>
      </c>
      <c r="F1032" s="257" t="s">
        <v>159</v>
      </c>
      <c r="G1032" s="255"/>
      <c r="H1032" s="258">
        <v>147.40000000000001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152</v>
      </c>
      <c r="AU1032" s="264" t="s">
        <v>84</v>
      </c>
      <c r="AV1032" s="15" t="s">
        <v>148</v>
      </c>
      <c r="AW1032" s="15" t="s">
        <v>33</v>
      </c>
      <c r="AX1032" s="15" t="s">
        <v>78</v>
      </c>
      <c r="AY1032" s="264" t="s">
        <v>141</v>
      </c>
    </row>
    <row r="1033" s="2" customFormat="1" ht="16.5" customHeight="1">
      <c r="A1033" s="40"/>
      <c r="B1033" s="41"/>
      <c r="C1033" s="214" t="s">
        <v>852</v>
      </c>
      <c r="D1033" s="214" t="s">
        <v>143</v>
      </c>
      <c r="E1033" s="215" t="s">
        <v>853</v>
      </c>
      <c r="F1033" s="216" t="s">
        <v>854</v>
      </c>
      <c r="G1033" s="217" t="s">
        <v>347</v>
      </c>
      <c r="H1033" s="218">
        <v>3.7000000000000002</v>
      </c>
      <c r="I1033" s="219"/>
      <c r="J1033" s="220">
        <f>ROUND(I1033*H1033,2)</f>
        <v>0</v>
      </c>
      <c r="K1033" s="216" t="s">
        <v>147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</v>
      </c>
      <c r="R1033" s="223">
        <f>Q1033*H1033</f>
        <v>0</v>
      </c>
      <c r="S1033" s="223">
        <v>0.00175</v>
      </c>
      <c r="T1033" s="224">
        <f>S1033*H1033</f>
        <v>0.0064750000000000007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283</v>
      </c>
      <c r="AT1033" s="225" t="s">
        <v>143</v>
      </c>
      <c r="AU1033" s="225" t="s">
        <v>84</v>
      </c>
      <c r="AY1033" s="19" t="s">
        <v>141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84</v>
      </c>
      <c r="BK1033" s="226">
        <f>ROUND(I1033*H1033,2)</f>
        <v>0</v>
      </c>
      <c r="BL1033" s="19" t="s">
        <v>283</v>
      </c>
      <c r="BM1033" s="225" t="s">
        <v>855</v>
      </c>
    </row>
    <row r="1034" s="2" customFormat="1">
      <c r="A1034" s="40"/>
      <c r="B1034" s="41"/>
      <c r="C1034" s="42"/>
      <c r="D1034" s="227" t="s">
        <v>150</v>
      </c>
      <c r="E1034" s="42"/>
      <c r="F1034" s="228" t="s">
        <v>856</v>
      </c>
      <c r="G1034" s="42"/>
      <c r="H1034" s="42"/>
      <c r="I1034" s="229"/>
      <c r="J1034" s="42"/>
      <c r="K1034" s="42"/>
      <c r="L1034" s="46"/>
      <c r="M1034" s="230"/>
      <c r="N1034" s="231"/>
      <c r="O1034" s="86"/>
      <c r="P1034" s="86"/>
      <c r="Q1034" s="86"/>
      <c r="R1034" s="86"/>
      <c r="S1034" s="86"/>
      <c r="T1034" s="87"/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T1034" s="19" t="s">
        <v>150</v>
      </c>
      <c r="AU1034" s="19" t="s">
        <v>84</v>
      </c>
    </row>
    <row r="1035" s="13" customFormat="1">
      <c r="A1035" s="13"/>
      <c r="B1035" s="232"/>
      <c r="C1035" s="233"/>
      <c r="D1035" s="234" t="s">
        <v>152</v>
      </c>
      <c r="E1035" s="235" t="s">
        <v>19</v>
      </c>
      <c r="F1035" s="236" t="s">
        <v>857</v>
      </c>
      <c r="G1035" s="233"/>
      <c r="H1035" s="235" t="s">
        <v>19</v>
      </c>
      <c r="I1035" s="237"/>
      <c r="J1035" s="233"/>
      <c r="K1035" s="233"/>
      <c r="L1035" s="238"/>
      <c r="M1035" s="239"/>
      <c r="N1035" s="240"/>
      <c r="O1035" s="240"/>
      <c r="P1035" s="240"/>
      <c r="Q1035" s="240"/>
      <c r="R1035" s="240"/>
      <c r="S1035" s="240"/>
      <c r="T1035" s="241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2" t="s">
        <v>152</v>
      </c>
      <c r="AU1035" s="242" t="s">
        <v>84</v>
      </c>
      <c r="AV1035" s="13" t="s">
        <v>78</v>
      </c>
      <c r="AW1035" s="13" t="s">
        <v>33</v>
      </c>
      <c r="AX1035" s="13" t="s">
        <v>71</v>
      </c>
      <c r="AY1035" s="242" t="s">
        <v>141</v>
      </c>
    </row>
    <row r="1036" s="14" customFormat="1">
      <c r="A1036" s="14"/>
      <c r="B1036" s="243"/>
      <c r="C1036" s="244"/>
      <c r="D1036" s="234" t="s">
        <v>152</v>
      </c>
      <c r="E1036" s="245" t="s">
        <v>19</v>
      </c>
      <c r="F1036" s="246" t="s">
        <v>858</v>
      </c>
      <c r="G1036" s="244"/>
      <c r="H1036" s="247">
        <v>3.7000000000000002</v>
      </c>
      <c r="I1036" s="248"/>
      <c r="J1036" s="244"/>
      <c r="K1036" s="244"/>
      <c r="L1036" s="249"/>
      <c r="M1036" s="250"/>
      <c r="N1036" s="251"/>
      <c r="O1036" s="251"/>
      <c r="P1036" s="251"/>
      <c r="Q1036" s="251"/>
      <c r="R1036" s="251"/>
      <c r="S1036" s="251"/>
      <c r="T1036" s="252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3" t="s">
        <v>152</v>
      </c>
      <c r="AU1036" s="253" t="s">
        <v>84</v>
      </c>
      <c r="AV1036" s="14" t="s">
        <v>84</v>
      </c>
      <c r="AW1036" s="14" t="s">
        <v>33</v>
      </c>
      <c r="AX1036" s="14" t="s">
        <v>71</v>
      </c>
      <c r="AY1036" s="253" t="s">
        <v>141</v>
      </c>
    </row>
    <row r="1037" s="15" customFormat="1">
      <c r="A1037" s="15"/>
      <c r="B1037" s="254"/>
      <c r="C1037" s="255"/>
      <c r="D1037" s="234" t="s">
        <v>152</v>
      </c>
      <c r="E1037" s="256" t="s">
        <v>19</v>
      </c>
      <c r="F1037" s="257" t="s">
        <v>159</v>
      </c>
      <c r="G1037" s="255"/>
      <c r="H1037" s="258">
        <v>3.7000000000000002</v>
      </c>
      <c r="I1037" s="259"/>
      <c r="J1037" s="255"/>
      <c r="K1037" s="255"/>
      <c r="L1037" s="260"/>
      <c r="M1037" s="261"/>
      <c r="N1037" s="262"/>
      <c r="O1037" s="262"/>
      <c r="P1037" s="262"/>
      <c r="Q1037" s="262"/>
      <c r="R1037" s="262"/>
      <c r="S1037" s="262"/>
      <c r="T1037" s="263"/>
      <c r="U1037" s="15"/>
      <c r="V1037" s="15"/>
      <c r="W1037" s="15"/>
      <c r="X1037" s="15"/>
      <c r="Y1037" s="15"/>
      <c r="Z1037" s="15"/>
      <c r="AA1037" s="15"/>
      <c r="AB1037" s="15"/>
      <c r="AC1037" s="15"/>
      <c r="AD1037" s="15"/>
      <c r="AE1037" s="15"/>
      <c r="AT1037" s="264" t="s">
        <v>152</v>
      </c>
      <c r="AU1037" s="264" t="s">
        <v>84</v>
      </c>
      <c r="AV1037" s="15" t="s">
        <v>148</v>
      </c>
      <c r="AW1037" s="15" t="s">
        <v>33</v>
      </c>
      <c r="AX1037" s="15" t="s">
        <v>78</v>
      </c>
      <c r="AY1037" s="264" t="s">
        <v>141</v>
      </c>
    </row>
    <row r="1038" s="2" customFormat="1" ht="16.5" customHeight="1">
      <c r="A1038" s="40"/>
      <c r="B1038" s="41"/>
      <c r="C1038" s="214" t="s">
        <v>859</v>
      </c>
      <c r="D1038" s="214" t="s">
        <v>143</v>
      </c>
      <c r="E1038" s="215" t="s">
        <v>860</v>
      </c>
      <c r="F1038" s="216" t="s">
        <v>861</v>
      </c>
      <c r="G1038" s="217" t="s">
        <v>347</v>
      </c>
      <c r="H1038" s="218">
        <v>3.7000000000000002</v>
      </c>
      <c r="I1038" s="219"/>
      <c r="J1038" s="220">
        <f>ROUND(I1038*H1038,2)</f>
        <v>0</v>
      </c>
      <c r="K1038" s="216" t="s">
        <v>147</v>
      </c>
      <c r="L1038" s="46"/>
      <c r="M1038" s="221" t="s">
        <v>19</v>
      </c>
      <c r="N1038" s="222" t="s">
        <v>43</v>
      </c>
      <c r="O1038" s="86"/>
      <c r="P1038" s="223">
        <f>O1038*H1038</f>
        <v>0</v>
      </c>
      <c r="Q1038" s="223">
        <v>0</v>
      </c>
      <c r="R1038" s="223">
        <f>Q1038*H1038</f>
        <v>0</v>
      </c>
      <c r="S1038" s="223">
        <v>0.0025999999999999999</v>
      </c>
      <c r="T1038" s="224">
        <f>S1038*H1038</f>
        <v>0.0096200000000000001</v>
      </c>
      <c r="U1038" s="40"/>
      <c r="V1038" s="40"/>
      <c r="W1038" s="40"/>
      <c r="X1038" s="40"/>
      <c r="Y1038" s="40"/>
      <c r="Z1038" s="40"/>
      <c r="AA1038" s="40"/>
      <c r="AB1038" s="40"/>
      <c r="AC1038" s="40"/>
      <c r="AD1038" s="40"/>
      <c r="AE1038" s="40"/>
      <c r="AR1038" s="225" t="s">
        <v>283</v>
      </c>
      <c r="AT1038" s="225" t="s">
        <v>143</v>
      </c>
      <c r="AU1038" s="225" t="s">
        <v>84</v>
      </c>
      <c r="AY1038" s="19" t="s">
        <v>141</v>
      </c>
      <c r="BE1038" s="226">
        <f>IF(N1038="základní",J1038,0)</f>
        <v>0</v>
      </c>
      <c r="BF1038" s="226">
        <f>IF(N1038="snížená",J1038,0)</f>
        <v>0</v>
      </c>
      <c r="BG1038" s="226">
        <f>IF(N1038="zákl. přenesená",J1038,0)</f>
        <v>0</v>
      </c>
      <c r="BH1038" s="226">
        <f>IF(N1038="sníž. přenesená",J1038,0)</f>
        <v>0</v>
      </c>
      <c r="BI1038" s="226">
        <f>IF(N1038="nulová",J1038,0)</f>
        <v>0</v>
      </c>
      <c r="BJ1038" s="19" t="s">
        <v>84</v>
      </c>
      <c r="BK1038" s="226">
        <f>ROUND(I1038*H1038,2)</f>
        <v>0</v>
      </c>
      <c r="BL1038" s="19" t="s">
        <v>283</v>
      </c>
      <c r="BM1038" s="225" t="s">
        <v>862</v>
      </c>
    </row>
    <row r="1039" s="2" customFormat="1">
      <c r="A1039" s="40"/>
      <c r="B1039" s="41"/>
      <c r="C1039" s="42"/>
      <c r="D1039" s="227" t="s">
        <v>150</v>
      </c>
      <c r="E1039" s="42"/>
      <c r="F1039" s="228" t="s">
        <v>863</v>
      </c>
      <c r="G1039" s="42"/>
      <c r="H1039" s="42"/>
      <c r="I1039" s="229"/>
      <c r="J1039" s="42"/>
      <c r="K1039" s="42"/>
      <c r="L1039" s="46"/>
      <c r="M1039" s="230"/>
      <c r="N1039" s="231"/>
      <c r="O1039" s="86"/>
      <c r="P1039" s="86"/>
      <c r="Q1039" s="86"/>
      <c r="R1039" s="86"/>
      <c r="S1039" s="86"/>
      <c r="T1039" s="87"/>
      <c r="U1039" s="40"/>
      <c r="V1039" s="40"/>
      <c r="W1039" s="40"/>
      <c r="X1039" s="40"/>
      <c r="Y1039" s="40"/>
      <c r="Z1039" s="40"/>
      <c r="AA1039" s="40"/>
      <c r="AB1039" s="40"/>
      <c r="AC1039" s="40"/>
      <c r="AD1039" s="40"/>
      <c r="AE1039" s="40"/>
      <c r="AT1039" s="19" t="s">
        <v>150</v>
      </c>
      <c r="AU1039" s="19" t="s">
        <v>84</v>
      </c>
    </row>
    <row r="1040" s="13" customFormat="1">
      <c r="A1040" s="13"/>
      <c r="B1040" s="232"/>
      <c r="C1040" s="233"/>
      <c r="D1040" s="234" t="s">
        <v>152</v>
      </c>
      <c r="E1040" s="235" t="s">
        <v>19</v>
      </c>
      <c r="F1040" s="236" t="s">
        <v>843</v>
      </c>
      <c r="G1040" s="233"/>
      <c r="H1040" s="235" t="s">
        <v>19</v>
      </c>
      <c r="I1040" s="237"/>
      <c r="J1040" s="233"/>
      <c r="K1040" s="233"/>
      <c r="L1040" s="238"/>
      <c r="M1040" s="239"/>
      <c r="N1040" s="240"/>
      <c r="O1040" s="240"/>
      <c r="P1040" s="240"/>
      <c r="Q1040" s="240"/>
      <c r="R1040" s="240"/>
      <c r="S1040" s="240"/>
      <c r="T1040" s="241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42" t="s">
        <v>152</v>
      </c>
      <c r="AU1040" s="242" t="s">
        <v>84</v>
      </c>
      <c r="AV1040" s="13" t="s">
        <v>78</v>
      </c>
      <c r="AW1040" s="13" t="s">
        <v>33</v>
      </c>
      <c r="AX1040" s="13" t="s">
        <v>71</v>
      </c>
      <c r="AY1040" s="242" t="s">
        <v>141</v>
      </c>
    </row>
    <row r="1041" s="14" customFormat="1">
      <c r="A1041" s="14"/>
      <c r="B1041" s="243"/>
      <c r="C1041" s="244"/>
      <c r="D1041" s="234" t="s">
        <v>152</v>
      </c>
      <c r="E1041" s="245" t="s">
        <v>19</v>
      </c>
      <c r="F1041" s="246" t="s">
        <v>858</v>
      </c>
      <c r="G1041" s="244"/>
      <c r="H1041" s="247">
        <v>3.7000000000000002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152</v>
      </c>
      <c r="AU1041" s="253" t="s">
        <v>84</v>
      </c>
      <c r="AV1041" s="14" t="s">
        <v>84</v>
      </c>
      <c r="AW1041" s="14" t="s">
        <v>33</v>
      </c>
      <c r="AX1041" s="14" t="s">
        <v>71</v>
      </c>
      <c r="AY1041" s="253" t="s">
        <v>141</v>
      </c>
    </row>
    <row r="1042" s="15" customFormat="1">
      <c r="A1042" s="15"/>
      <c r="B1042" s="254"/>
      <c r="C1042" s="255"/>
      <c r="D1042" s="234" t="s">
        <v>152</v>
      </c>
      <c r="E1042" s="256" t="s">
        <v>19</v>
      </c>
      <c r="F1042" s="257" t="s">
        <v>159</v>
      </c>
      <c r="G1042" s="255"/>
      <c r="H1042" s="258">
        <v>3.7000000000000002</v>
      </c>
      <c r="I1042" s="259"/>
      <c r="J1042" s="255"/>
      <c r="K1042" s="255"/>
      <c r="L1042" s="260"/>
      <c r="M1042" s="261"/>
      <c r="N1042" s="262"/>
      <c r="O1042" s="262"/>
      <c r="P1042" s="262"/>
      <c r="Q1042" s="262"/>
      <c r="R1042" s="262"/>
      <c r="S1042" s="262"/>
      <c r="T1042" s="263"/>
      <c r="U1042" s="15"/>
      <c r="V1042" s="15"/>
      <c r="W1042" s="15"/>
      <c r="X1042" s="15"/>
      <c r="Y1042" s="15"/>
      <c r="Z1042" s="15"/>
      <c r="AA1042" s="15"/>
      <c r="AB1042" s="15"/>
      <c r="AC1042" s="15"/>
      <c r="AD1042" s="15"/>
      <c r="AE1042" s="15"/>
      <c r="AT1042" s="264" t="s">
        <v>152</v>
      </c>
      <c r="AU1042" s="264" t="s">
        <v>84</v>
      </c>
      <c r="AV1042" s="15" t="s">
        <v>148</v>
      </c>
      <c r="AW1042" s="15" t="s">
        <v>33</v>
      </c>
      <c r="AX1042" s="15" t="s">
        <v>78</v>
      </c>
      <c r="AY1042" s="264" t="s">
        <v>141</v>
      </c>
    </row>
    <row r="1043" s="2" customFormat="1" ht="16.5" customHeight="1">
      <c r="A1043" s="40"/>
      <c r="B1043" s="41"/>
      <c r="C1043" s="214" t="s">
        <v>864</v>
      </c>
      <c r="D1043" s="214" t="s">
        <v>143</v>
      </c>
      <c r="E1043" s="215" t="s">
        <v>865</v>
      </c>
      <c r="F1043" s="216" t="s">
        <v>866</v>
      </c>
      <c r="G1043" s="217" t="s">
        <v>347</v>
      </c>
      <c r="H1043" s="218">
        <v>2.7999999999999998</v>
      </c>
      <c r="I1043" s="219"/>
      <c r="J1043" s="220">
        <f>ROUND(I1043*H1043,2)</f>
        <v>0</v>
      </c>
      <c r="K1043" s="216" t="s">
        <v>147</v>
      </c>
      <c r="L1043" s="46"/>
      <c r="M1043" s="221" t="s">
        <v>19</v>
      </c>
      <c r="N1043" s="222" t="s">
        <v>43</v>
      </c>
      <c r="O1043" s="86"/>
      <c r="P1043" s="223">
        <f>O1043*H1043</f>
        <v>0</v>
      </c>
      <c r="Q1043" s="223">
        <v>0</v>
      </c>
      <c r="R1043" s="223">
        <f>Q1043*H1043</f>
        <v>0</v>
      </c>
      <c r="S1043" s="223">
        <v>0.0039399999999999999</v>
      </c>
      <c r="T1043" s="224">
        <f>S1043*H1043</f>
        <v>0.011031999999999998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25" t="s">
        <v>283</v>
      </c>
      <c r="AT1043" s="225" t="s">
        <v>143</v>
      </c>
      <c r="AU1043" s="225" t="s">
        <v>84</v>
      </c>
      <c r="AY1043" s="19" t="s">
        <v>141</v>
      </c>
      <c r="BE1043" s="226">
        <f>IF(N1043="základní",J1043,0)</f>
        <v>0</v>
      </c>
      <c r="BF1043" s="226">
        <f>IF(N1043="snížená",J1043,0)</f>
        <v>0</v>
      </c>
      <c r="BG1043" s="226">
        <f>IF(N1043="zákl. přenesená",J1043,0)</f>
        <v>0</v>
      </c>
      <c r="BH1043" s="226">
        <f>IF(N1043="sníž. přenesená",J1043,0)</f>
        <v>0</v>
      </c>
      <c r="BI1043" s="226">
        <f>IF(N1043="nulová",J1043,0)</f>
        <v>0</v>
      </c>
      <c r="BJ1043" s="19" t="s">
        <v>84</v>
      </c>
      <c r="BK1043" s="226">
        <f>ROUND(I1043*H1043,2)</f>
        <v>0</v>
      </c>
      <c r="BL1043" s="19" t="s">
        <v>283</v>
      </c>
      <c r="BM1043" s="225" t="s">
        <v>867</v>
      </c>
    </row>
    <row r="1044" s="2" customFormat="1">
      <c r="A1044" s="40"/>
      <c r="B1044" s="41"/>
      <c r="C1044" s="42"/>
      <c r="D1044" s="227" t="s">
        <v>150</v>
      </c>
      <c r="E1044" s="42"/>
      <c r="F1044" s="228" t="s">
        <v>868</v>
      </c>
      <c r="G1044" s="42"/>
      <c r="H1044" s="42"/>
      <c r="I1044" s="229"/>
      <c r="J1044" s="42"/>
      <c r="K1044" s="42"/>
      <c r="L1044" s="46"/>
      <c r="M1044" s="230"/>
      <c r="N1044" s="231"/>
      <c r="O1044" s="86"/>
      <c r="P1044" s="86"/>
      <c r="Q1044" s="86"/>
      <c r="R1044" s="86"/>
      <c r="S1044" s="86"/>
      <c r="T1044" s="87"/>
      <c r="U1044" s="40"/>
      <c r="V1044" s="40"/>
      <c r="W1044" s="40"/>
      <c r="X1044" s="40"/>
      <c r="Y1044" s="40"/>
      <c r="Z1044" s="40"/>
      <c r="AA1044" s="40"/>
      <c r="AB1044" s="40"/>
      <c r="AC1044" s="40"/>
      <c r="AD1044" s="40"/>
      <c r="AE1044" s="40"/>
      <c r="AT1044" s="19" t="s">
        <v>150</v>
      </c>
      <c r="AU1044" s="19" t="s">
        <v>84</v>
      </c>
    </row>
    <row r="1045" s="13" customFormat="1">
      <c r="A1045" s="13"/>
      <c r="B1045" s="232"/>
      <c r="C1045" s="233"/>
      <c r="D1045" s="234" t="s">
        <v>152</v>
      </c>
      <c r="E1045" s="235" t="s">
        <v>19</v>
      </c>
      <c r="F1045" s="236" t="s">
        <v>843</v>
      </c>
      <c r="G1045" s="233"/>
      <c r="H1045" s="235" t="s">
        <v>19</v>
      </c>
      <c r="I1045" s="237"/>
      <c r="J1045" s="233"/>
      <c r="K1045" s="233"/>
      <c r="L1045" s="238"/>
      <c r="M1045" s="239"/>
      <c r="N1045" s="240"/>
      <c r="O1045" s="240"/>
      <c r="P1045" s="240"/>
      <c r="Q1045" s="240"/>
      <c r="R1045" s="240"/>
      <c r="S1045" s="240"/>
      <c r="T1045" s="24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42" t="s">
        <v>152</v>
      </c>
      <c r="AU1045" s="242" t="s">
        <v>84</v>
      </c>
      <c r="AV1045" s="13" t="s">
        <v>78</v>
      </c>
      <c r="AW1045" s="13" t="s">
        <v>33</v>
      </c>
      <c r="AX1045" s="13" t="s">
        <v>71</v>
      </c>
      <c r="AY1045" s="242" t="s">
        <v>141</v>
      </c>
    </row>
    <row r="1046" s="14" customFormat="1">
      <c r="A1046" s="14"/>
      <c r="B1046" s="243"/>
      <c r="C1046" s="244"/>
      <c r="D1046" s="234" t="s">
        <v>152</v>
      </c>
      <c r="E1046" s="245" t="s">
        <v>19</v>
      </c>
      <c r="F1046" s="246" t="s">
        <v>869</v>
      </c>
      <c r="G1046" s="244"/>
      <c r="H1046" s="247">
        <v>2.7999999999999998</v>
      </c>
      <c r="I1046" s="248"/>
      <c r="J1046" s="244"/>
      <c r="K1046" s="244"/>
      <c r="L1046" s="249"/>
      <c r="M1046" s="250"/>
      <c r="N1046" s="251"/>
      <c r="O1046" s="251"/>
      <c r="P1046" s="251"/>
      <c r="Q1046" s="251"/>
      <c r="R1046" s="251"/>
      <c r="S1046" s="251"/>
      <c r="T1046" s="252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253" t="s">
        <v>152</v>
      </c>
      <c r="AU1046" s="253" t="s">
        <v>84</v>
      </c>
      <c r="AV1046" s="14" t="s">
        <v>84</v>
      </c>
      <c r="AW1046" s="14" t="s">
        <v>33</v>
      </c>
      <c r="AX1046" s="14" t="s">
        <v>71</v>
      </c>
      <c r="AY1046" s="253" t="s">
        <v>141</v>
      </c>
    </row>
    <row r="1047" s="15" customFormat="1">
      <c r="A1047" s="15"/>
      <c r="B1047" s="254"/>
      <c r="C1047" s="255"/>
      <c r="D1047" s="234" t="s">
        <v>152</v>
      </c>
      <c r="E1047" s="256" t="s">
        <v>19</v>
      </c>
      <c r="F1047" s="257" t="s">
        <v>159</v>
      </c>
      <c r="G1047" s="255"/>
      <c r="H1047" s="258">
        <v>2.7999999999999998</v>
      </c>
      <c r="I1047" s="259"/>
      <c r="J1047" s="255"/>
      <c r="K1047" s="255"/>
      <c r="L1047" s="260"/>
      <c r="M1047" s="261"/>
      <c r="N1047" s="262"/>
      <c r="O1047" s="262"/>
      <c r="P1047" s="262"/>
      <c r="Q1047" s="262"/>
      <c r="R1047" s="262"/>
      <c r="S1047" s="262"/>
      <c r="T1047" s="263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64" t="s">
        <v>152</v>
      </c>
      <c r="AU1047" s="264" t="s">
        <v>84</v>
      </c>
      <c r="AV1047" s="15" t="s">
        <v>148</v>
      </c>
      <c r="AW1047" s="15" t="s">
        <v>33</v>
      </c>
      <c r="AX1047" s="15" t="s">
        <v>78</v>
      </c>
      <c r="AY1047" s="264" t="s">
        <v>141</v>
      </c>
    </row>
    <row r="1048" s="2" customFormat="1" ht="24.15" customHeight="1">
      <c r="A1048" s="40"/>
      <c r="B1048" s="41"/>
      <c r="C1048" s="214" t="s">
        <v>870</v>
      </c>
      <c r="D1048" s="214" t="s">
        <v>143</v>
      </c>
      <c r="E1048" s="215" t="s">
        <v>871</v>
      </c>
      <c r="F1048" s="216" t="s">
        <v>872</v>
      </c>
      <c r="G1048" s="217" t="s">
        <v>146</v>
      </c>
      <c r="H1048" s="218">
        <v>5.7000000000000002</v>
      </c>
      <c r="I1048" s="219"/>
      <c r="J1048" s="220">
        <f>ROUND(I1048*H1048,2)</f>
        <v>0</v>
      </c>
      <c r="K1048" s="216" t="s">
        <v>147</v>
      </c>
      <c r="L1048" s="46"/>
      <c r="M1048" s="221" t="s">
        <v>19</v>
      </c>
      <c r="N1048" s="222" t="s">
        <v>43</v>
      </c>
      <c r="O1048" s="86"/>
      <c r="P1048" s="223">
        <f>O1048*H1048</f>
        <v>0</v>
      </c>
      <c r="Q1048" s="223">
        <v>0.0066</v>
      </c>
      <c r="R1048" s="223">
        <f>Q1048*H1048</f>
        <v>0.037620000000000001</v>
      </c>
      <c r="S1048" s="223">
        <v>0</v>
      </c>
      <c r="T1048" s="224">
        <f>S1048*H1048</f>
        <v>0</v>
      </c>
      <c r="U1048" s="40"/>
      <c r="V1048" s="40"/>
      <c r="W1048" s="40"/>
      <c r="X1048" s="40"/>
      <c r="Y1048" s="40"/>
      <c r="Z1048" s="40"/>
      <c r="AA1048" s="40"/>
      <c r="AB1048" s="40"/>
      <c r="AC1048" s="40"/>
      <c r="AD1048" s="40"/>
      <c r="AE1048" s="40"/>
      <c r="AR1048" s="225" t="s">
        <v>283</v>
      </c>
      <c r="AT1048" s="225" t="s">
        <v>143</v>
      </c>
      <c r="AU1048" s="225" t="s">
        <v>84</v>
      </c>
      <c r="AY1048" s="19" t="s">
        <v>141</v>
      </c>
      <c r="BE1048" s="226">
        <f>IF(N1048="základní",J1048,0)</f>
        <v>0</v>
      </c>
      <c r="BF1048" s="226">
        <f>IF(N1048="snížená",J1048,0)</f>
        <v>0</v>
      </c>
      <c r="BG1048" s="226">
        <f>IF(N1048="zákl. přenesená",J1048,0)</f>
        <v>0</v>
      </c>
      <c r="BH1048" s="226">
        <f>IF(N1048="sníž. přenesená",J1048,0)</f>
        <v>0</v>
      </c>
      <c r="BI1048" s="226">
        <f>IF(N1048="nulová",J1048,0)</f>
        <v>0</v>
      </c>
      <c r="BJ1048" s="19" t="s">
        <v>84</v>
      </c>
      <c r="BK1048" s="226">
        <f>ROUND(I1048*H1048,2)</f>
        <v>0</v>
      </c>
      <c r="BL1048" s="19" t="s">
        <v>283</v>
      </c>
      <c r="BM1048" s="225" t="s">
        <v>873</v>
      </c>
    </row>
    <row r="1049" s="2" customFormat="1">
      <c r="A1049" s="40"/>
      <c r="B1049" s="41"/>
      <c r="C1049" s="42"/>
      <c r="D1049" s="227" t="s">
        <v>150</v>
      </c>
      <c r="E1049" s="42"/>
      <c r="F1049" s="228" t="s">
        <v>874</v>
      </c>
      <c r="G1049" s="42"/>
      <c r="H1049" s="42"/>
      <c r="I1049" s="229"/>
      <c r="J1049" s="42"/>
      <c r="K1049" s="42"/>
      <c r="L1049" s="46"/>
      <c r="M1049" s="230"/>
      <c r="N1049" s="231"/>
      <c r="O1049" s="86"/>
      <c r="P1049" s="86"/>
      <c r="Q1049" s="86"/>
      <c r="R1049" s="86"/>
      <c r="S1049" s="86"/>
      <c r="T1049" s="87"/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T1049" s="19" t="s">
        <v>150</v>
      </c>
      <c r="AU1049" s="19" t="s">
        <v>84</v>
      </c>
    </row>
    <row r="1050" s="13" customFormat="1">
      <c r="A1050" s="13"/>
      <c r="B1050" s="232"/>
      <c r="C1050" s="233"/>
      <c r="D1050" s="234" t="s">
        <v>152</v>
      </c>
      <c r="E1050" s="235" t="s">
        <v>19</v>
      </c>
      <c r="F1050" s="236" t="s">
        <v>875</v>
      </c>
      <c r="G1050" s="233"/>
      <c r="H1050" s="235" t="s">
        <v>19</v>
      </c>
      <c r="I1050" s="237"/>
      <c r="J1050" s="233"/>
      <c r="K1050" s="233"/>
      <c r="L1050" s="238"/>
      <c r="M1050" s="239"/>
      <c r="N1050" s="240"/>
      <c r="O1050" s="240"/>
      <c r="P1050" s="240"/>
      <c r="Q1050" s="240"/>
      <c r="R1050" s="240"/>
      <c r="S1050" s="240"/>
      <c r="T1050" s="241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2" t="s">
        <v>152</v>
      </c>
      <c r="AU1050" s="242" t="s">
        <v>84</v>
      </c>
      <c r="AV1050" s="13" t="s">
        <v>78</v>
      </c>
      <c r="AW1050" s="13" t="s">
        <v>33</v>
      </c>
      <c r="AX1050" s="13" t="s">
        <v>71</v>
      </c>
      <c r="AY1050" s="242" t="s">
        <v>141</v>
      </c>
    </row>
    <row r="1051" s="14" customFormat="1">
      <c r="A1051" s="14"/>
      <c r="B1051" s="243"/>
      <c r="C1051" s="244"/>
      <c r="D1051" s="234" t="s">
        <v>152</v>
      </c>
      <c r="E1051" s="245" t="s">
        <v>19</v>
      </c>
      <c r="F1051" s="246" t="s">
        <v>233</v>
      </c>
      <c r="G1051" s="244"/>
      <c r="H1051" s="247">
        <v>5.7000000000000002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152</v>
      </c>
      <c r="AU1051" s="253" t="s">
        <v>84</v>
      </c>
      <c r="AV1051" s="14" t="s">
        <v>84</v>
      </c>
      <c r="AW1051" s="14" t="s">
        <v>33</v>
      </c>
      <c r="AX1051" s="14" t="s">
        <v>71</v>
      </c>
      <c r="AY1051" s="253" t="s">
        <v>141</v>
      </c>
    </row>
    <row r="1052" s="15" customFormat="1">
      <c r="A1052" s="15"/>
      <c r="B1052" s="254"/>
      <c r="C1052" s="255"/>
      <c r="D1052" s="234" t="s">
        <v>152</v>
      </c>
      <c r="E1052" s="256" t="s">
        <v>19</v>
      </c>
      <c r="F1052" s="257" t="s">
        <v>159</v>
      </c>
      <c r="G1052" s="255"/>
      <c r="H1052" s="258">
        <v>5.7000000000000002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4" t="s">
        <v>152</v>
      </c>
      <c r="AU1052" s="264" t="s">
        <v>84</v>
      </c>
      <c r="AV1052" s="15" t="s">
        <v>148</v>
      </c>
      <c r="AW1052" s="15" t="s">
        <v>33</v>
      </c>
      <c r="AX1052" s="15" t="s">
        <v>78</v>
      </c>
      <c r="AY1052" s="264" t="s">
        <v>141</v>
      </c>
    </row>
    <row r="1053" s="2" customFormat="1" ht="33" customHeight="1">
      <c r="A1053" s="40"/>
      <c r="B1053" s="41"/>
      <c r="C1053" s="214" t="s">
        <v>876</v>
      </c>
      <c r="D1053" s="214" t="s">
        <v>143</v>
      </c>
      <c r="E1053" s="215" t="s">
        <v>877</v>
      </c>
      <c r="F1053" s="216" t="s">
        <v>878</v>
      </c>
      <c r="G1053" s="217" t="s">
        <v>146</v>
      </c>
      <c r="H1053" s="218">
        <v>5.7000000000000002</v>
      </c>
      <c r="I1053" s="219"/>
      <c r="J1053" s="220">
        <f>ROUND(I1053*H1053,2)</f>
        <v>0</v>
      </c>
      <c r="K1053" s="216" t="s">
        <v>147</v>
      </c>
      <c r="L1053" s="46"/>
      <c r="M1053" s="221" t="s">
        <v>19</v>
      </c>
      <c r="N1053" s="222" t="s">
        <v>43</v>
      </c>
      <c r="O1053" s="86"/>
      <c r="P1053" s="223">
        <f>O1053*H1053</f>
        <v>0</v>
      </c>
      <c r="Q1053" s="223">
        <v>0.00035</v>
      </c>
      <c r="R1053" s="223">
        <f>Q1053*H1053</f>
        <v>0.0019950000000000002</v>
      </c>
      <c r="S1053" s="223">
        <v>0</v>
      </c>
      <c r="T1053" s="224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5" t="s">
        <v>283</v>
      </c>
      <c r="AT1053" s="225" t="s">
        <v>143</v>
      </c>
      <c r="AU1053" s="225" t="s">
        <v>84</v>
      </c>
      <c r="AY1053" s="19" t="s">
        <v>141</v>
      </c>
      <c r="BE1053" s="226">
        <f>IF(N1053="základní",J1053,0)</f>
        <v>0</v>
      </c>
      <c r="BF1053" s="226">
        <f>IF(N1053="snížená",J1053,0)</f>
        <v>0</v>
      </c>
      <c r="BG1053" s="226">
        <f>IF(N1053="zákl. přenesená",J1053,0)</f>
        <v>0</v>
      </c>
      <c r="BH1053" s="226">
        <f>IF(N1053="sníž. přenesená",J1053,0)</f>
        <v>0</v>
      </c>
      <c r="BI1053" s="226">
        <f>IF(N1053="nulová",J1053,0)</f>
        <v>0</v>
      </c>
      <c r="BJ1053" s="19" t="s">
        <v>84</v>
      </c>
      <c r="BK1053" s="226">
        <f>ROUND(I1053*H1053,2)</f>
        <v>0</v>
      </c>
      <c r="BL1053" s="19" t="s">
        <v>283</v>
      </c>
      <c r="BM1053" s="225" t="s">
        <v>879</v>
      </c>
    </row>
    <row r="1054" s="2" customFormat="1">
      <c r="A1054" s="40"/>
      <c r="B1054" s="41"/>
      <c r="C1054" s="42"/>
      <c r="D1054" s="227" t="s">
        <v>150</v>
      </c>
      <c r="E1054" s="42"/>
      <c r="F1054" s="228" t="s">
        <v>880</v>
      </c>
      <c r="G1054" s="42"/>
      <c r="H1054" s="42"/>
      <c r="I1054" s="229"/>
      <c r="J1054" s="42"/>
      <c r="K1054" s="42"/>
      <c r="L1054" s="46"/>
      <c r="M1054" s="230"/>
      <c r="N1054" s="231"/>
      <c r="O1054" s="86"/>
      <c r="P1054" s="86"/>
      <c r="Q1054" s="86"/>
      <c r="R1054" s="86"/>
      <c r="S1054" s="86"/>
      <c r="T1054" s="87"/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T1054" s="19" t="s">
        <v>150</v>
      </c>
      <c r="AU1054" s="19" t="s">
        <v>84</v>
      </c>
    </row>
    <row r="1055" s="13" customFormat="1">
      <c r="A1055" s="13"/>
      <c r="B1055" s="232"/>
      <c r="C1055" s="233"/>
      <c r="D1055" s="234" t="s">
        <v>152</v>
      </c>
      <c r="E1055" s="235" t="s">
        <v>19</v>
      </c>
      <c r="F1055" s="236" t="s">
        <v>875</v>
      </c>
      <c r="G1055" s="233"/>
      <c r="H1055" s="235" t="s">
        <v>19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152</v>
      </c>
      <c r="AU1055" s="242" t="s">
        <v>84</v>
      </c>
      <c r="AV1055" s="13" t="s">
        <v>78</v>
      </c>
      <c r="AW1055" s="13" t="s">
        <v>33</v>
      </c>
      <c r="AX1055" s="13" t="s">
        <v>71</v>
      </c>
      <c r="AY1055" s="242" t="s">
        <v>141</v>
      </c>
    </row>
    <row r="1056" s="14" customFormat="1">
      <c r="A1056" s="14"/>
      <c r="B1056" s="243"/>
      <c r="C1056" s="244"/>
      <c r="D1056" s="234" t="s">
        <v>152</v>
      </c>
      <c r="E1056" s="245" t="s">
        <v>19</v>
      </c>
      <c r="F1056" s="246" t="s">
        <v>233</v>
      </c>
      <c r="G1056" s="244"/>
      <c r="H1056" s="247">
        <v>5.7000000000000002</v>
      </c>
      <c r="I1056" s="248"/>
      <c r="J1056" s="244"/>
      <c r="K1056" s="244"/>
      <c r="L1056" s="249"/>
      <c r="M1056" s="250"/>
      <c r="N1056" s="251"/>
      <c r="O1056" s="251"/>
      <c r="P1056" s="251"/>
      <c r="Q1056" s="251"/>
      <c r="R1056" s="251"/>
      <c r="S1056" s="251"/>
      <c r="T1056" s="252"/>
      <c r="U1056" s="14"/>
      <c r="V1056" s="14"/>
      <c r="W1056" s="14"/>
      <c r="X1056" s="14"/>
      <c r="Y1056" s="14"/>
      <c r="Z1056" s="14"/>
      <c r="AA1056" s="14"/>
      <c r="AB1056" s="14"/>
      <c r="AC1056" s="14"/>
      <c r="AD1056" s="14"/>
      <c r="AE1056" s="14"/>
      <c r="AT1056" s="253" t="s">
        <v>152</v>
      </c>
      <c r="AU1056" s="253" t="s">
        <v>84</v>
      </c>
      <c r="AV1056" s="14" t="s">
        <v>84</v>
      </c>
      <c r="AW1056" s="14" t="s">
        <v>33</v>
      </c>
      <c r="AX1056" s="14" t="s">
        <v>71</v>
      </c>
      <c r="AY1056" s="253" t="s">
        <v>141</v>
      </c>
    </row>
    <row r="1057" s="15" customFormat="1">
      <c r="A1057" s="15"/>
      <c r="B1057" s="254"/>
      <c r="C1057" s="255"/>
      <c r="D1057" s="234" t="s">
        <v>152</v>
      </c>
      <c r="E1057" s="256" t="s">
        <v>19</v>
      </c>
      <c r="F1057" s="257" t="s">
        <v>159</v>
      </c>
      <c r="G1057" s="255"/>
      <c r="H1057" s="258">
        <v>5.7000000000000002</v>
      </c>
      <c r="I1057" s="259"/>
      <c r="J1057" s="255"/>
      <c r="K1057" s="255"/>
      <c r="L1057" s="260"/>
      <c r="M1057" s="261"/>
      <c r="N1057" s="262"/>
      <c r="O1057" s="262"/>
      <c r="P1057" s="262"/>
      <c r="Q1057" s="262"/>
      <c r="R1057" s="262"/>
      <c r="S1057" s="262"/>
      <c r="T1057" s="263"/>
      <c r="U1057" s="15"/>
      <c r="V1057" s="15"/>
      <c r="W1057" s="15"/>
      <c r="X1057" s="15"/>
      <c r="Y1057" s="15"/>
      <c r="Z1057" s="15"/>
      <c r="AA1057" s="15"/>
      <c r="AB1057" s="15"/>
      <c r="AC1057" s="15"/>
      <c r="AD1057" s="15"/>
      <c r="AE1057" s="15"/>
      <c r="AT1057" s="264" t="s">
        <v>152</v>
      </c>
      <c r="AU1057" s="264" t="s">
        <v>84</v>
      </c>
      <c r="AV1057" s="15" t="s">
        <v>148</v>
      </c>
      <c r="AW1057" s="15" t="s">
        <v>33</v>
      </c>
      <c r="AX1057" s="15" t="s">
        <v>78</v>
      </c>
      <c r="AY1057" s="264" t="s">
        <v>141</v>
      </c>
    </row>
    <row r="1058" s="2" customFormat="1" ht="16.5" customHeight="1">
      <c r="A1058" s="40"/>
      <c r="B1058" s="41"/>
      <c r="C1058" s="214" t="s">
        <v>881</v>
      </c>
      <c r="D1058" s="214" t="s">
        <v>143</v>
      </c>
      <c r="E1058" s="215" t="s">
        <v>882</v>
      </c>
      <c r="F1058" s="216" t="s">
        <v>883</v>
      </c>
      <c r="G1058" s="217" t="s">
        <v>347</v>
      </c>
      <c r="H1058" s="218">
        <v>29.879999999999999</v>
      </c>
      <c r="I1058" s="219"/>
      <c r="J1058" s="220">
        <f>ROUND(I1058*H1058,2)</f>
        <v>0</v>
      </c>
      <c r="K1058" s="216" t="s">
        <v>147</v>
      </c>
      <c r="L1058" s="46"/>
      <c r="M1058" s="221" t="s">
        <v>19</v>
      </c>
      <c r="N1058" s="222" t="s">
        <v>43</v>
      </c>
      <c r="O1058" s="86"/>
      <c r="P1058" s="223">
        <f>O1058*H1058</f>
        <v>0</v>
      </c>
      <c r="Q1058" s="223">
        <v>0</v>
      </c>
      <c r="R1058" s="223">
        <f>Q1058*H1058</f>
        <v>0</v>
      </c>
      <c r="S1058" s="223">
        <v>0</v>
      </c>
      <c r="T1058" s="224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25" t="s">
        <v>283</v>
      </c>
      <c r="AT1058" s="225" t="s">
        <v>143</v>
      </c>
      <c r="AU1058" s="225" t="s">
        <v>84</v>
      </c>
      <c r="AY1058" s="19" t="s">
        <v>141</v>
      </c>
      <c r="BE1058" s="226">
        <f>IF(N1058="základní",J1058,0)</f>
        <v>0</v>
      </c>
      <c r="BF1058" s="226">
        <f>IF(N1058="snížená",J1058,0)</f>
        <v>0</v>
      </c>
      <c r="BG1058" s="226">
        <f>IF(N1058="zákl. přenesená",J1058,0)</f>
        <v>0</v>
      </c>
      <c r="BH1058" s="226">
        <f>IF(N1058="sníž. přenesená",J1058,0)</f>
        <v>0</v>
      </c>
      <c r="BI1058" s="226">
        <f>IF(N1058="nulová",J1058,0)</f>
        <v>0</v>
      </c>
      <c r="BJ1058" s="19" t="s">
        <v>84</v>
      </c>
      <c r="BK1058" s="226">
        <f>ROUND(I1058*H1058,2)</f>
        <v>0</v>
      </c>
      <c r="BL1058" s="19" t="s">
        <v>283</v>
      </c>
      <c r="BM1058" s="225" t="s">
        <v>884</v>
      </c>
    </row>
    <row r="1059" s="2" customFormat="1">
      <c r="A1059" s="40"/>
      <c r="B1059" s="41"/>
      <c r="C1059" s="42"/>
      <c r="D1059" s="227" t="s">
        <v>150</v>
      </c>
      <c r="E1059" s="42"/>
      <c r="F1059" s="228" t="s">
        <v>885</v>
      </c>
      <c r="G1059" s="42"/>
      <c r="H1059" s="42"/>
      <c r="I1059" s="229"/>
      <c r="J1059" s="42"/>
      <c r="K1059" s="42"/>
      <c r="L1059" s="46"/>
      <c r="M1059" s="230"/>
      <c r="N1059" s="231"/>
      <c r="O1059" s="86"/>
      <c r="P1059" s="86"/>
      <c r="Q1059" s="86"/>
      <c r="R1059" s="86"/>
      <c r="S1059" s="86"/>
      <c r="T1059" s="87"/>
      <c r="U1059" s="40"/>
      <c r="V1059" s="40"/>
      <c r="W1059" s="40"/>
      <c r="X1059" s="40"/>
      <c r="Y1059" s="40"/>
      <c r="Z1059" s="40"/>
      <c r="AA1059" s="40"/>
      <c r="AB1059" s="40"/>
      <c r="AC1059" s="40"/>
      <c r="AD1059" s="40"/>
      <c r="AE1059" s="40"/>
      <c r="AT1059" s="19" t="s">
        <v>150</v>
      </c>
      <c r="AU1059" s="19" t="s">
        <v>84</v>
      </c>
    </row>
    <row r="1060" s="13" customFormat="1">
      <c r="A1060" s="13"/>
      <c r="B1060" s="232"/>
      <c r="C1060" s="233"/>
      <c r="D1060" s="234" t="s">
        <v>152</v>
      </c>
      <c r="E1060" s="235" t="s">
        <v>19</v>
      </c>
      <c r="F1060" s="236" t="s">
        <v>230</v>
      </c>
      <c r="G1060" s="233"/>
      <c r="H1060" s="235" t="s">
        <v>19</v>
      </c>
      <c r="I1060" s="237"/>
      <c r="J1060" s="233"/>
      <c r="K1060" s="233"/>
      <c r="L1060" s="238"/>
      <c r="M1060" s="239"/>
      <c r="N1060" s="240"/>
      <c r="O1060" s="240"/>
      <c r="P1060" s="240"/>
      <c r="Q1060" s="240"/>
      <c r="R1060" s="240"/>
      <c r="S1060" s="240"/>
      <c r="T1060" s="24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42" t="s">
        <v>152</v>
      </c>
      <c r="AU1060" s="242" t="s">
        <v>84</v>
      </c>
      <c r="AV1060" s="13" t="s">
        <v>78</v>
      </c>
      <c r="AW1060" s="13" t="s">
        <v>33</v>
      </c>
      <c r="AX1060" s="13" t="s">
        <v>71</v>
      </c>
      <c r="AY1060" s="242" t="s">
        <v>141</v>
      </c>
    </row>
    <row r="1061" s="14" customFormat="1">
      <c r="A1061" s="14"/>
      <c r="B1061" s="243"/>
      <c r="C1061" s="244"/>
      <c r="D1061" s="234" t="s">
        <v>152</v>
      </c>
      <c r="E1061" s="245" t="s">
        <v>19</v>
      </c>
      <c r="F1061" s="246" t="s">
        <v>816</v>
      </c>
      <c r="G1061" s="244"/>
      <c r="H1061" s="247">
        <v>29.879999999999999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152</v>
      </c>
      <c r="AU1061" s="253" t="s">
        <v>84</v>
      </c>
      <c r="AV1061" s="14" t="s">
        <v>84</v>
      </c>
      <c r="AW1061" s="14" t="s">
        <v>33</v>
      </c>
      <c r="AX1061" s="14" t="s">
        <v>71</v>
      </c>
      <c r="AY1061" s="253" t="s">
        <v>141</v>
      </c>
    </row>
    <row r="1062" s="15" customFormat="1">
      <c r="A1062" s="15"/>
      <c r="B1062" s="254"/>
      <c r="C1062" s="255"/>
      <c r="D1062" s="234" t="s">
        <v>152</v>
      </c>
      <c r="E1062" s="256" t="s">
        <v>19</v>
      </c>
      <c r="F1062" s="257" t="s">
        <v>159</v>
      </c>
      <c r="G1062" s="255"/>
      <c r="H1062" s="258">
        <v>29.879999999999999</v>
      </c>
      <c r="I1062" s="259"/>
      <c r="J1062" s="255"/>
      <c r="K1062" s="255"/>
      <c r="L1062" s="260"/>
      <c r="M1062" s="261"/>
      <c r="N1062" s="262"/>
      <c r="O1062" s="262"/>
      <c r="P1062" s="262"/>
      <c r="Q1062" s="262"/>
      <c r="R1062" s="262"/>
      <c r="S1062" s="262"/>
      <c r="T1062" s="263"/>
      <c r="U1062" s="15"/>
      <c r="V1062" s="15"/>
      <c r="W1062" s="15"/>
      <c r="X1062" s="15"/>
      <c r="Y1062" s="15"/>
      <c r="Z1062" s="15"/>
      <c r="AA1062" s="15"/>
      <c r="AB1062" s="15"/>
      <c r="AC1062" s="15"/>
      <c r="AD1062" s="15"/>
      <c r="AE1062" s="15"/>
      <c r="AT1062" s="264" t="s">
        <v>152</v>
      </c>
      <c r="AU1062" s="264" t="s">
        <v>84</v>
      </c>
      <c r="AV1062" s="15" t="s">
        <v>148</v>
      </c>
      <c r="AW1062" s="15" t="s">
        <v>33</v>
      </c>
      <c r="AX1062" s="15" t="s">
        <v>78</v>
      </c>
      <c r="AY1062" s="264" t="s">
        <v>141</v>
      </c>
    </row>
    <row r="1063" s="2" customFormat="1" ht="16.5" customHeight="1">
      <c r="A1063" s="40"/>
      <c r="B1063" s="41"/>
      <c r="C1063" s="265" t="s">
        <v>886</v>
      </c>
      <c r="D1063" s="265" t="s">
        <v>183</v>
      </c>
      <c r="E1063" s="266" t="s">
        <v>887</v>
      </c>
      <c r="F1063" s="267" t="s">
        <v>888</v>
      </c>
      <c r="G1063" s="268" t="s">
        <v>347</v>
      </c>
      <c r="H1063" s="269">
        <v>29.879999999999999</v>
      </c>
      <c r="I1063" s="270"/>
      <c r="J1063" s="271">
        <f>ROUND(I1063*H1063,2)</f>
        <v>0</v>
      </c>
      <c r="K1063" s="267" t="s">
        <v>147</v>
      </c>
      <c r="L1063" s="272"/>
      <c r="M1063" s="273" t="s">
        <v>19</v>
      </c>
      <c r="N1063" s="274" t="s">
        <v>43</v>
      </c>
      <c r="O1063" s="86"/>
      <c r="P1063" s="223">
        <f>O1063*H1063</f>
        <v>0</v>
      </c>
      <c r="Q1063" s="223">
        <v>0.00091</v>
      </c>
      <c r="R1063" s="223">
        <f>Q1063*H1063</f>
        <v>0.027190799999999998</v>
      </c>
      <c r="S1063" s="223">
        <v>0</v>
      </c>
      <c r="T1063" s="224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25" t="s">
        <v>294</v>
      </c>
      <c r="AT1063" s="225" t="s">
        <v>183</v>
      </c>
      <c r="AU1063" s="225" t="s">
        <v>84</v>
      </c>
      <c r="AY1063" s="19" t="s">
        <v>141</v>
      </c>
      <c r="BE1063" s="226">
        <f>IF(N1063="základní",J1063,0)</f>
        <v>0</v>
      </c>
      <c r="BF1063" s="226">
        <f>IF(N1063="snížená",J1063,0)</f>
        <v>0</v>
      </c>
      <c r="BG1063" s="226">
        <f>IF(N1063="zákl. přenesená",J1063,0)</f>
        <v>0</v>
      </c>
      <c r="BH1063" s="226">
        <f>IF(N1063="sníž. přenesená",J1063,0)</f>
        <v>0</v>
      </c>
      <c r="BI1063" s="226">
        <f>IF(N1063="nulová",J1063,0)</f>
        <v>0</v>
      </c>
      <c r="BJ1063" s="19" t="s">
        <v>84</v>
      </c>
      <c r="BK1063" s="226">
        <f>ROUND(I1063*H1063,2)</f>
        <v>0</v>
      </c>
      <c r="BL1063" s="19" t="s">
        <v>283</v>
      </c>
      <c r="BM1063" s="225" t="s">
        <v>889</v>
      </c>
    </row>
    <row r="1064" s="2" customFormat="1">
      <c r="A1064" s="40"/>
      <c r="B1064" s="41"/>
      <c r="C1064" s="42"/>
      <c r="D1064" s="227" t="s">
        <v>150</v>
      </c>
      <c r="E1064" s="42"/>
      <c r="F1064" s="228" t="s">
        <v>890</v>
      </c>
      <c r="G1064" s="42"/>
      <c r="H1064" s="42"/>
      <c r="I1064" s="229"/>
      <c r="J1064" s="42"/>
      <c r="K1064" s="42"/>
      <c r="L1064" s="46"/>
      <c r="M1064" s="230"/>
      <c r="N1064" s="231"/>
      <c r="O1064" s="86"/>
      <c r="P1064" s="86"/>
      <c r="Q1064" s="86"/>
      <c r="R1064" s="86"/>
      <c r="S1064" s="86"/>
      <c r="T1064" s="87"/>
      <c r="U1064" s="40"/>
      <c r="V1064" s="40"/>
      <c r="W1064" s="40"/>
      <c r="X1064" s="40"/>
      <c r="Y1064" s="40"/>
      <c r="Z1064" s="40"/>
      <c r="AA1064" s="40"/>
      <c r="AB1064" s="40"/>
      <c r="AC1064" s="40"/>
      <c r="AD1064" s="40"/>
      <c r="AE1064" s="40"/>
      <c r="AT1064" s="19" t="s">
        <v>150</v>
      </c>
      <c r="AU1064" s="19" t="s">
        <v>84</v>
      </c>
    </row>
    <row r="1065" s="13" customFormat="1">
      <c r="A1065" s="13"/>
      <c r="B1065" s="232"/>
      <c r="C1065" s="233"/>
      <c r="D1065" s="234" t="s">
        <v>152</v>
      </c>
      <c r="E1065" s="235" t="s">
        <v>19</v>
      </c>
      <c r="F1065" s="236" t="s">
        <v>230</v>
      </c>
      <c r="G1065" s="233"/>
      <c r="H1065" s="235" t="s">
        <v>19</v>
      </c>
      <c r="I1065" s="237"/>
      <c r="J1065" s="233"/>
      <c r="K1065" s="233"/>
      <c r="L1065" s="238"/>
      <c r="M1065" s="239"/>
      <c r="N1065" s="240"/>
      <c r="O1065" s="240"/>
      <c r="P1065" s="240"/>
      <c r="Q1065" s="240"/>
      <c r="R1065" s="240"/>
      <c r="S1065" s="240"/>
      <c r="T1065" s="241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2" t="s">
        <v>152</v>
      </c>
      <c r="AU1065" s="242" t="s">
        <v>84</v>
      </c>
      <c r="AV1065" s="13" t="s">
        <v>78</v>
      </c>
      <c r="AW1065" s="13" t="s">
        <v>33</v>
      </c>
      <c r="AX1065" s="13" t="s">
        <v>71</v>
      </c>
      <c r="AY1065" s="242" t="s">
        <v>141</v>
      </c>
    </row>
    <row r="1066" s="14" customFormat="1">
      <c r="A1066" s="14"/>
      <c r="B1066" s="243"/>
      <c r="C1066" s="244"/>
      <c r="D1066" s="234" t="s">
        <v>152</v>
      </c>
      <c r="E1066" s="245" t="s">
        <v>19</v>
      </c>
      <c r="F1066" s="246" t="s">
        <v>816</v>
      </c>
      <c r="G1066" s="244"/>
      <c r="H1066" s="247">
        <v>29.879999999999999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152</v>
      </c>
      <c r="AU1066" s="253" t="s">
        <v>84</v>
      </c>
      <c r="AV1066" s="14" t="s">
        <v>84</v>
      </c>
      <c r="AW1066" s="14" t="s">
        <v>33</v>
      </c>
      <c r="AX1066" s="14" t="s">
        <v>71</v>
      </c>
      <c r="AY1066" s="253" t="s">
        <v>141</v>
      </c>
    </row>
    <row r="1067" s="15" customFormat="1">
      <c r="A1067" s="15"/>
      <c r="B1067" s="254"/>
      <c r="C1067" s="255"/>
      <c r="D1067" s="234" t="s">
        <v>152</v>
      </c>
      <c r="E1067" s="256" t="s">
        <v>19</v>
      </c>
      <c r="F1067" s="257" t="s">
        <v>159</v>
      </c>
      <c r="G1067" s="255"/>
      <c r="H1067" s="258">
        <v>29.879999999999999</v>
      </c>
      <c r="I1067" s="259"/>
      <c r="J1067" s="255"/>
      <c r="K1067" s="255"/>
      <c r="L1067" s="260"/>
      <c r="M1067" s="261"/>
      <c r="N1067" s="262"/>
      <c r="O1067" s="262"/>
      <c r="P1067" s="262"/>
      <c r="Q1067" s="262"/>
      <c r="R1067" s="262"/>
      <c r="S1067" s="262"/>
      <c r="T1067" s="263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64" t="s">
        <v>152</v>
      </c>
      <c r="AU1067" s="264" t="s">
        <v>84</v>
      </c>
      <c r="AV1067" s="15" t="s">
        <v>148</v>
      </c>
      <c r="AW1067" s="15" t="s">
        <v>33</v>
      </c>
      <c r="AX1067" s="15" t="s">
        <v>78</v>
      </c>
      <c r="AY1067" s="264" t="s">
        <v>141</v>
      </c>
    </row>
    <row r="1068" s="2" customFormat="1" ht="21.75" customHeight="1">
      <c r="A1068" s="40"/>
      <c r="B1068" s="41"/>
      <c r="C1068" s="214" t="s">
        <v>891</v>
      </c>
      <c r="D1068" s="214" t="s">
        <v>143</v>
      </c>
      <c r="E1068" s="215" t="s">
        <v>892</v>
      </c>
      <c r="F1068" s="216" t="s">
        <v>893</v>
      </c>
      <c r="G1068" s="217" t="s">
        <v>347</v>
      </c>
      <c r="H1068" s="218">
        <v>3.2000000000000002</v>
      </c>
      <c r="I1068" s="219"/>
      <c r="J1068" s="220">
        <f>ROUND(I1068*H1068,2)</f>
        <v>0</v>
      </c>
      <c r="K1068" s="216" t="s">
        <v>147</v>
      </c>
      <c r="L1068" s="46"/>
      <c r="M1068" s="221" t="s">
        <v>19</v>
      </c>
      <c r="N1068" s="222" t="s">
        <v>43</v>
      </c>
      <c r="O1068" s="86"/>
      <c r="P1068" s="223">
        <f>O1068*H1068</f>
        <v>0</v>
      </c>
      <c r="Q1068" s="223">
        <v>0.00197</v>
      </c>
      <c r="R1068" s="223">
        <f>Q1068*H1068</f>
        <v>0.0063040000000000006</v>
      </c>
      <c r="S1068" s="223">
        <v>0</v>
      </c>
      <c r="T1068" s="224">
        <f>S1068*H1068</f>
        <v>0</v>
      </c>
      <c r="U1068" s="40"/>
      <c r="V1068" s="40"/>
      <c r="W1068" s="40"/>
      <c r="X1068" s="40"/>
      <c r="Y1068" s="40"/>
      <c r="Z1068" s="40"/>
      <c r="AA1068" s="40"/>
      <c r="AB1068" s="40"/>
      <c r="AC1068" s="40"/>
      <c r="AD1068" s="40"/>
      <c r="AE1068" s="40"/>
      <c r="AR1068" s="225" t="s">
        <v>283</v>
      </c>
      <c r="AT1068" s="225" t="s">
        <v>143</v>
      </c>
      <c r="AU1068" s="225" t="s">
        <v>84</v>
      </c>
      <c r="AY1068" s="19" t="s">
        <v>141</v>
      </c>
      <c r="BE1068" s="226">
        <f>IF(N1068="základní",J1068,0)</f>
        <v>0</v>
      </c>
      <c r="BF1068" s="226">
        <f>IF(N1068="snížená",J1068,0)</f>
        <v>0</v>
      </c>
      <c r="BG1068" s="226">
        <f>IF(N1068="zákl. přenesená",J1068,0)</f>
        <v>0</v>
      </c>
      <c r="BH1068" s="226">
        <f>IF(N1068="sníž. přenesená",J1068,0)</f>
        <v>0</v>
      </c>
      <c r="BI1068" s="226">
        <f>IF(N1068="nulová",J1068,0)</f>
        <v>0</v>
      </c>
      <c r="BJ1068" s="19" t="s">
        <v>84</v>
      </c>
      <c r="BK1068" s="226">
        <f>ROUND(I1068*H1068,2)</f>
        <v>0</v>
      </c>
      <c r="BL1068" s="19" t="s">
        <v>283</v>
      </c>
      <c r="BM1068" s="225" t="s">
        <v>894</v>
      </c>
    </row>
    <row r="1069" s="2" customFormat="1">
      <c r="A1069" s="40"/>
      <c r="B1069" s="41"/>
      <c r="C1069" s="42"/>
      <c r="D1069" s="227" t="s">
        <v>150</v>
      </c>
      <c r="E1069" s="42"/>
      <c r="F1069" s="228" t="s">
        <v>895</v>
      </c>
      <c r="G1069" s="42"/>
      <c r="H1069" s="42"/>
      <c r="I1069" s="229"/>
      <c r="J1069" s="42"/>
      <c r="K1069" s="42"/>
      <c r="L1069" s="46"/>
      <c r="M1069" s="230"/>
      <c r="N1069" s="231"/>
      <c r="O1069" s="86"/>
      <c r="P1069" s="86"/>
      <c r="Q1069" s="86"/>
      <c r="R1069" s="86"/>
      <c r="S1069" s="86"/>
      <c r="T1069" s="87"/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T1069" s="19" t="s">
        <v>150</v>
      </c>
      <c r="AU1069" s="19" t="s">
        <v>84</v>
      </c>
    </row>
    <row r="1070" s="13" customFormat="1">
      <c r="A1070" s="13"/>
      <c r="B1070" s="232"/>
      <c r="C1070" s="233"/>
      <c r="D1070" s="234" t="s">
        <v>152</v>
      </c>
      <c r="E1070" s="235" t="s">
        <v>19</v>
      </c>
      <c r="F1070" s="236" t="s">
        <v>288</v>
      </c>
      <c r="G1070" s="233"/>
      <c r="H1070" s="235" t="s">
        <v>19</v>
      </c>
      <c r="I1070" s="237"/>
      <c r="J1070" s="233"/>
      <c r="K1070" s="233"/>
      <c r="L1070" s="238"/>
      <c r="M1070" s="239"/>
      <c r="N1070" s="240"/>
      <c r="O1070" s="240"/>
      <c r="P1070" s="240"/>
      <c r="Q1070" s="240"/>
      <c r="R1070" s="240"/>
      <c r="S1070" s="240"/>
      <c r="T1070" s="241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2" t="s">
        <v>152</v>
      </c>
      <c r="AU1070" s="242" t="s">
        <v>84</v>
      </c>
      <c r="AV1070" s="13" t="s">
        <v>78</v>
      </c>
      <c r="AW1070" s="13" t="s">
        <v>33</v>
      </c>
      <c r="AX1070" s="13" t="s">
        <v>71</v>
      </c>
      <c r="AY1070" s="242" t="s">
        <v>141</v>
      </c>
    </row>
    <row r="1071" s="14" customFormat="1">
      <c r="A1071" s="14"/>
      <c r="B1071" s="243"/>
      <c r="C1071" s="244"/>
      <c r="D1071" s="234" t="s">
        <v>152</v>
      </c>
      <c r="E1071" s="245" t="s">
        <v>19</v>
      </c>
      <c r="F1071" s="246" t="s">
        <v>896</v>
      </c>
      <c r="G1071" s="244"/>
      <c r="H1071" s="247">
        <v>3.2000000000000002</v>
      </c>
      <c r="I1071" s="248"/>
      <c r="J1071" s="244"/>
      <c r="K1071" s="244"/>
      <c r="L1071" s="249"/>
      <c r="M1071" s="250"/>
      <c r="N1071" s="251"/>
      <c r="O1071" s="251"/>
      <c r="P1071" s="251"/>
      <c r="Q1071" s="251"/>
      <c r="R1071" s="251"/>
      <c r="S1071" s="251"/>
      <c r="T1071" s="252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3" t="s">
        <v>152</v>
      </c>
      <c r="AU1071" s="253" t="s">
        <v>84</v>
      </c>
      <c r="AV1071" s="14" t="s">
        <v>84</v>
      </c>
      <c r="AW1071" s="14" t="s">
        <v>33</v>
      </c>
      <c r="AX1071" s="14" t="s">
        <v>71</v>
      </c>
      <c r="AY1071" s="253" t="s">
        <v>141</v>
      </c>
    </row>
    <row r="1072" s="15" customFormat="1">
      <c r="A1072" s="15"/>
      <c r="B1072" s="254"/>
      <c r="C1072" s="255"/>
      <c r="D1072" s="234" t="s">
        <v>152</v>
      </c>
      <c r="E1072" s="256" t="s">
        <v>19</v>
      </c>
      <c r="F1072" s="257" t="s">
        <v>159</v>
      </c>
      <c r="G1072" s="255"/>
      <c r="H1072" s="258">
        <v>3.2000000000000002</v>
      </c>
      <c r="I1072" s="259"/>
      <c r="J1072" s="255"/>
      <c r="K1072" s="255"/>
      <c r="L1072" s="260"/>
      <c r="M1072" s="261"/>
      <c r="N1072" s="262"/>
      <c r="O1072" s="262"/>
      <c r="P1072" s="262"/>
      <c r="Q1072" s="262"/>
      <c r="R1072" s="262"/>
      <c r="S1072" s="262"/>
      <c r="T1072" s="263"/>
      <c r="U1072" s="15"/>
      <c r="V1072" s="15"/>
      <c r="W1072" s="15"/>
      <c r="X1072" s="15"/>
      <c r="Y1072" s="15"/>
      <c r="Z1072" s="15"/>
      <c r="AA1072" s="15"/>
      <c r="AB1072" s="15"/>
      <c r="AC1072" s="15"/>
      <c r="AD1072" s="15"/>
      <c r="AE1072" s="15"/>
      <c r="AT1072" s="264" t="s">
        <v>152</v>
      </c>
      <c r="AU1072" s="264" t="s">
        <v>84</v>
      </c>
      <c r="AV1072" s="15" t="s">
        <v>148</v>
      </c>
      <c r="AW1072" s="15" t="s">
        <v>33</v>
      </c>
      <c r="AX1072" s="15" t="s">
        <v>78</v>
      </c>
      <c r="AY1072" s="264" t="s">
        <v>141</v>
      </c>
    </row>
    <row r="1073" s="2" customFormat="1" ht="24.15" customHeight="1">
      <c r="A1073" s="40"/>
      <c r="B1073" s="41"/>
      <c r="C1073" s="214" t="s">
        <v>897</v>
      </c>
      <c r="D1073" s="214" t="s">
        <v>143</v>
      </c>
      <c r="E1073" s="215" t="s">
        <v>898</v>
      </c>
      <c r="F1073" s="216" t="s">
        <v>899</v>
      </c>
      <c r="G1073" s="217" t="s">
        <v>347</v>
      </c>
      <c r="H1073" s="218">
        <v>2.25</v>
      </c>
      <c r="I1073" s="219"/>
      <c r="J1073" s="220">
        <f>ROUND(I1073*H1073,2)</f>
        <v>0</v>
      </c>
      <c r="K1073" s="216" t="s">
        <v>795</v>
      </c>
      <c r="L1073" s="46"/>
      <c r="M1073" s="221" t="s">
        <v>19</v>
      </c>
      <c r="N1073" s="222" t="s">
        <v>43</v>
      </c>
      <c r="O1073" s="86"/>
      <c r="P1073" s="223">
        <f>O1073*H1073</f>
        <v>0</v>
      </c>
      <c r="Q1073" s="223">
        <v>0.0071199999999999996</v>
      </c>
      <c r="R1073" s="223">
        <f>Q1073*H1073</f>
        <v>0.01602</v>
      </c>
      <c r="S1073" s="223">
        <v>0</v>
      </c>
      <c r="T1073" s="224">
        <f>S1073*H1073</f>
        <v>0</v>
      </c>
      <c r="U1073" s="40"/>
      <c r="V1073" s="40"/>
      <c r="W1073" s="40"/>
      <c r="X1073" s="40"/>
      <c r="Y1073" s="40"/>
      <c r="Z1073" s="40"/>
      <c r="AA1073" s="40"/>
      <c r="AB1073" s="40"/>
      <c r="AC1073" s="40"/>
      <c r="AD1073" s="40"/>
      <c r="AE1073" s="40"/>
      <c r="AR1073" s="225" t="s">
        <v>283</v>
      </c>
      <c r="AT1073" s="225" t="s">
        <v>143</v>
      </c>
      <c r="AU1073" s="225" t="s">
        <v>84</v>
      </c>
      <c r="AY1073" s="19" t="s">
        <v>141</v>
      </c>
      <c r="BE1073" s="226">
        <f>IF(N1073="základní",J1073,0)</f>
        <v>0</v>
      </c>
      <c r="BF1073" s="226">
        <f>IF(N1073="snížená",J1073,0)</f>
        <v>0</v>
      </c>
      <c r="BG1073" s="226">
        <f>IF(N1073="zákl. přenesená",J1073,0)</f>
        <v>0</v>
      </c>
      <c r="BH1073" s="226">
        <f>IF(N1073="sníž. přenesená",J1073,0)</f>
        <v>0</v>
      </c>
      <c r="BI1073" s="226">
        <f>IF(N1073="nulová",J1073,0)</f>
        <v>0</v>
      </c>
      <c r="BJ1073" s="19" t="s">
        <v>84</v>
      </c>
      <c r="BK1073" s="226">
        <f>ROUND(I1073*H1073,2)</f>
        <v>0</v>
      </c>
      <c r="BL1073" s="19" t="s">
        <v>283</v>
      </c>
      <c r="BM1073" s="225" t="s">
        <v>900</v>
      </c>
    </row>
    <row r="1074" s="13" customFormat="1">
      <c r="A1074" s="13"/>
      <c r="B1074" s="232"/>
      <c r="C1074" s="233"/>
      <c r="D1074" s="234" t="s">
        <v>152</v>
      </c>
      <c r="E1074" s="235" t="s">
        <v>19</v>
      </c>
      <c r="F1074" s="236" t="s">
        <v>901</v>
      </c>
      <c r="G1074" s="233"/>
      <c r="H1074" s="235" t="s">
        <v>19</v>
      </c>
      <c r="I1074" s="237"/>
      <c r="J1074" s="233"/>
      <c r="K1074" s="233"/>
      <c r="L1074" s="238"/>
      <c r="M1074" s="239"/>
      <c r="N1074" s="240"/>
      <c r="O1074" s="240"/>
      <c r="P1074" s="240"/>
      <c r="Q1074" s="240"/>
      <c r="R1074" s="240"/>
      <c r="S1074" s="240"/>
      <c r="T1074" s="241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2" t="s">
        <v>152</v>
      </c>
      <c r="AU1074" s="242" t="s">
        <v>84</v>
      </c>
      <c r="AV1074" s="13" t="s">
        <v>78</v>
      </c>
      <c r="AW1074" s="13" t="s">
        <v>33</v>
      </c>
      <c r="AX1074" s="13" t="s">
        <v>71</v>
      </c>
      <c r="AY1074" s="242" t="s">
        <v>141</v>
      </c>
    </row>
    <row r="1075" s="14" customFormat="1">
      <c r="A1075" s="14"/>
      <c r="B1075" s="243"/>
      <c r="C1075" s="244"/>
      <c r="D1075" s="234" t="s">
        <v>152</v>
      </c>
      <c r="E1075" s="245" t="s">
        <v>19</v>
      </c>
      <c r="F1075" s="246" t="s">
        <v>902</v>
      </c>
      <c r="G1075" s="244"/>
      <c r="H1075" s="247">
        <v>2.25</v>
      </c>
      <c r="I1075" s="248"/>
      <c r="J1075" s="244"/>
      <c r="K1075" s="244"/>
      <c r="L1075" s="249"/>
      <c r="M1075" s="250"/>
      <c r="N1075" s="251"/>
      <c r="O1075" s="251"/>
      <c r="P1075" s="251"/>
      <c r="Q1075" s="251"/>
      <c r="R1075" s="251"/>
      <c r="S1075" s="251"/>
      <c r="T1075" s="252"/>
      <c r="U1075" s="14"/>
      <c r="V1075" s="14"/>
      <c r="W1075" s="14"/>
      <c r="X1075" s="14"/>
      <c r="Y1075" s="14"/>
      <c r="Z1075" s="14"/>
      <c r="AA1075" s="14"/>
      <c r="AB1075" s="14"/>
      <c r="AC1075" s="14"/>
      <c r="AD1075" s="14"/>
      <c r="AE1075" s="14"/>
      <c r="AT1075" s="253" t="s">
        <v>152</v>
      </c>
      <c r="AU1075" s="253" t="s">
        <v>84</v>
      </c>
      <c r="AV1075" s="14" t="s">
        <v>84</v>
      </c>
      <c r="AW1075" s="14" t="s">
        <v>33</v>
      </c>
      <c r="AX1075" s="14" t="s">
        <v>71</v>
      </c>
      <c r="AY1075" s="253" t="s">
        <v>141</v>
      </c>
    </row>
    <row r="1076" s="15" customFormat="1">
      <c r="A1076" s="15"/>
      <c r="B1076" s="254"/>
      <c r="C1076" s="255"/>
      <c r="D1076" s="234" t="s">
        <v>152</v>
      </c>
      <c r="E1076" s="256" t="s">
        <v>19</v>
      </c>
      <c r="F1076" s="257" t="s">
        <v>159</v>
      </c>
      <c r="G1076" s="255"/>
      <c r="H1076" s="258">
        <v>2.25</v>
      </c>
      <c r="I1076" s="259"/>
      <c r="J1076" s="255"/>
      <c r="K1076" s="255"/>
      <c r="L1076" s="260"/>
      <c r="M1076" s="261"/>
      <c r="N1076" s="262"/>
      <c r="O1076" s="262"/>
      <c r="P1076" s="262"/>
      <c r="Q1076" s="262"/>
      <c r="R1076" s="262"/>
      <c r="S1076" s="262"/>
      <c r="T1076" s="263"/>
      <c r="U1076" s="15"/>
      <c r="V1076" s="15"/>
      <c r="W1076" s="15"/>
      <c r="X1076" s="15"/>
      <c r="Y1076" s="15"/>
      <c r="Z1076" s="15"/>
      <c r="AA1076" s="15"/>
      <c r="AB1076" s="15"/>
      <c r="AC1076" s="15"/>
      <c r="AD1076" s="15"/>
      <c r="AE1076" s="15"/>
      <c r="AT1076" s="264" t="s">
        <v>152</v>
      </c>
      <c r="AU1076" s="264" t="s">
        <v>84</v>
      </c>
      <c r="AV1076" s="15" t="s">
        <v>148</v>
      </c>
      <c r="AW1076" s="15" t="s">
        <v>33</v>
      </c>
      <c r="AX1076" s="15" t="s">
        <v>78</v>
      </c>
      <c r="AY1076" s="264" t="s">
        <v>141</v>
      </c>
    </row>
    <row r="1077" s="2" customFormat="1" ht="24.15" customHeight="1">
      <c r="A1077" s="40"/>
      <c r="B1077" s="41"/>
      <c r="C1077" s="214" t="s">
        <v>903</v>
      </c>
      <c r="D1077" s="214" t="s">
        <v>143</v>
      </c>
      <c r="E1077" s="215" t="s">
        <v>904</v>
      </c>
      <c r="F1077" s="216" t="s">
        <v>905</v>
      </c>
      <c r="G1077" s="217" t="s">
        <v>347</v>
      </c>
      <c r="H1077" s="218">
        <v>133</v>
      </c>
      <c r="I1077" s="219"/>
      <c r="J1077" s="220">
        <f>ROUND(I1077*H1077,2)</f>
        <v>0</v>
      </c>
      <c r="K1077" s="216" t="s">
        <v>795</v>
      </c>
      <c r="L1077" s="46"/>
      <c r="M1077" s="221" t="s">
        <v>19</v>
      </c>
      <c r="N1077" s="222" t="s">
        <v>43</v>
      </c>
      <c r="O1077" s="86"/>
      <c r="P1077" s="223">
        <f>O1077*H1077</f>
        <v>0</v>
      </c>
      <c r="Q1077" s="223">
        <v>0.0053499999999999997</v>
      </c>
      <c r="R1077" s="223">
        <f>Q1077*H1077</f>
        <v>0.71155000000000002</v>
      </c>
      <c r="S1077" s="223">
        <v>0</v>
      </c>
      <c r="T1077" s="224">
        <f>S1077*H1077</f>
        <v>0</v>
      </c>
      <c r="U1077" s="40"/>
      <c r="V1077" s="40"/>
      <c r="W1077" s="40"/>
      <c r="X1077" s="40"/>
      <c r="Y1077" s="40"/>
      <c r="Z1077" s="40"/>
      <c r="AA1077" s="40"/>
      <c r="AB1077" s="40"/>
      <c r="AC1077" s="40"/>
      <c r="AD1077" s="40"/>
      <c r="AE1077" s="40"/>
      <c r="AR1077" s="225" t="s">
        <v>283</v>
      </c>
      <c r="AT1077" s="225" t="s">
        <v>143</v>
      </c>
      <c r="AU1077" s="225" t="s">
        <v>84</v>
      </c>
      <c r="AY1077" s="19" t="s">
        <v>141</v>
      </c>
      <c r="BE1077" s="226">
        <f>IF(N1077="základní",J1077,0)</f>
        <v>0</v>
      </c>
      <c r="BF1077" s="226">
        <f>IF(N1077="snížená",J1077,0)</f>
        <v>0</v>
      </c>
      <c r="BG1077" s="226">
        <f>IF(N1077="zákl. přenesená",J1077,0)</f>
        <v>0</v>
      </c>
      <c r="BH1077" s="226">
        <f>IF(N1077="sníž. přenesená",J1077,0)</f>
        <v>0</v>
      </c>
      <c r="BI1077" s="226">
        <f>IF(N1077="nulová",J1077,0)</f>
        <v>0</v>
      </c>
      <c r="BJ1077" s="19" t="s">
        <v>84</v>
      </c>
      <c r="BK1077" s="226">
        <f>ROUND(I1077*H1077,2)</f>
        <v>0</v>
      </c>
      <c r="BL1077" s="19" t="s">
        <v>283</v>
      </c>
      <c r="BM1077" s="225" t="s">
        <v>906</v>
      </c>
    </row>
    <row r="1078" s="13" customFormat="1">
      <c r="A1078" s="13"/>
      <c r="B1078" s="232"/>
      <c r="C1078" s="233"/>
      <c r="D1078" s="234" t="s">
        <v>152</v>
      </c>
      <c r="E1078" s="235" t="s">
        <v>19</v>
      </c>
      <c r="F1078" s="236" t="s">
        <v>907</v>
      </c>
      <c r="G1078" s="233"/>
      <c r="H1078" s="235" t="s">
        <v>19</v>
      </c>
      <c r="I1078" s="237"/>
      <c r="J1078" s="233"/>
      <c r="K1078" s="233"/>
      <c r="L1078" s="238"/>
      <c r="M1078" s="239"/>
      <c r="N1078" s="240"/>
      <c r="O1078" s="240"/>
      <c r="P1078" s="240"/>
      <c r="Q1078" s="240"/>
      <c r="R1078" s="240"/>
      <c r="S1078" s="240"/>
      <c r="T1078" s="241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2" t="s">
        <v>152</v>
      </c>
      <c r="AU1078" s="242" t="s">
        <v>84</v>
      </c>
      <c r="AV1078" s="13" t="s">
        <v>78</v>
      </c>
      <c r="AW1078" s="13" t="s">
        <v>33</v>
      </c>
      <c r="AX1078" s="13" t="s">
        <v>71</v>
      </c>
      <c r="AY1078" s="242" t="s">
        <v>141</v>
      </c>
    </row>
    <row r="1079" s="13" customFormat="1">
      <c r="A1079" s="13"/>
      <c r="B1079" s="232"/>
      <c r="C1079" s="233"/>
      <c r="D1079" s="234" t="s">
        <v>152</v>
      </c>
      <c r="E1079" s="235" t="s">
        <v>19</v>
      </c>
      <c r="F1079" s="236" t="s">
        <v>288</v>
      </c>
      <c r="G1079" s="233"/>
      <c r="H1079" s="235" t="s">
        <v>19</v>
      </c>
      <c r="I1079" s="237"/>
      <c r="J1079" s="233"/>
      <c r="K1079" s="233"/>
      <c r="L1079" s="238"/>
      <c r="M1079" s="239"/>
      <c r="N1079" s="240"/>
      <c r="O1079" s="240"/>
      <c r="P1079" s="240"/>
      <c r="Q1079" s="240"/>
      <c r="R1079" s="240"/>
      <c r="S1079" s="240"/>
      <c r="T1079" s="241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2" t="s">
        <v>152</v>
      </c>
      <c r="AU1079" s="242" t="s">
        <v>84</v>
      </c>
      <c r="AV1079" s="13" t="s">
        <v>78</v>
      </c>
      <c r="AW1079" s="13" t="s">
        <v>33</v>
      </c>
      <c r="AX1079" s="13" t="s">
        <v>71</v>
      </c>
      <c r="AY1079" s="242" t="s">
        <v>141</v>
      </c>
    </row>
    <row r="1080" s="14" customFormat="1">
      <c r="A1080" s="14"/>
      <c r="B1080" s="243"/>
      <c r="C1080" s="244"/>
      <c r="D1080" s="234" t="s">
        <v>152</v>
      </c>
      <c r="E1080" s="245" t="s">
        <v>19</v>
      </c>
      <c r="F1080" s="246" t="s">
        <v>539</v>
      </c>
      <c r="G1080" s="244"/>
      <c r="H1080" s="247">
        <v>12.6</v>
      </c>
      <c r="I1080" s="248"/>
      <c r="J1080" s="244"/>
      <c r="K1080" s="244"/>
      <c r="L1080" s="249"/>
      <c r="M1080" s="250"/>
      <c r="N1080" s="251"/>
      <c r="O1080" s="251"/>
      <c r="P1080" s="251"/>
      <c r="Q1080" s="251"/>
      <c r="R1080" s="251"/>
      <c r="S1080" s="251"/>
      <c r="T1080" s="252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3" t="s">
        <v>152</v>
      </c>
      <c r="AU1080" s="253" t="s">
        <v>84</v>
      </c>
      <c r="AV1080" s="14" t="s">
        <v>84</v>
      </c>
      <c r="AW1080" s="14" t="s">
        <v>33</v>
      </c>
      <c r="AX1080" s="14" t="s">
        <v>71</v>
      </c>
      <c r="AY1080" s="253" t="s">
        <v>141</v>
      </c>
    </row>
    <row r="1081" s="14" customFormat="1">
      <c r="A1081" s="14"/>
      <c r="B1081" s="243"/>
      <c r="C1081" s="244"/>
      <c r="D1081" s="234" t="s">
        <v>152</v>
      </c>
      <c r="E1081" s="245" t="s">
        <v>19</v>
      </c>
      <c r="F1081" s="246" t="s">
        <v>540</v>
      </c>
      <c r="G1081" s="244"/>
      <c r="H1081" s="247">
        <v>1.5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152</v>
      </c>
      <c r="AU1081" s="253" t="s">
        <v>84</v>
      </c>
      <c r="AV1081" s="14" t="s">
        <v>84</v>
      </c>
      <c r="AW1081" s="14" t="s">
        <v>33</v>
      </c>
      <c r="AX1081" s="14" t="s">
        <v>71</v>
      </c>
      <c r="AY1081" s="253" t="s">
        <v>141</v>
      </c>
    </row>
    <row r="1082" s="14" customFormat="1">
      <c r="A1082" s="14"/>
      <c r="B1082" s="243"/>
      <c r="C1082" s="244"/>
      <c r="D1082" s="234" t="s">
        <v>152</v>
      </c>
      <c r="E1082" s="245" t="s">
        <v>19</v>
      </c>
      <c r="F1082" s="246" t="s">
        <v>541</v>
      </c>
      <c r="G1082" s="244"/>
      <c r="H1082" s="247">
        <v>6</v>
      </c>
      <c r="I1082" s="248"/>
      <c r="J1082" s="244"/>
      <c r="K1082" s="244"/>
      <c r="L1082" s="249"/>
      <c r="M1082" s="250"/>
      <c r="N1082" s="251"/>
      <c r="O1082" s="251"/>
      <c r="P1082" s="251"/>
      <c r="Q1082" s="251"/>
      <c r="R1082" s="251"/>
      <c r="S1082" s="251"/>
      <c r="T1082" s="252"/>
      <c r="U1082" s="14"/>
      <c r="V1082" s="14"/>
      <c r="W1082" s="14"/>
      <c r="X1082" s="14"/>
      <c r="Y1082" s="14"/>
      <c r="Z1082" s="14"/>
      <c r="AA1082" s="14"/>
      <c r="AB1082" s="14"/>
      <c r="AC1082" s="14"/>
      <c r="AD1082" s="14"/>
      <c r="AE1082" s="14"/>
      <c r="AT1082" s="253" t="s">
        <v>152</v>
      </c>
      <c r="AU1082" s="253" t="s">
        <v>84</v>
      </c>
      <c r="AV1082" s="14" t="s">
        <v>84</v>
      </c>
      <c r="AW1082" s="14" t="s">
        <v>33</v>
      </c>
      <c r="AX1082" s="14" t="s">
        <v>71</v>
      </c>
      <c r="AY1082" s="253" t="s">
        <v>141</v>
      </c>
    </row>
    <row r="1083" s="14" customFormat="1">
      <c r="A1083" s="14"/>
      <c r="B1083" s="243"/>
      <c r="C1083" s="244"/>
      <c r="D1083" s="234" t="s">
        <v>152</v>
      </c>
      <c r="E1083" s="245" t="s">
        <v>19</v>
      </c>
      <c r="F1083" s="246" t="s">
        <v>850</v>
      </c>
      <c r="G1083" s="244"/>
      <c r="H1083" s="247">
        <v>1.8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152</v>
      </c>
      <c r="AU1083" s="253" t="s">
        <v>84</v>
      </c>
      <c r="AV1083" s="14" t="s">
        <v>84</v>
      </c>
      <c r="AW1083" s="14" t="s">
        <v>33</v>
      </c>
      <c r="AX1083" s="14" t="s">
        <v>71</v>
      </c>
      <c r="AY1083" s="253" t="s">
        <v>141</v>
      </c>
    </row>
    <row r="1084" s="14" customFormat="1">
      <c r="A1084" s="14"/>
      <c r="B1084" s="243"/>
      <c r="C1084" s="244"/>
      <c r="D1084" s="234" t="s">
        <v>152</v>
      </c>
      <c r="E1084" s="245" t="s">
        <v>19</v>
      </c>
      <c r="F1084" s="246" t="s">
        <v>851</v>
      </c>
      <c r="G1084" s="244"/>
      <c r="H1084" s="247">
        <v>10</v>
      </c>
      <c r="I1084" s="248"/>
      <c r="J1084" s="244"/>
      <c r="K1084" s="244"/>
      <c r="L1084" s="249"/>
      <c r="M1084" s="250"/>
      <c r="N1084" s="251"/>
      <c r="O1084" s="251"/>
      <c r="P1084" s="251"/>
      <c r="Q1084" s="251"/>
      <c r="R1084" s="251"/>
      <c r="S1084" s="251"/>
      <c r="T1084" s="252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253" t="s">
        <v>152</v>
      </c>
      <c r="AU1084" s="253" t="s">
        <v>84</v>
      </c>
      <c r="AV1084" s="14" t="s">
        <v>84</v>
      </c>
      <c r="AW1084" s="14" t="s">
        <v>33</v>
      </c>
      <c r="AX1084" s="14" t="s">
        <v>71</v>
      </c>
      <c r="AY1084" s="253" t="s">
        <v>141</v>
      </c>
    </row>
    <row r="1085" s="14" customFormat="1">
      <c r="A1085" s="14"/>
      <c r="B1085" s="243"/>
      <c r="C1085" s="244"/>
      <c r="D1085" s="234" t="s">
        <v>152</v>
      </c>
      <c r="E1085" s="245" t="s">
        <v>19</v>
      </c>
      <c r="F1085" s="246" t="s">
        <v>544</v>
      </c>
      <c r="G1085" s="244"/>
      <c r="H1085" s="247">
        <v>1.2</v>
      </c>
      <c r="I1085" s="248"/>
      <c r="J1085" s="244"/>
      <c r="K1085" s="244"/>
      <c r="L1085" s="249"/>
      <c r="M1085" s="250"/>
      <c r="N1085" s="251"/>
      <c r="O1085" s="251"/>
      <c r="P1085" s="251"/>
      <c r="Q1085" s="251"/>
      <c r="R1085" s="251"/>
      <c r="S1085" s="251"/>
      <c r="T1085" s="252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3" t="s">
        <v>152</v>
      </c>
      <c r="AU1085" s="253" t="s">
        <v>84</v>
      </c>
      <c r="AV1085" s="14" t="s">
        <v>84</v>
      </c>
      <c r="AW1085" s="14" t="s">
        <v>33</v>
      </c>
      <c r="AX1085" s="14" t="s">
        <v>71</v>
      </c>
      <c r="AY1085" s="253" t="s">
        <v>141</v>
      </c>
    </row>
    <row r="1086" s="14" customFormat="1">
      <c r="A1086" s="14"/>
      <c r="B1086" s="243"/>
      <c r="C1086" s="244"/>
      <c r="D1086" s="234" t="s">
        <v>152</v>
      </c>
      <c r="E1086" s="245" t="s">
        <v>19</v>
      </c>
      <c r="F1086" s="246" t="s">
        <v>545</v>
      </c>
      <c r="G1086" s="244"/>
      <c r="H1086" s="247">
        <v>7.5</v>
      </c>
      <c r="I1086" s="248"/>
      <c r="J1086" s="244"/>
      <c r="K1086" s="244"/>
      <c r="L1086" s="249"/>
      <c r="M1086" s="250"/>
      <c r="N1086" s="251"/>
      <c r="O1086" s="251"/>
      <c r="P1086" s="251"/>
      <c r="Q1086" s="251"/>
      <c r="R1086" s="251"/>
      <c r="S1086" s="251"/>
      <c r="T1086" s="252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3" t="s">
        <v>152</v>
      </c>
      <c r="AU1086" s="253" t="s">
        <v>84</v>
      </c>
      <c r="AV1086" s="14" t="s">
        <v>84</v>
      </c>
      <c r="AW1086" s="14" t="s">
        <v>33</v>
      </c>
      <c r="AX1086" s="14" t="s">
        <v>71</v>
      </c>
      <c r="AY1086" s="253" t="s">
        <v>141</v>
      </c>
    </row>
    <row r="1087" s="14" customFormat="1">
      <c r="A1087" s="14"/>
      <c r="B1087" s="243"/>
      <c r="C1087" s="244"/>
      <c r="D1087" s="234" t="s">
        <v>152</v>
      </c>
      <c r="E1087" s="245" t="s">
        <v>19</v>
      </c>
      <c r="F1087" s="246" t="s">
        <v>539</v>
      </c>
      <c r="G1087" s="244"/>
      <c r="H1087" s="247">
        <v>12.6</v>
      </c>
      <c r="I1087" s="248"/>
      <c r="J1087" s="244"/>
      <c r="K1087" s="244"/>
      <c r="L1087" s="249"/>
      <c r="M1087" s="250"/>
      <c r="N1087" s="251"/>
      <c r="O1087" s="251"/>
      <c r="P1087" s="251"/>
      <c r="Q1087" s="251"/>
      <c r="R1087" s="251"/>
      <c r="S1087" s="251"/>
      <c r="T1087" s="252"/>
      <c r="U1087" s="14"/>
      <c r="V1087" s="14"/>
      <c r="W1087" s="14"/>
      <c r="X1087" s="14"/>
      <c r="Y1087" s="14"/>
      <c r="Z1087" s="14"/>
      <c r="AA1087" s="14"/>
      <c r="AB1087" s="14"/>
      <c r="AC1087" s="14"/>
      <c r="AD1087" s="14"/>
      <c r="AE1087" s="14"/>
      <c r="AT1087" s="253" t="s">
        <v>152</v>
      </c>
      <c r="AU1087" s="253" t="s">
        <v>84</v>
      </c>
      <c r="AV1087" s="14" t="s">
        <v>84</v>
      </c>
      <c r="AW1087" s="14" t="s">
        <v>33</v>
      </c>
      <c r="AX1087" s="14" t="s">
        <v>71</v>
      </c>
      <c r="AY1087" s="253" t="s">
        <v>141</v>
      </c>
    </row>
    <row r="1088" s="13" customFormat="1">
      <c r="A1088" s="13"/>
      <c r="B1088" s="232"/>
      <c r="C1088" s="233"/>
      <c r="D1088" s="234" t="s">
        <v>152</v>
      </c>
      <c r="E1088" s="235" t="s">
        <v>19</v>
      </c>
      <c r="F1088" s="236" t="s">
        <v>318</v>
      </c>
      <c r="G1088" s="233"/>
      <c r="H1088" s="235" t="s">
        <v>19</v>
      </c>
      <c r="I1088" s="237"/>
      <c r="J1088" s="233"/>
      <c r="K1088" s="233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152</v>
      </c>
      <c r="AU1088" s="242" t="s">
        <v>84</v>
      </c>
      <c r="AV1088" s="13" t="s">
        <v>78</v>
      </c>
      <c r="AW1088" s="13" t="s">
        <v>33</v>
      </c>
      <c r="AX1088" s="13" t="s">
        <v>71</v>
      </c>
      <c r="AY1088" s="242" t="s">
        <v>141</v>
      </c>
    </row>
    <row r="1089" s="14" customFormat="1">
      <c r="A1089" s="14"/>
      <c r="B1089" s="243"/>
      <c r="C1089" s="244"/>
      <c r="D1089" s="234" t="s">
        <v>152</v>
      </c>
      <c r="E1089" s="245" t="s">
        <v>19</v>
      </c>
      <c r="F1089" s="246" t="s">
        <v>548</v>
      </c>
      <c r="G1089" s="244"/>
      <c r="H1089" s="247">
        <v>18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152</v>
      </c>
      <c r="AU1089" s="253" t="s">
        <v>84</v>
      </c>
      <c r="AV1089" s="14" t="s">
        <v>84</v>
      </c>
      <c r="AW1089" s="14" t="s">
        <v>33</v>
      </c>
      <c r="AX1089" s="14" t="s">
        <v>71</v>
      </c>
      <c r="AY1089" s="253" t="s">
        <v>141</v>
      </c>
    </row>
    <row r="1090" s="14" customFormat="1">
      <c r="A1090" s="14"/>
      <c r="B1090" s="243"/>
      <c r="C1090" s="244"/>
      <c r="D1090" s="234" t="s">
        <v>152</v>
      </c>
      <c r="E1090" s="245" t="s">
        <v>19</v>
      </c>
      <c r="F1090" s="246" t="s">
        <v>549</v>
      </c>
      <c r="G1090" s="244"/>
      <c r="H1090" s="247">
        <v>14.4</v>
      </c>
      <c r="I1090" s="248"/>
      <c r="J1090" s="244"/>
      <c r="K1090" s="244"/>
      <c r="L1090" s="249"/>
      <c r="M1090" s="250"/>
      <c r="N1090" s="251"/>
      <c r="O1090" s="251"/>
      <c r="P1090" s="251"/>
      <c r="Q1090" s="251"/>
      <c r="R1090" s="251"/>
      <c r="S1090" s="251"/>
      <c r="T1090" s="252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53" t="s">
        <v>152</v>
      </c>
      <c r="AU1090" s="253" t="s">
        <v>84</v>
      </c>
      <c r="AV1090" s="14" t="s">
        <v>84</v>
      </c>
      <c r="AW1090" s="14" t="s">
        <v>33</v>
      </c>
      <c r="AX1090" s="14" t="s">
        <v>71</v>
      </c>
      <c r="AY1090" s="253" t="s">
        <v>141</v>
      </c>
    </row>
    <row r="1091" s="14" customFormat="1">
      <c r="A1091" s="14"/>
      <c r="B1091" s="243"/>
      <c r="C1091" s="244"/>
      <c r="D1091" s="234" t="s">
        <v>152</v>
      </c>
      <c r="E1091" s="245" t="s">
        <v>19</v>
      </c>
      <c r="F1091" s="246" t="s">
        <v>543</v>
      </c>
      <c r="G1091" s="244"/>
      <c r="H1091" s="247">
        <v>15</v>
      </c>
      <c r="I1091" s="248"/>
      <c r="J1091" s="244"/>
      <c r="K1091" s="244"/>
      <c r="L1091" s="249"/>
      <c r="M1091" s="250"/>
      <c r="N1091" s="251"/>
      <c r="O1091" s="251"/>
      <c r="P1091" s="251"/>
      <c r="Q1091" s="251"/>
      <c r="R1091" s="251"/>
      <c r="S1091" s="251"/>
      <c r="T1091" s="252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53" t="s">
        <v>152</v>
      </c>
      <c r="AU1091" s="253" t="s">
        <v>84</v>
      </c>
      <c r="AV1091" s="14" t="s">
        <v>84</v>
      </c>
      <c r="AW1091" s="14" t="s">
        <v>33</v>
      </c>
      <c r="AX1091" s="14" t="s">
        <v>71</v>
      </c>
      <c r="AY1091" s="253" t="s">
        <v>141</v>
      </c>
    </row>
    <row r="1092" s="14" customFormat="1">
      <c r="A1092" s="14"/>
      <c r="B1092" s="243"/>
      <c r="C1092" s="244"/>
      <c r="D1092" s="234" t="s">
        <v>152</v>
      </c>
      <c r="E1092" s="245" t="s">
        <v>19</v>
      </c>
      <c r="F1092" s="246" t="s">
        <v>549</v>
      </c>
      <c r="G1092" s="244"/>
      <c r="H1092" s="247">
        <v>14.4</v>
      </c>
      <c r="I1092" s="248"/>
      <c r="J1092" s="244"/>
      <c r="K1092" s="244"/>
      <c r="L1092" s="249"/>
      <c r="M1092" s="250"/>
      <c r="N1092" s="251"/>
      <c r="O1092" s="251"/>
      <c r="P1092" s="251"/>
      <c r="Q1092" s="251"/>
      <c r="R1092" s="251"/>
      <c r="S1092" s="251"/>
      <c r="T1092" s="252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3" t="s">
        <v>152</v>
      </c>
      <c r="AU1092" s="253" t="s">
        <v>84</v>
      </c>
      <c r="AV1092" s="14" t="s">
        <v>84</v>
      </c>
      <c r="AW1092" s="14" t="s">
        <v>33</v>
      </c>
      <c r="AX1092" s="14" t="s">
        <v>71</v>
      </c>
      <c r="AY1092" s="253" t="s">
        <v>141</v>
      </c>
    </row>
    <row r="1093" s="14" customFormat="1">
      <c r="A1093" s="14"/>
      <c r="B1093" s="243"/>
      <c r="C1093" s="244"/>
      <c r="D1093" s="234" t="s">
        <v>152</v>
      </c>
      <c r="E1093" s="245" t="s">
        <v>19</v>
      </c>
      <c r="F1093" s="246" t="s">
        <v>548</v>
      </c>
      <c r="G1093" s="244"/>
      <c r="H1093" s="247">
        <v>18</v>
      </c>
      <c r="I1093" s="248"/>
      <c r="J1093" s="244"/>
      <c r="K1093" s="244"/>
      <c r="L1093" s="249"/>
      <c r="M1093" s="250"/>
      <c r="N1093" s="251"/>
      <c r="O1093" s="251"/>
      <c r="P1093" s="251"/>
      <c r="Q1093" s="251"/>
      <c r="R1093" s="251"/>
      <c r="S1093" s="251"/>
      <c r="T1093" s="252"/>
      <c r="U1093" s="14"/>
      <c r="V1093" s="14"/>
      <c r="W1093" s="14"/>
      <c r="X1093" s="14"/>
      <c r="Y1093" s="14"/>
      <c r="Z1093" s="14"/>
      <c r="AA1093" s="14"/>
      <c r="AB1093" s="14"/>
      <c r="AC1093" s="14"/>
      <c r="AD1093" s="14"/>
      <c r="AE1093" s="14"/>
      <c r="AT1093" s="253" t="s">
        <v>152</v>
      </c>
      <c r="AU1093" s="253" t="s">
        <v>84</v>
      </c>
      <c r="AV1093" s="14" t="s">
        <v>84</v>
      </c>
      <c r="AW1093" s="14" t="s">
        <v>33</v>
      </c>
      <c r="AX1093" s="14" t="s">
        <v>71</v>
      </c>
      <c r="AY1093" s="253" t="s">
        <v>141</v>
      </c>
    </row>
    <row r="1094" s="15" customFormat="1">
      <c r="A1094" s="15"/>
      <c r="B1094" s="254"/>
      <c r="C1094" s="255"/>
      <c r="D1094" s="234" t="s">
        <v>152</v>
      </c>
      <c r="E1094" s="256" t="s">
        <v>19</v>
      </c>
      <c r="F1094" s="257" t="s">
        <v>159</v>
      </c>
      <c r="G1094" s="255"/>
      <c r="H1094" s="258">
        <v>133</v>
      </c>
      <c r="I1094" s="259"/>
      <c r="J1094" s="255"/>
      <c r="K1094" s="255"/>
      <c r="L1094" s="260"/>
      <c r="M1094" s="261"/>
      <c r="N1094" s="262"/>
      <c r="O1094" s="262"/>
      <c r="P1094" s="262"/>
      <c r="Q1094" s="262"/>
      <c r="R1094" s="262"/>
      <c r="S1094" s="262"/>
      <c r="T1094" s="263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64" t="s">
        <v>152</v>
      </c>
      <c r="AU1094" s="264" t="s">
        <v>84</v>
      </c>
      <c r="AV1094" s="15" t="s">
        <v>148</v>
      </c>
      <c r="AW1094" s="15" t="s">
        <v>33</v>
      </c>
      <c r="AX1094" s="15" t="s">
        <v>78</v>
      </c>
      <c r="AY1094" s="264" t="s">
        <v>141</v>
      </c>
    </row>
    <row r="1095" s="2" customFormat="1" ht="21.75" customHeight="1">
      <c r="A1095" s="40"/>
      <c r="B1095" s="41"/>
      <c r="C1095" s="214" t="s">
        <v>908</v>
      </c>
      <c r="D1095" s="214" t="s">
        <v>143</v>
      </c>
      <c r="E1095" s="215" t="s">
        <v>909</v>
      </c>
      <c r="F1095" s="216" t="s">
        <v>910</v>
      </c>
      <c r="G1095" s="217" t="s">
        <v>347</v>
      </c>
      <c r="H1095" s="218">
        <v>3.7999999999999998</v>
      </c>
      <c r="I1095" s="219"/>
      <c r="J1095" s="220">
        <f>ROUND(I1095*H1095,2)</f>
        <v>0</v>
      </c>
      <c r="K1095" s="216" t="s">
        <v>795</v>
      </c>
      <c r="L1095" s="46"/>
      <c r="M1095" s="221" t="s">
        <v>19</v>
      </c>
      <c r="N1095" s="222" t="s">
        <v>43</v>
      </c>
      <c r="O1095" s="86"/>
      <c r="P1095" s="223">
        <f>O1095*H1095</f>
        <v>0</v>
      </c>
      <c r="Q1095" s="223">
        <v>0.0016299999999999999</v>
      </c>
      <c r="R1095" s="223">
        <f>Q1095*H1095</f>
        <v>0.0061939999999999999</v>
      </c>
      <c r="S1095" s="223">
        <v>0</v>
      </c>
      <c r="T1095" s="224">
        <f>S1095*H1095</f>
        <v>0</v>
      </c>
      <c r="U1095" s="40"/>
      <c r="V1095" s="40"/>
      <c r="W1095" s="40"/>
      <c r="X1095" s="40"/>
      <c r="Y1095" s="40"/>
      <c r="Z1095" s="40"/>
      <c r="AA1095" s="40"/>
      <c r="AB1095" s="40"/>
      <c r="AC1095" s="40"/>
      <c r="AD1095" s="40"/>
      <c r="AE1095" s="40"/>
      <c r="AR1095" s="225" t="s">
        <v>283</v>
      </c>
      <c r="AT1095" s="225" t="s">
        <v>143</v>
      </c>
      <c r="AU1095" s="225" t="s">
        <v>84</v>
      </c>
      <c r="AY1095" s="19" t="s">
        <v>141</v>
      </c>
      <c r="BE1095" s="226">
        <f>IF(N1095="základní",J1095,0)</f>
        <v>0</v>
      </c>
      <c r="BF1095" s="226">
        <f>IF(N1095="snížená",J1095,0)</f>
        <v>0</v>
      </c>
      <c r="BG1095" s="226">
        <f>IF(N1095="zákl. přenesená",J1095,0)</f>
        <v>0</v>
      </c>
      <c r="BH1095" s="226">
        <f>IF(N1095="sníž. přenesená",J1095,0)</f>
        <v>0</v>
      </c>
      <c r="BI1095" s="226">
        <f>IF(N1095="nulová",J1095,0)</f>
        <v>0</v>
      </c>
      <c r="BJ1095" s="19" t="s">
        <v>84</v>
      </c>
      <c r="BK1095" s="226">
        <f>ROUND(I1095*H1095,2)</f>
        <v>0</v>
      </c>
      <c r="BL1095" s="19" t="s">
        <v>283</v>
      </c>
      <c r="BM1095" s="225" t="s">
        <v>911</v>
      </c>
    </row>
    <row r="1096" s="13" customFormat="1">
      <c r="A1096" s="13"/>
      <c r="B1096" s="232"/>
      <c r="C1096" s="233"/>
      <c r="D1096" s="234" t="s">
        <v>152</v>
      </c>
      <c r="E1096" s="235" t="s">
        <v>19</v>
      </c>
      <c r="F1096" s="236" t="s">
        <v>912</v>
      </c>
      <c r="G1096" s="233"/>
      <c r="H1096" s="235" t="s">
        <v>19</v>
      </c>
      <c r="I1096" s="237"/>
      <c r="J1096" s="233"/>
      <c r="K1096" s="233"/>
      <c r="L1096" s="238"/>
      <c r="M1096" s="239"/>
      <c r="N1096" s="240"/>
      <c r="O1096" s="240"/>
      <c r="P1096" s="240"/>
      <c r="Q1096" s="240"/>
      <c r="R1096" s="240"/>
      <c r="S1096" s="240"/>
      <c r="T1096" s="241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42" t="s">
        <v>152</v>
      </c>
      <c r="AU1096" s="242" t="s">
        <v>84</v>
      </c>
      <c r="AV1096" s="13" t="s">
        <v>78</v>
      </c>
      <c r="AW1096" s="13" t="s">
        <v>33</v>
      </c>
      <c r="AX1096" s="13" t="s">
        <v>71</v>
      </c>
      <c r="AY1096" s="242" t="s">
        <v>141</v>
      </c>
    </row>
    <row r="1097" s="14" customFormat="1">
      <c r="A1097" s="14"/>
      <c r="B1097" s="243"/>
      <c r="C1097" s="244"/>
      <c r="D1097" s="234" t="s">
        <v>152</v>
      </c>
      <c r="E1097" s="245" t="s">
        <v>19</v>
      </c>
      <c r="F1097" s="246" t="s">
        <v>913</v>
      </c>
      <c r="G1097" s="244"/>
      <c r="H1097" s="247">
        <v>3.7999999999999998</v>
      </c>
      <c r="I1097" s="248"/>
      <c r="J1097" s="244"/>
      <c r="K1097" s="244"/>
      <c r="L1097" s="249"/>
      <c r="M1097" s="250"/>
      <c r="N1097" s="251"/>
      <c r="O1097" s="251"/>
      <c r="P1097" s="251"/>
      <c r="Q1097" s="251"/>
      <c r="R1097" s="251"/>
      <c r="S1097" s="251"/>
      <c r="T1097" s="252"/>
      <c r="U1097" s="14"/>
      <c r="V1097" s="14"/>
      <c r="W1097" s="14"/>
      <c r="X1097" s="14"/>
      <c r="Y1097" s="14"/>
      <c r="Z1097" s="14"/>
      <c r="AA1097" s="14"/>
      <c r="AB1097" s="14"/>
      <c r="AC1097" s="14"/>
      <c r="AD1097" s="14"/>
      <c r="AE1097" s="14"/>
      <c r="AT1097" s="253" t="s">
        <v>152</v>
      </c>
      <c r="AU1097" s="253" t="s">
        <v>84</v>
      </c>
      <c r="AV1097" s="14" t="s">
        <v>84</v>
      </c>
      <c r="AW1097" s="14" t="s">
        <v>33</v>
      </c>
      <c r="AX1097" s="14" t="s">
        <v>71</v>
      </c>
      <c r="AY1097" s="253" t="s">
        <v>141</v>
      </c>
    </row>
    <row r="1098" s="15" customFormat="1">
      <c r="A1098" s="15"/>
      <c r="B1098" s="254"/>
      <c r="C1098" s="255"/>
      <c r="D1098" s="234" t="s">
        <v>152</v>
      </c>
      <c r="E1098" s="256" t="s">
        <v>19</v>
      </c>
      <c r="F1098" s="257" t="s">
        <v>159</v>
      </c>
      <c r="G1098" s="255"/>
      <c r="H1098" s="258">
        <v>3.7999999999999998</v>
      </c>
      <c r="I1098" s="259"/>
      <c r="J1098" s="255"/>
      <c r="K1098" s="255"/>
      <c r="L1098" s="260"/>
      <c r="M1098" s="261"/>
      <c r="N1098" s="262"/>
      <c r="O1098" s="262"/>
      <c r="P1098" s="262"/>
      <c r="Q1098" s="262"/>
      <c r="R1098" s="262"/>
      <c r="S1098" s="262"/>
      <c r="T1098" s="263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64" t="s">
        <v>152</v>
      </c>
      <c r="AU1098" s="264" t="s">
        <v>84</v>
      </c>
      <c r="AV1098" s="15" t="s">
        <v>148</v>
      </c>
      <c r="AW1098" s="15" t="s">
        <v>33</v>
      </c>
      <c r="AX1098" s="15" t="s">
        <v>78</v>
      </c>
      <c r="AY1098" s="264" t="s">
        <v>141</v>
      </c>
    </row>
    <row r="1099" s="2" customFormat="1" ht="24.15" customHeight="1">
      <c r="A1099" s="40"/>
      <c r="B1099" s="41"/>
      <c r="C1099" s="214" t="s">
        <v>914</v>
      </c>
      <c r="D1099" s="214" t="s">
        <v>143</v>
      </c>
      <c r="E1099" s="215" t="s">
        <v>915</v>
      </c>
      <c r="F1099" s="216" t="s">
        <v>916</v>
      </c>
      <c r="G1099" s="217" t="s">
        <v>636</v>
      </c>
      <c r="H1099" s="218">
        <v>1</v>
      </c>
      <c r="I1099" s="219"/>
      <c r="J1099" s="220">
        <f>ROUND(I1099*H1099,2)</f>
        <v>0</v>
      </c>
      <c r="K1099" s="216" t="s">
        <v>795</v>
      </c>
      <c r="L1099" s="46"/>
      <c r="M1099" s="221" t="s">
        <v>19</v>
      </c>
      <c r="N1099" s="222" t="s">
        <v>43</v>
      </c>
      <c r="O1099" s="86"/>
      <c r="P1099" s="223">
        <f>O1099*H1099</f>
        <v>0</v>
      </c>
      <c r="Q1099" s="223">
        <v>0.00025000000000000001</v>
      </c>
      <c r="R1099" s="223">
        <f>Q1099*H1099</f>
        <v>0.00025000000000000001</v>
      </c>
      <c r="S1099" s="223">
        <v>0</v>
      </c>
      <c r="T1099" s="224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25" t="s">
        <v>283</v>
      </c>
      <c r="AT1099" s="225" t="s">
        <v>143</v>
      </c>
      <c r="AU1099" s="225" t="s">
        <v>84</v>
      </c>
      <c r="AY1099" s="19" t="s">
        <v>141</v>
      </c>
      <c r="BE1099" s="226">
        <f>IF(N1099="základní",J1099,0)</f>
        <v>0</v>
      </c>
      <c r="BF1099" s="226">
        <f>IF(N1099="snížená",J1099,0)</f>
        <v>0</v>
      </c>
      <c r="BG1099" s="226">
        <f>IF(N1099="zákl. přenesená",J1099,0)</f>
        <v>0</v>
      </c>
      <c r="BH1099" s="226">
        <f>IF(N1099="sníž. přenesená",J1099,0)</f>
        <v>0</v>
      </c>
      <c r="BI1099" s="226">
        <f>IF(N1099="nulová",J1099,0)</f>
        <v>0</v>
      </c>
      <c r="BJ1099" s="19" t="s">
        <v>84</v>
      </c>
      <c r="BK1099" s="226">
        <f>ROUND(I1099*H1099,2)</f>
        <v>0</v>
      </c>
      <c r="BL1099" s="19" t="s">
        <v>283</v>
      </c>
      <c r="BM1099" s="225" t="s">
        <v>917</v>
      </c>
    </row>
    <row r="1100" s="13" customFormat="1">
      <c r="A1100" s="13"/>
      <c r="B1100" s="232"/>
      <c r="C1100" s="233"/>
      <c r="D1100" s="234" t="s">
        <v>152</v>
      </c>
      <c r="E1100" s="235" t="s">
        <v>19</v>
      </c>
      <c r="F1100" s="236" t="s">
        <v>912</v>
      </c>
      <c r="G1100" s="233"/>
      <c r="H1100" s="235" t="s">
        <v>19</v>
      </c>
      <c r="I1100" s="237"/>
      <c r="J1100" s="233"/>
      <c r="K1100" s="233"/>
      <c r="L1100" s="238"/>
      <c r="M1100" s="239"/>
      <c r="N1100" s="240"/>
      <c r="O1100" s="240"/>
      <c r="P1100" s="240"/>
      <c r="Q1100" s="240"/>
      <c r="R1100" s="240"/>
      <c r="S1100" s="240"/>
      <c r="T1100" s="241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2" t="s">
        <v>152</v>
      </c>
      <c r="AU1100" s="242" t="s">
        <v>84</v>
      </c>
      <c r="AV1100" s="13" t="s">
        <v>78</v>
      </c>
      <c r="AW1100" s="13" t="s">
        <v>33</v>
      </c>
      <c r="AX1100" s="13" t="s">
        <v>71</v>
      </c>
      <c r="AY1100" s="242" t="s">
        <v>141</v>
      </c>
    </row>
    <row r="1101" s="14" customFormat="1">
      <c r="A1101" s="14"/>
      <c r="B1101" s="243"/>
      <c r="C1101" s="244"/>
      <c r="D1101" s="234" t="s">
        <v>152</v>
      </c>
      <c r="E1101" s="245" t="s">
        <v>19</v>
      </c>
      <c r="F1101" s="246" t="s">
        <v>78</v>
      </c>
      <c r="G1101" s="244"/>
      <c r="H1101" s="247">
        <v>1</v>
      </c>
      <c r="I1101" s="248"/>
      <c r="J1101" s="244"/>
      <c r="K1101" s="244"/>
      <c r="L1101" s="249"/>
      <c r="M1101" s="250"/>
      <c r="N1101" s="251"/>
      <c r="O1101" s="251"/>
      <c r="P1101" s="251"/>
      <c r="Q1101" s="251"/>
      <c r="R1101" s="251"/>
      <c r="S1101" s="251"/>
      <c r="T1101" s="252"/>
      <c r="U1101" s="14"/>
      <c r="V1101" s="14"/>
      <c r="W1101" s="14"/>
      <c r="X1101" s="14"/>
      <c r="Y1101" s="14"/>
      <c r="Z1101" s="14"/>
      <c r="AA1101" s="14"/>
      <c r="AB1101" s="14"/>
      <c r="AC1101" s="14"/>
      <c r="AD1101" s="14"/>
      <c r="AE1101" s="14"/>
      <c r="AT1101" s="253" t="s">
        <v>152</v>
      </c>
      <c r="AU1101" s="253" t="s">
        <v>84</v>
      </c>
      <c r="AV1101" s="14" t="s">
        <v>84</v>
      </c>
      <c r="AW1101" s="14" t="s">
        <v>33</v>
      </c>
      <c r="AX1101" s="14" t="s">
        <v>71</v>
      </c>
      <c r="AY1101" s="253" t="s">
        <v>141</v>
      </c>
    </row>
    <row r="1102" s="15" customFormat="1">
      <c r="A1102" s="15"/>
      <c r="B1102" s="254"/>
      <c r="C1102" s="255"/>
      <c r="D1102" s="234" t="s">
        <v>152</v>
      </c>
      <c r="E1102" s="256" t="s">
        <v>19</v>
      </c>
      <c r="F1102" s="257" t="s">
        <v>159</v>
      </c>
      <c r="G1102" s="255"/>
      <c r="H1102" s="258">
        <v>1</v>
      </c>
      <c r="I1102" s="259"/>
      <c r="J1102" s="255"/>
      <c r="K1102" s="255"/>
      <c r="L1102" s="260"/>
      <c r="M1102" s="261"/>
      <c r="N1102" s="262"/>
      <c r="O1102" s="262"/>
      <c r="P1102" s="262"/>
      <c r="Q1102" s="262"/>
      <c r="R1102" s="262"/>
      <c r="S1102" s="262"/>
      <c r="T1102" s="263"/>
      <c r="U1102" s="15"/>
      <c r="V1102" s="15"/>
      <c r="W1102" s="15"/>
      <c r="X1102" s="15"/>
      <c r="Y1102" s="15"/>
      <c r="Z1102" s="15"/>
      <c r="AA1102" s="15"/>
      <c r="AB1102" s="15"/>
      <c r="AC1102" s="15"/>
      <c r="AD1102" s="15"/>
      <c r="AE1102" s="15"/>
      <c r="AT1102" s="264" t="s">
        <v>152</v>
      </c>
      <c r="AU1102" s="264" t="s">
        <v>84</v>
      </c>
      <c r="AV1102" s="15" t="s">
        <v>148</v>
      </c>
      <c r="AW1102" s="15" t="s">
        <v>33</v>
      </c>
      <c r="AX1102" s="15" t="s">
        <v>78</v>
      </c>
      <c r="AY1102" s="264" t="s">
        <v>141</v>
      </c>
    </row>
    <row r="1103" s="2" customFormat="1" ht="24.15" customHeight="1">
      <c r="A1103" s="40"/>
      <c r="B1103" s="41"/>
      <c r="C1103" s="214" t="s">
        <v>918</v>
      </c>
      <c r="D1103" s="214" t="s">
        <v>143</v>
      </c>
      <c r="E1103" s="215" t="s">
        <v>919</v>
      </c>
      <c r="F1103" s="216" t="s">
        <v>920</v>
      </c>
      <c r="G1103" s="217" t="s">
        <v>347</v>
      </c>
      <c r="H1103" s="218">
        <v>2.7999999999999998</v>
      </c>
      <c r="I1103" s="219"/>
      <c r="J1103" s="220">
        <f>ROUND(I1103*H1103,2)</f>
        <v>0</v>
      </c>
      <c r="K1103" s="216" t="s">
        <v>147</v>
      </c>
      <c r="L1103" s="46"/>
      <c r="M1103" s="221" t="s">
        <v>19</v>
      </c>
      <c r="N1103" s="222" t="s">
        <v>43</v>
      </c>
      <c r="O1103" s="86"/>
      <c r="P1103" s="223">
        <f>O1103*H1103</f>
        <v>0</v>
      </c>
      <c r="Q1103" s="223">
        <v>0.00191</v>
      </c>
      <c r="R1103" s="223">
        <f>Q1103*H1103</f>
        <v>0.0053479999999999995</v>
      </c>
      <c r="S1103" s="223">
        <v>0</v>
      </c>
      <c r="T1103" s="224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25" t="s">
        <v>283</v>
      </c>
      <c r="AT1103" s="225" t="s">
        <v>143</v>
      </c>
      <c r="AU1103" s="225" t="s">
        <v>84</v>
      </c>
      <c r="AY1103" s="19" t="s">
        <v>141</v>
      </c>
      <c r="BE1103" s="226">
        <f>IF(N1103="základní",J1103,0)</f>
        <v>0</v>
      </c>
      <c r="BF1103" s="226">
        <f>IF(N1103="snížená",J1103,0)</f>
        <v>0</v>
      </c>
      <c r="BG1103" s="226">
        <f>IF(N1103="zákl. přenesená",J1103,0)</f>
        <v>0</v>
      </c>
      <c r="BH1103" s="226">
        <f>IF(N1103="sníž. přenesená",J1103,0)</f>
        <v>0</v>
      </c>
      <c r="BI1103" s="226">
        <f>IF(N1103="nulová",J1103,0)</f>
        <v>0</v>
      </c>
      <c r="BJ1103" s="19" t="s">
        <v>84</v>
      </c>
      <c r="BK1103" s="226">
        <f>ROUND(I1103*H1103,2)</f>
        <v>0</v>
      </c>
      <c r="BL1103" s="19" t="s">
        <v>283</v>
      </c>
      <c r="BM1103" s="225" t="s">
        <v>921</v>
      </c>
    </row>
    <row r="1104" s="2" customFormat="1">
      <c r="A1104" s="40"/>
      <c r="B1104" s="41"/>
      <c r="C1104" s="42"/>
      <c r="D1104" s="227" t="s">
        <v>150</v>
      </c>
      <c r="E1104" s="42"/>
      <c r="F1104" s="228" t="s">
        <v>922</v>
      </c>
      <c r="G1104" s="42"/>
      <c r="H1104" s="42"/>
      <c r="I1104" s="229"/>
      <c r="J1104" s="42"/>
      <c r="K1104" s="42"/>
      <c r="L1104" s="46"/>
      <c r="M1104" s="230"/>
      <c r="N1104" s="231"/>
      <c r="O1104" s="86"/>
      <c r="P1104" s="86"/>
      <c r="Q1104" s="86"/>
      <c r="R1104" s="86"/>
      <c r="S1104" s="86"/>
      <c r="T1104" s="87"/>
      <c r="U1104" s="40"/>
      <c r="V1104" s="40"/>
      <c r="W1104" s="40"/>
      <c r="X1104" s="40"/>
      <c r="Y1104" s="40"/>
      <c r="Z1104" s="40"/>
      <c r="AA1104" s="40"/>
      <c r="AB1104" s="40"/>
      <c r="AC1104" s="40"/>
      <c r="AD1104" s="40"/>
      <c r="AE1104" s="40"/>
      <c r="AT1104" s="19" t="s">
        <v>150</v>
      </c>
      <c r="AU1104" s="19" t="s">
        <v>84</v>
      </c>
    </row>
    <row r="1105" s="13" customFormat="1">
      <c r="A1105" s="13"/>
      <c r="B1105" s="232"/>
      <c r="C1105" s="233"/>
      <c r="D1105" s="234" t="s">
        <v>152</v>
      </c>
      <c r="E1105" s="235" t="s">
        <v>19</v>
      </c>
      <c r="F1105" s="236" t="s">
        <v>923</v>
      </c>
      <c r="G1105" s="233"/>
      <c r="H1105" s="235" t="s">
        <v>19</v>
      </c>
      <c r="I1105" s="237"/>
      <c r="J1105" s="233"/>
      <c r="K1105" s="233"/>
      <c r="L1105" s="238"/>
      <c r="M1105" s="239"/>
      <c r="N1105" s="240"/>
      <c r="O1105" s="240"/>
      <c r="P1105" s="240"/>
      <c r="Q1105" s="240"/>
      <c r="R1105" s="240"/>
      <c r="S1105" s="240"/>
      <c r="T1105" s="241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2" t="s">
        <v>152</v>
      </c>
      <c r="AU1105" s="242" t="s">
        <v>84</v>
      </c>
      <c r="AV1105" s="13" t="s">
        <v>78</v>
      </c>
      <c r="AW1105" s="13" t="s">
        <v>33</v>
      </c>
      <c r="AX1105" s="13" t="s">
        <v>71</v>
      </c>
      <c r="AY1105" s="242" t="s">
        <v>141</v>
      </c>
    </row>
    <row r="1106" s="14" customFormat="1">
      <c r="A1106" s="14"/>
      <c r="B1106" s="243"/>
      <c r="C1106" s="244"/>
      <c r="D1106" s="234" t="s">
        <v>152</v>
      </c>
      <c r="E1106" s="245" t="s">
        <v>19</v>
      </c>
      <c r="F1106" s="246" t="s">
        <v>869</v>
      </c>
      <c r="G1106" s="244"/>
      <c r="H1106" s="247">
        <v>2.7999999999999998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152</v>
      </c>
      <c r="AU1106" s="253" t="s">
        <v>84</v>
      </c>
      <c r="AV1106" s="14" t="s">
        <v>84</v>
      </c>
      <c r="AW1106" s="14" t="s">
        <v>33</v>
      </c>
      <c r="AX1106" s="14" t="s">
        <v>71</v>
      </c>
      <c r="AY1106" s="253" t="s">
        <v>141</v>
      </c>
    </row>
    <row r="1107" s="15" customFormat="1">
      <c r="A1107" s="15"/>
      <c r="B1107" s="254"/>
      <c r="C1107" s="255"/>
      <c r="D1107" s="234" t="s">
        <v>152</v>
      </c>
      <c r="E1107" s="256" t="s">
        <v>19</v>
      </c>
      <c r="F1107" s="257" t="s">
        <v>159</v>
      </c>
      <c r="G1107" s="255"/>
      <c r="H1107" s="258">
        <v>2.7999999999999998</v>
      </c>
      <c r="I1107" s="259"/>
      <c r="J1107" s="255"/>
      <c r="K1107" s="255"/>
      <c r="L1107" s="260"/>
      <c r="M1107" s="261"/>
      <c r="N1107" s="262"/>
      <c r="O1107" s="262"/>
      <c r="P1107" s="262"/>
      <c r="Q1107" s="262"/>
      <c r="R1107" s="262"/>
      <c r="S1107" s="262"/>
      <c r="T1107" s="263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4" t="s">
        <v>152</v>
      </c>
      <c r="AU1107" s="264" t="s">
        <v>84</v>
      </c>
      <c r="AV1107" s="15" t="s">
        <v>148</v>
      </c>
      <c r="AW1107" s="15" t="s">
        <v>33</v>
      </c>
      <c r="AX1107" s="15" t="s">
        <v>78</v>
      </c>
      <c r="AY1107" s="264" t="s">
        <v>141</v>
      </c>
    </row>
    <row r="1108" s="2" customFormat="1" ht="24.15" customHeight="1">
      <c r="A1108" s="40"/>
      <c r="B1108" s="41"/>
      <c r="C1108" s="214" t="s">
        <v>924</v>
      </c>
      <c r="D1108" s="214" t="s">
        <v>143</v>
      </c>
      <c r="E1108" s="215" t="s">
        <v>925</v>
      </c>
      <c r="F1108" s="216" t="s">
        <v>926</v>
      </c>
      <c r="G1108" s="217" t="s">
        <v>826</v>
      </c>
      <c r="H1108" s="286"/>
      <c r="I1108" s="219"/>
      <c r="J1108" s="220">
        <f>ROUND(I1108*H1108,2)</f>
        <v>0</v>
      </c>
      <c r="K1108" s="216" t="s">
        <v>147</v>
      </c>
      <c r="L1108" s="46"/>
      <c r="M1108" s="221" t="s">
        <v>19</v>
      </c>
      <c r="N1108" s="222" t="s">
        <v>43</v>
      </c>
      <c r="O1108" s="86"/>
      <c r="P1108" s="223">
        <f>O1108*H1108</f>
        <v>0</v>
      </c>
      <c r="Q1108" s="223">
        <v>0</v>
      </c>
      <c r="R1108" s="223">
        <f>Q1108*H1108</f>
        <v>0</v>
      </c>
      <c r="S1108" s="223">
        <v>0</v>
      </c>
      <c r="T1108" s="224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5" t="s">
        <v>283</v>
      </c>
      <c r="AT1108" s="225" t="s">
        <v>143</v>
      </c>
      <c r="AU1108" s="225" t="s">
        <v>84</v>
      </c>
      <c r="AY1108" s="19" t="s">
        <v>141</v>
      </c>
      <c r="BE1108" s="226">
        <f>IF(N1108="základní",J1108,0)</f>
        <v>0</v>
      </c>
      <c r="BF1108" s="226">
        <f>IF(N1108="snížená",J1108,0)</f>
        <v>0</v>
      </c>
      <c r="BG1108" s="226">
        <f>IF(N1108="zákl. přenesená",J1108,0)</f>
        <v>0</v>
      </c>
      <c r="BH1108" s="226">
        <f>IF(N1108="sníž. přenesená",J1108,0)</f>
        <v>0</v>
      </c>
      <c r="BI1108" s="226">
        <f>IF(N1108="nulová",J1108,0)</f>
        <v>0</v>
      </c>
      <c r="BJ1108" s="19" t="s">
        <v>84</v>
      </c>
      <c r="BK1108" s="226">
        <f>ROUND(I1108*H1108,2)</f>
        <v>0</v>
      </c>
      <c r="BL1108" s="19" t="s">
        <v>283</v>
      </c>
      <c r="BM1108" s="225" t="s">
        <v>927</v>
      </c>
    </row>
    <row r="1109" s="2" customFormat="1">
      <c r="A1109" s="40"/>
      <c r="B1109" s="41"/>
      <c r="C1109" s="42"/>
      <c r="D1109" s="227" t="s">
        <v>150</v>
      </c>
      <c r="E1109" s="42"/>
      <c r="F1109" s="228" t="s">
        <v>928</v>
      </c>
      <c r="G1109" s="42"/>
      <c r="H1109" s="42"/>
      <c r="I1109" s="229"/>
      <c r="J1109" s="42"/>
      <c r="K1109" s="42"/>
      <c r="L1109" s="46"/>
      <c r="M1109" s="230"/>
      <c r="N1109" s="231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150</v>
      </c>
      <c r="AU1109" s="19" t="s">
        <v>84</v>
      </c>
    </row>
    <row r="1110" s="12" customFormat="1" ht="22.8" customHeight="1">
      <c r="A1110" s="12"/>
      <c r="B1110" s="198"/>
      <c r="C1110" s="199"/>
      <c r="D1110" s="200" t="s">
        <v>70</v>
      </c>
      <c r="E1110" s="212" t="s">
        <v>929</v>
      </c>
      <c r="F1110" s="212" t="s">
        <v>930</v>
      </c>
      <c r="G1110" s="199"/>
      <c r="H1110" s="199"/>
      <c r="I1110" s="202"/>
      <c r="J1110" s="213">
        <f>BK1110</f>
        <v>0</v>
      </c>
      <c r="K1110" s="199"/>
      <c r="L1110" s="204"/>
      <c r="M1110" s="205"/>
      <c r="N1110" s="206"/>
      <c r="O1110" s="206"/>
      <c r="P1110" s="207">
        <f>SUM(P1111:P1156)</f>
        <v>0</v>
      </c>
      <c r="Q1110" s="206"/>
      <c r="R1110" s="207">
        <f>SUM(R1111:R1156)</f>
        <v>0.7667461000000001</v>
      </c>
      <c r="S1110" s="206"/>
      <c r="T1110" s="208">
        <f>SUM(T1111:T1156)</f>
        <v>0.504</v>
      </c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R1110" s="209" t="s">
        <v>84</v>
      </c>
      <c r="AT1110" s="210" t="s">
        <v>70</v>
      </c>
      <c r="AU1110" s="210" t="s">
        <v>78</v>
      </c>
      <c r="AY1110" s="209" t="s">
        <v>141</v>
      </c>
      <c r="BK1110" s="211">
        <f>SUM(BK1111:BK1156)</f>
        <v>0</v>
      </c>
    </row>
    <row r="1111" s="2" customFormat="1" ht="16.5" customHeight="1">
      <c r="A1111" s="40"/>
      <c r="B1111" s="41"/>
      <c r="C1111" s="214" t="s">
        <v>931</v>
      </c>
      <c r="D1111" s="214" t="s">
        <v>143</v>
      </c>
      <c r="E1111" s="215" t="s">
        <v>932</v>
      </c>
      <c r="F1111" s="216" t="s">
        <v>933</v>
      </c>
      <c r="G1111" s="217" t="s">
        <v>146</v>
      </c>
      <c r="H1111" s="218">
        <v>29.879999999999999</v>
      </c>
      <c r="I1111" s="219"/>
      <c r="J1111" s="220">
        <f>ROUND(I1111*H1111,2)</f>
        <v>0</v>
      </c>
      <c r="K1111" s="216" t="s">
        <v>147</v>
      </c>
      <c r="L1111" s="46"/>
      <c r="M1111" s="221" t="s">
        <v>19</v>
      </c>
      <c r="N1111" s="222" t="s">
        <v>43</v>
      </c>
      <c r="O1111" s="86"/>
      <c r="P1111" s="223">
        <f>O1111*H1111</f>
        <v>0</v>
      </c>
      <c r="Q1111" s="223">
        <v>6.0000000000000002E-05</v>
      </c>
      <c r="R1111" s="223">
        <f>Q1111*H1111</f>
        <v>0.0017928</v>
      </c>
      <c r="S1111" s="223">
        <v>0</v>
      </c>
      <c r="T1111" s="224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25" t="s">
        <v>283</v>
      </c>
      <c r="AT1111" s="225" t="s">
        <v>143</v>
      </c>
      <c r="AU1111" s="225" t="s">
        <v>84</v>
      </c>
      <c r="AY1111" s="19" t="s">
        <v>141</v>
      </c>
      <c r="BE1111" s="226">
        <f>IF(N1111="základní",J1111,0)</f>
        <v>0</v>
      </c>
      <c r="BF1111" s="226">
        <f>IF(N1111="snížená",J1111,0)</f>
        <v>0</v>
      </c>
      <c r="BG1111" s="226">
        <f>IF(N1111="zákl. přenesená",J1111,0)</f>
        <v>0</v>
      </c>
      <c r="BH1111" s="226">
        <f>IF(N1111="sníž. přenesená",J1111,0)</f>
        <v>0</v>
      </c>
      <c r="BI1111" s="226">
        <f>IF(N1111="nulová",J1111,0)</f>
        <v>0</v>
      </c>
      <c r="BJ1111" s="19" t="s">
        <v>84</v>
      </c>
      <c r="BK1111" s="226">
        <f>ROUND(I1111*H1111,2)</f>
        <v>0</v>
      </c>
      <c r="BL1111" s="19" t="s">
        <v>283</v>
      </c>
      <c r="BM1111" s="225" t="s">
        <v>934</v>
      </c>
    </row>
    <row r="1112" s="2" customFormat="1">
      <c r="A1112" s="40"/>
      <c r="B1112" s="41"/>
      <c r="C1112" s="42"/>
      <c r="D1112" s="227" t="s">
        <v>150</v>
      </c>
      <c r="E1112" s="42"/>
      <c r="F1112" s="228" t="s">
        <v>935</v>
      </c>
      <c r="G1112" s="42"/>
      <c r="H1112" s="42"/>
      <c r="I1112" s="229"/>
      <c r="J1112" s="42"/>
      <c r="K1112" s="42"/>
      <c r="L1112" s="46"/>
      <c r="M1112" s="230"/>
      <c r="N1112" s="231"/>
      <c r="O1112" s="86"/>
      <c r="P1112" s="86"/>
      <c r="Q1112" s="86"/>
      <c r="R1112" s="86"/>
      <c r="S1112" s="86"/>
      <c r="T1112" s="87"/>
      <c r="U1112" s="40"/>
      <c r="V1112" s="40"/>
      <c r="W1112" s="40"/>
      <c r="X1112" s="40"/>
      <c r="Y1112" s="40"/>
      <c r="Z1112" s="40"/>
      <c r="AA1112" s="40"/>
      <c r="AB1112" s="40"/>
      <c r="AC1112" s="40"/>
      <c r="AD1112" s="40"/>
      <c r="AE1112" s="40"/>
      <c r="AT1112" s="19" t="s">
        <v>150</v>
      </c>
      <c r="AU1112" s="19" t="s">
        <v>84</v>
      </c>
    </row>
    <row r="1113" s="13" customFormat="1">
      <c r="A1113" s="13"/>
      <c r="B1113" s="232"/>
      <c r="C1113" s="233"/>
      <c r="D1113" s="234" t="s">
        <v>152</v>
      </c>
      <c r="E1113" s="235" t="s">
        <v>19</v>
      </c>
      <c r="F1113" s="236" t="s">
        <v>230</v>
      </c>
      <c r="G1113" s="233"/>
      <c r="H1113" s="235" t="s">
        <v>19</v>
      </c>
      <c r="I1113" s="237"/>
      <c r="J1113" s="233"/>
      <c r="K1113" s="233"/>
      <c r="L1113" s="238"/>
      <c r="M1113" s="239"/>
      <c r="N1113" s="240"/>
      <c r="O1113" s="240"/>
      <c r="P1113" s="240"/>
      <c r="Q1113" s="240"/>
      <c r="R1113" s="240"/>
      <c r="S1113" s="240"/>
      <c r="T1113" s="241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42" t="s">
        <v>152</v>
      </c>
      <c r="AU1113" s="242" t="s">
        <v>84</v>
      </c>
      <c r="AV1113" s="13" t="s">
        <v>78</v>
      </c>
      <c r="AW1113" s="13" t="s">
        <v>33</v>
      </c>
      <c r="AX1113" s="13" t="s">
        <v>71</v>
      </c>
      <c r="AY1113" s="242" t="s">
        <v>141</v>
      </c>
    </row>
    <row r="1114" s="14" customFormat="1">
      <c r="A1114" s="14"/>
      <c r="B1114" s="243"/>
      <c r="C1114" s="244"/>
      <c r="D1114" s="234" t="s">
        <v>152</v>
      </c>
      <c r="E1114" s="245" t="s">
        <v>19</v>
      </c>
      <c r="F1114" s="246" t="s">
        <v>936</v>
      </c>
      <c r="G1114" s="244"/>
      <c r="H1114" s="247">
        <v>29.879999999999999</v>
      </c>
      <c r="I1114" s="248"/>
      <c r="J1114" s="244"/>
      <c r="K1114" s="244"/>
      <c r="L1114" s="249"/>
      <c r="M1114" s="250"/>
      <c r="N1114" s="251"/>
      <c r="O1114" s="251"/>
      <c r="P1114" s="251"/>
      <c r="Q1114" s="251"/>
      <c r="R1114" s="251"/>
      <c r="S1114" s="251"/>
      <c r="T1114" s="252"/>
      <c r="U1114" s="14"/>
      <c r="V1114" s="14"/>
      <c r="W1114" s="14"/>
      <c r="X1114" s="14"/>
      <c r="Y1114" s="14"/>
      <c r="Z1114" s="14"/>
      <c r="AA1114" s="14"/>
      <c r="AB1114" s="14"/>
      <c r="AC1114" s="14"/>
      <c r="AD1114" s="14"/>
      <c r="AE1114" s="14"/>
      <c r="AT1114" s="253" t="s">
        <v>152</v>
      </c>
      <c r="AU1114" s="253" t="s">
        <v>84</v>
      </c>
      <c r="AV1114" s="14" t="s">
        <v>84</v>
      </c>
      <c r="AW1114" s="14" t="s">
        <v>33</v>
      </c>
      <c r="AX1114" s="14" t="s">
        <v>71</v>
      </c>
      <c r="AY1114" s="253" t="s">
        <v>141</v>
      </c>
    </row>
    <row r="1115" s="15" customFormat="1">
      <c r="A1115" s="15"/>
      <c r="B1115" s="254"/>
      <c r="C1115" s="255"/>
      <c r="D1115" s="234" t="s">
        <v>152</v>
      </c>
      <c r="E1115" s="256" t="s">
        <v>19</v>
      </c>
      <c r="F1115" s="257" t="s">
        <v>159</v>
      </c>
      <c r="G1115" s="255"/>
      <c r="H1115" s="258">
        <v>29.879999999999999</v>
      </c>
      <c r="I1115" s="259"/>
      <c r="J1115" s="255"/>
      <c r="K1115" s="255"/>
      <c r="L1115" s="260"/>
      <c r="M1115" s="261"/>
      <c r="N1115" s="262"/>
      <c r="O1115" s="262"/>
      <c r="P1115" s="262"/>
      <c r="Q1115" s="262"/>
      <c r="R1115" s="262"/>
      <c r="S1115" s="262"/>
      <c r="T1115" s="263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64" t="s">
        <v>152</v>
      </c>
      <c r="AU1115" s="264" t="s">
        <v>84</v>
      </c>
      <c r="AV1115" s="15" t="s">
        <v>148</v>
      </c>
      <c r="AW1115" s="15" t="s">
        <v>33</v>
      </c>
      <c r="AX1115" s="15" t="s">
        <v>78</v>
      </c>
      <c r="AY1115" s="264" t="s">
        <v>141</v>
      </c>
    </row>
    <row r="1116" s="2" customFormat="1" ht="16.5" customHeight="1">
      <c r="A1116" s="40"/>
      <c r="B1116" s="41"/>
      <c r="C1116" s="265" t="s">
        <v>937</v>
      </c>
      <c r="D1116" s="265" t="s">
        <v>183</v>
      </c>
      <c r="E1116" s="266" t="s">
        <v>938</v>
      </c>
      <c r="F1116" s="267" t="s">
        <v>939</v>
      </c>
      <c r="G1116" s="268" t="s">
        <v>146</v>
      </c>
      <c r="H1116" s="269">
        <v>30.478000000000002</v>
      </c>
      <c r="I1116" s="270"/>
      <c r="J1116" s="271">
        <f>ROUND(I1116*H1116,2)</f>
        <v>0</v>
      </c>
      <c r="K1116" s="267" t="s">
        <v>147</v>
      </c>
      <c r="L1116" s="272"/>
      <c r="M1116" s="273" t="s">
        <v>19</v>
      </c>
      <c r="N1116" s="274" t="s">
        <v>43</v>
      </c>
      <c r="O1116" s="86"/>
      <c r="P1116" s="223">
        <f>O1116*H1116</f>
        <v>0</v>
      </c>
      <c r="Q1116" s="223">
        <v>0.00975</v>
      </c>
      <c r="R1116" s="223">
        <f>Q1116*H1116</f>
        <v>0.29716049999999999</v>
      </c>
      <c r="S1116" s="223">
        <v>0</v>
      </c>
      <c r="T1116" s="224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5" t="s">
        <v>294</v>
      </c>
      <c r="AT1116" s="225" t="s">
        <v>183</v>
      </c>
      <c r="AU1116" s="225" t="s">
        <v>84</v>
      </c>
      <c r="AY1116" s="19" t="s">
        <v>141</v>
      </c>
      <c r="BE1116" s="226">
        <f>IF(N1116="základní",J1116,0)</f>
        <v>0</v>
      </c>
      <c r="BF1116" s="226">
        <f>IF(N1116="snížená",J1116,0)</f>
        <v>0</v>
      </c>
      <c r="BG1116" s="226">
        <f>IF(N1116="zákl. přenesená",J1116,0)</f>
        <v>0</v>
      </c>
      <c r="BH1116" s="226">
        <f>IF(N1116="sníž. přenesená",J1116,0)</f>
        <v>0</v>
      </c>
      <c r="BI1116" s="226">
        <f>IF(N1116="nulová",J1116,0)</f>
        <v>0</v>
      </c>
      <c r="BJ1116" s="19" t="s">
        <v>84</v>
      </c>
      <c r="BK1116" s="226">
        <f>ROUND(I1116*H1116,2)</f>
        <v>0</v>
      </c>
      <c r="BL1116" s="19" t="s">
        <v>283</v>
      </c>
      <c r="BM1116" s="225" t="s">
        <v>940</v>
      </c>
    </row>
    <row r="1117" s="2" customFormat="1">
      <c r="A1117" s="40"/>
      <c r="B1117" s="41"/>
      <c r="C1117" s="42"/>
      <c r="D1117" s="227" t="s">
        <v>150</v>
      </c>
      <c r="E1117" s="42"/>
      <c r="F1117" s="228" t="s">
        <v>941</v>
      </c>
      <c r="G1117" s="42"/>
      <c r="H1117" s="42"/>
      <c r="I1117" s="229"/>
      <c r="J1117" s="42"/>
      <c r="K1117" s="42"/>
      <c r="L1117" s="46"/>
      <c r="M1117" s="230"/>
      <c r="N1117" s="231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150</v>
      </c>
      <c r="AU1117" s="19" t="s">
        <v>84</v>
      </c>
    </row>
    <row r="1118" s="13" customFormat="1">
      <c r="A1118" s="13"/>
      <c r="B1118" s="232"/>
      <c r="C1118" s="233"/>
      <c r="D1118" s="234" t="s">
        <v>152</v>
      </c>
      <c r="E1118" s="235" t="s">
        <v>19</v>
      </c>
      <c r="F1118" s="236" t="s">
        <v>230</v>
      </c>
      <c r="G1118" s="233"/>
      <c r="H1118" s="235" t="s">
        <v>19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2" t="s">
        <v>152</v>
      </c>
      <c r="AU1118" s="242" t="s">
        <v>84</v>
      </c>
      <c r="AV1118" s="13" t="s">
        <v>78</v>
      </c>
      <c r="AW1118" s="13" t="s">
        <v>33</v>
      </c>
      <c r="AX1118" s="13" t="s">
        <v>71</v>
      </c>
      <c r="AY1118" s="242" t="s">
        <v>141</v>
      </c>
    </row>
    <row r="1119" s="14" customFormat="1">
      <c r="A1119" s="14"/>
      <c r="B1119" s="243"/>
      <c r="C1119" s="244"/>
      <c r="D1119" s="234" t="s">
        <v>152</v>
      </c>
      <c r="E1119" s="245" t="s">
        <v>19</v>
      </c>
      <c r="F1119" s="246" t="s">
        <v>936</v>
      </c>
      <c r="G1119" s="244"/>
      <c r="H1119" s="247">
        <v>29.879999999999999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152</v>
      </c>
      <c r="AU1119" s="253" t="s">
        <v>84</v>
      </c>
      <c r="AV1119" s="14" t="s">
        <v>84</v>
      </c>
      <c r="AW1119" s="14" t="s">
        <v>33</v>
      </c>
      <c r="AX1119" s="14" t="s">
        <v>71</v>
      </c>
      <c r="AY1119" s="253" t="s">
        <v>141</v>
      </c>
    </row>
    <row r="1120" s="15" customFormat="1">
      <c r="A1120" s="15"/>
      <c r="B1120" s="254"/>
      <c r="C1120" s="255"/>
      <c r="D1120" s="234" t="s">
        <v>152</v>
      </c>
      <c r="E1120" s="256" t="s">
        <v>19</v>
      </c>
      <c r="F1120" s="257" t="s">
        <v>159</v>
      </c>
      <c r="G1120" s="255"/>
      <c r="H1120" s="258">
        <v>29.879999999999999</v>
      </c>
      <c r="I1120" s="259"/>
      <c r="J1120" s="255"/>
      <c r="K1120" s="255"/>
      <c r="L1120" s="260"/>
      <c r="M1120" s="261"/>
      <c r="N1120" s="262"/>
      <c r="O1120" s="262"/>
      <c r="P1120" s="262"/>
      <c r="Q1120" s="262"/>
      <c r="R1120" s="262"/>
      <c r="S1120" s="262"/>
      <c r="T1120" s="263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4" t="s">
        <v>152</v>
      </c>
      <c r="AU1120" s="264" t="s">
        <v>84</v>
      </c>
      <c r="AV1120" s="15" t="s">
        <v>148</v>
      </c>
      <c r="AW1120" s="15" t="s">
        <v>33</v>
      </c>
      <c r="AX1120" s="15" t="s">
        <v>78</v>
      </c>
      <c r="AY1120" s="264" t="s">
        <v>141</v>
      </c>
    </row>
    <row r="1121" s="14" customFormat="1">
      <c r="A1121" s="14"/>
      <c r="B1121" s="243"/>
      <c r="C1121" s="244"/>
      <c r="D1121" s="234" t="s">
        <v>152</v>
      </c>
      <c r="E1121" s="244"/>
      <c r="F1121" s="246" t="s">
        <v>942</v>
      </c>
      <c r="G1121" s="244"/>
      <c r="H1121" s="247">
        <v>30.478000000000002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152</v>
      </c>
      <c r="AU1121" s="253" t="s">
        <v>84</v>
      </c>
      <c r="AV1121" s="14" t="s">
        <v>84</v>
      </c>
      <c r="AW1121" s="14" t="s">
        <v>4</v>
      </c>
      <c r="AX1121" s="14" t="s">
        <v>78</v>
      </c>
      <c r="AY1121" s="253" t="s">
        <v>141</v>
      </c>
    </row>
    <row r="1122" s="2" customFormat="1" ht="21.75" customHeight="1">
      <c r="A1122" s="40"/>
      <c r="B1122" s="41"/>
      <c r="C1122" s="214" t="s">
        <v>943</v>
      </c>
      <c r="D1122" s="214" t="s">
        <v>143</v>
      </c>
      <c r="E1122" s="215" t="s">
        <v>944</v>
      </c>
      <c r="F1122" s="216" t="s">
        <v>945</v>
      </c>
      <c r="G1122" s="217" t="s">
        <v>347</v>
      </c>
      <c r="H1122" s="218">
        <v>29.879999999999999</v>
      </c>
      <c r="I1122" s="219"/>
      <c r="J1122" s="220">
        <f>ROUND(I1122*H1122,2)</f>
        <v>0</v>
      </c>
      <c r="K1122" s="216" t="s">
        <v>147</v>
      </c>
      <c r="L1122" s="46"/>
      <c r="M1122" s="221" t="s">
        <v>19</v>
      </c>
      <c r="N1122" s="222" t="s">
        <v>43</v>
      </c>
      <c r="O1122" s="86"/>
      <c r="P1122" s="223">
        <f>O1122*H1122</f>
        <v>0</v>
      </c>
      <c r="Q1122" s="223">
        <v>6.0000000000000002E-05</v>
      </c>
      <c r="R1122" s="223">
        <f>Q1122*H1122</f>
        <v>0.0017928</v>
      </c>
      <c r="S1122" s="223">
        <v>0</v>
      </c>
      <c r="T1122" s="224">
        <f>S1122*H1122</f>
        <v>0</v>
      </c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R1122" s="225" t="s">
        <v>283</v>
      </c>
      <c r="AT1122" s="225" t="s">
        <v>143</v>
      </c>
      <c r="AU1122" s="225" t="s">
        <v>84</v>
      </c>
      <c r="AY1122" s="19" t="s">
        <v>141</v>
      </c>
      <c r="BE1122" s="226">
        <f>IF(N1122="základní",J1122,0)</f>
        <v>0</v>
      </c>
      <c r="BF1122" s="226">
        <f>IF(N1122="snížená",J1122,0)</f>
        <v>0</v>
      </c>
      <c r="BG1122" s="226">
        <f>IF(N1122="zákl. přenesená",J1122,0)</f>
        <v>0</v>
      </c>
      <c r="BH1122" s="226">
        <f>IF(N1122="sníž. přenesená",J1122,0)</f>
        <v>0</v>
      </c>
      <c r="BI1122" s="226">
        <f>IF(N1122="nulová",J1122,0)</f>
        <v>0</v>
      </c>
      <c r="BJ1122" s="19" t="s">
        <v>84</v>
      </c>
      <c r="BK1122" s="226">
        <f>ROUND(I1122*H1122,2)</f>
        <v>0</v>
      </c>
      <c r="BL1122" s="19" t="s">
        <v>283</v>
      </c>
      <c r="BM1122" s="225" t="s">
        <v>946</v>
      </c>
    </row>
    <row r="1123" s="2" customFormat="1">
      <c r="A1123" s="40"/>
      <c r="B1123" s="41"/>
      <c r="C1123" s="42"/>
      <c r="D1123" s="227" t="s">
        <v>150</v>
      </c>
      <c r="E1123" s="42"/>
      <c r="F1123" s="228" t="s">
        <v>947</v>
      </c>
      <c r="G1123" s="42"/>
      <c r="H1123" s="42"/>
      <c r="I1123" s="229"/>
      <c r="J1123" s="42"/>
      <c r="K1123" s="42"/>
      <c r="L1123" s="46"/>
      <c r="M1123" s="230"/>
      <c r="N1123" s="231"/>
      <c r="O1123" s="86"/>
      <c r="P1123" s="86"/>
      <c r="Q1123" s="86"/>
      <c r="R1123" s="86"/>
      <c r="S1123" s="86"/>
      <c r="T1123" s="87"/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T1123" s="19" t="s">
        <v>150</v>
      </c>
      <c r="AU1123" s="19" t="s">
        <v>84</v>
      </c>
    </row>
    <row r="1124" s="13" customFormat="1">
      <c r="A1124" s="13"/>
      <c r="B1124" s="232"/>
      <c r="C1124" s="233"/>
      <c r="D1124" s="234" t="s">
        <v>152</v>
      </c>
      <c r="E1124" s="235" t="s">
        <v>19</v>
      </c>
      <c r="F1124" s="236" t="s">
        <v>230</v>
      </c>
      <c r="G1124" s="233"/>
      <c r="H1124" s="235" t="s">
        <v>19</v>
      </c>
      <c r="I1124" s="237"/>
      <c r="J1124" s="233"/>
      <c r="K1124" s="233"/>
      <c r="L1124" s="238"/>
      <c r="M1124" s="239"/>
      <c r="N1124" s="240"/>
      <c r="O1124" s="240"/>
      <c r="P1124" s="240"/>
      <c r="Q1124" s="240"/>
      <c r="R1124" s="240"/>
      <c r="S1124" s="240"/>
      <c r="T1124" s="241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2" t="s">
        <v>152</v>
      </c>
      <c r="AU1124" s="242" t="s">
        <v>84</v>
      </c>
      <c r="AV1124" s="13" t="s">
        <v>78</v>
      </c>
      <c r="AW1124" s="13" t="s">
        <v>33</v>
      </c>
      <c r="AX1124" s="13" t="s">
        <v>71</v>
      </c>
      <c r="AY1124" s="242" t="s">
        <v>141</v>
      </c>
    </row>
    <row r="1125" s="14" customFormat="1">
      <c r="A1125" s="14"/>
      <c r="B1125" s="243"/>
      <c r="C1125" s="244"/>
      <c r="D1125" s="234" t="s">
        <v>152</v>
      </c>
      <c r="E1125" s="245" t="s">
        <v>19</v>
      </c>
      <c r="F1125" s="246" t="s">
        <v>816</v>
      </c>
      <c r="G1125" s="244"/>
      <c r="H1125" s="247">
        <v>29.879999999999999</v>
      </c>
      <c r="I1125" s="248"/>
      <c r="J1125" s="244"/>
      <c r="K1125" s="244"/>
      <c r="L1125" s="249"/>
      <c r="M1125" s="250"/>
      <c r="N1125" s="251"/>
      <c r="O1125" s="251"/>
      <c r="P1125" s="251"/>
      <c r="Q1125" s="251"/>
      <c r="R1125" s="251"/>
      <c r="S1125" s="251"/>
      <c r="T1125" s="252"/>
      <c r="U1125" s="14"/>
      <c r="V1125" s="14"/>
      <c r="W1125" s="14"/>
      <c r="X1125" s="14"/>
      <c r="Y1125" s="14"/>
      <c r="Z1125" s="14"/>
      <c r="AA1125" s="14"/>
      <c r="AB1125" s="14"/>
      <c r="AC1125" s="14"/>
      <c r="AD1125" s="14"/>
      <c r="AE1125" s="14"/>
      <c r="AT1125" s="253" t="s">
        <v>152</v>
      </c>
      <c r="AU1125" s="253" t="s">
        <v>84</v>
      </c>
      <c r="AV1125" s="14" t="s">
        <v>84</v>
      </c>
      <c r="AW1125" s="14" t="s">
        <v>33</v>
      </c>
      <c r="AX1125" s="14" t="s">
        <v>71</v>
      </c>
      <c r="AY1125" s="253" t="s">
        <v>141</v>
      </c>
    </row>
    <row r="1126" s="15" customFormat="1">
      <c r="A1126" s="15"/>
      <c r="B1126" s="254"/>
      <c r="C1126" s="255"/>
      <c r="D1126" s="234" t="s">
        <v>152</v>
      </c>
      <c r="E1126" s="256" t="s">
        <v>19</v>
      </c>
      <c r="F1126" s="257" t="s">
        <v>159</v>
      </c>
      <c r="G1126" s="255"/>
      <c r="H1126" s="258">
        <v>29.879999999999999</v>
      </c>
      <c r="I1126" s="259"/>
      <c r="J1126" s="255"/>
      <c r="K1126" s="255"/>
      <c r="L1126" s="260"/>
      <c r="M1126" s="261"/>
      <c r="N1126" s="262"/>
      <c r="O1126" s="262"/>
      <c r="P1126" s="262"/>
      <c r="Q1126" s="262"/>
      <c r="R1126" s="262"/>
      <c r="S1126" s="262"/>
      <c r="T1126" s="263"/>
      <c r="U1126" s="15"/>
      <c r="V1126" s="15"/>
      <c r="W1126" s="15"/>
      <c r="X1126" s="15"/>
      <c r="Y1126" s="15"/>
      <c r="Z1126" s="15"/>
      <c r="AA1126" s="15"/>
      <c r="AB1126" s="15"/>
      <c r="AC1126" s="15"/>
      <c r="AD1126" s="15"/>
      <c r="AE1126" s="15"/>
      <c r="AT1126" s="264" t="s">
        <v>152</v>
      </c>
      <c r="AU1126" s="264" t="s">
        <v>84</v>
      </c>
      <c r="AV1126" s="15" t="s">
        <v>148</v>
      </c>
      <c r="AW1126" s="15" t="s">
        <v>33</v>
      </c>
      <c r="AX1126" s="15" t="s">
        <v>78</v>
      </c>
      <c r="AY1126" s="264" t="s">
        <v>141</v>
      </c>
    </row>
    <row r="1127" s="2" customFormat="1" ht="16.5" customHeight="1">
      <c r="A1127" s="40"/>
      <c r="B1127" s="41"/>
      <c r="C1127" s="265" t="s">
        <v>948</v>
      </c>
      <c r="D1127" s="265" t="s">
        <v>183</v>
      </c>
      <c r="E1127" s="266" t="s">
        <v>949</v>
      </c>
      <c r="F1127" s="267" t="s">
        <v>950</v>
      </c>
      <c r="G1127" s="268" t="s">
        <v>186</v>
      </c>
      <c r="H1127" s="269">
        <v>0.42899999999999999</v>
      </c>
      <c r="I1127" s="270"/>
      <c r="J1127" s="271">
        <f>ROUND(I1127*H1127,2)</f>
        <v>0</v>
      </c>
      <c r="K1127" s="267" t="s">
        <v>147</v>
      </c>
      <c r="L1127" s="272"/>
      <c r="M1127" s="273" t="s">
        <v>19</v>
      </c>
      <c r="N1127" s="274" t="s">
        <v>43</v>
      </c>
      <c r="O1127" s="86"/>
      <c r="P1127" s="223">
        <f>O1127*H1127</f>
        <v>0</v>
      </c>
      <c r="Q1127" s="223">
        <v>1</v>
      </c>
      <c r="R1127" s="223">
        <f>Q1127*H1127</f>
        <v>0.42899999999999999</v>
      </c>
      <c r="S1127" s="223">
        <v>0</v>
      </c>
      <c r="T1127" s="224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25" t="s">
        <v>294</v>
      </c>
      <c r="AT1127" s="225" t="s">
        <v>183</v>
      </c>
      <c r="AU1127" s="225" t="s">
        <v>84</v>
      </c>
      <c r="AY1127" s="19" t="s">
        <v>141</v>
      </c>
      <c r="BE1127" s="226">
        <f>IF(N1127="základní",J1127,0)</f>
        <v>0</v>
      </c>
      <c r="BF1127" s="226">
        <f>IF(N1127="snížená",J1127,0)</f>
        <v>0</v>
      </c>
      <c r="BG1127" s="226">
        <f>IF(N1127="zákl. přenesená",J1127,0)</f>
        <v>0</v>
      </c>
      <c r="BH1127" s="226">
        <f>IF(N1127="sníž. přenesená",J1127,0)</f>
        <v>0</v>
      </c>
      <c r="BI1127" s="226">
        <f>IF(N1127="nulová",J1127,0)</f>
        <v>0</v>
      </c>
      <c r="BJ1127" s="19" t="s">
        <v>84</v>
      </c>
      <c r="BK1127" s="226">
        <f>ROUND(I1127*H1127,2)</f>
        <v>0</v>
      </c>
      <c r="BL1127" s="19" t="s">
        <v>283</v>
      </c>
      <c r="BM1127" s="225" t="s">
        <v>951</v>
      </c>
    </row>
    <row r="1128" s="2" customFormat="1">
      <c r="A1128" s="40"/>
      <c r="B1128" s="41"/>
      <c r="C1128" s="42"/>
      <c r="D1128" s="227" t="s">
        <v>150</v>
      </c>
      <c r="E1128" s="42"/>
      <c r="F1128" s="228" t="s">
        <v>952</v>
      </c>
      <c r="G1128" s="42"/>
      <c r="H1128" s="42"/>
      <c r="I1128" s="229"/>
      <c r="J1128" s="42"/>
      <c r="K1128" s="42"/>
      <c r="L1128" s="46"/>
      <c r="M1128" s="230"/>
      <c r="N1128" s="231"/>
      <c r="O1128" s="86"/>
      <c r="P1128" s="86"/>
      <c r="Q1128" s="86"/>
      <c r="R1128" s="86"/>
      <c r="S1128" s="86"/>
      <c r="T1128" s="87"/>
      <c r="U1128" s="40"/>
      <c r="V1128" s="40"/>
      <c r="W1128" s="40"/>
      <c r="X1128" s="40"/>
      <c r="Y1128" s="40"/>
      <c r="Z1128" s="40"/>
      <c r="AA1128" s="40"/>
      <c r="AB1128" s="40"/>
      <c r="AC1128" s="40"/>
      <c r="AD1128" s="40"/>
      <c r="AE1128" s="40"/>
      <c r="AT1128" s="19" t="s">
        <v>150</v>
      </c>
      <c r="AU1128" s="19" t="s">
        <v>84</v>
      </c>
    </row>
    <row r="1129" s="13" customFormat="1">
      <c r="A1129" s="13"/>
      <c r="B1129" s="232"/>
      <c r="C1129" s="233"/>
      <c r="D1129" s="234" t="s">
        <v>152</v>
      </c>
      <c r="E1129" s="235" t="s">
        <v>19</v>
      </c>
      <c r="F1129" s="236" t="s">
        <v>230</v>
      </c>
      <c r="G1129" s="233"/>
      <c r="H1129" s="235" t="s">
        <v>19</v>
      </c>
      <c r="I1129" s="237"/>
      <c r="J1129" s="233"/>
      <c r="K1129" s="233"/>
      <c r="L1129" s="238"/>
      <c r="M1129" s="239"/>
      <c r="N1129" s="240"/>
      <c r="O1129" s="240"/>
      <c r="P1129" s="240"/>
      <c r="Q1129" s="240"/>
      <c r="R1129" s="240"/>
      <c r="S1129" s="240"/>
      <c r="T1129" s="241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42" t="s">
        <v>152</v>
      </c>
      <c r="AU1129" s="242" t="s">
        <v>84</v>
      </c>
      <c r="AV1129" s="13" t="s">
        <v>78</v>
      </c>
      <c r="AW1129" s="13" t="s">
        <v>33</v>
      </c>
      <c r="AX1129" s="13" t="s">
        <v>71</v>
      </c>
      <c r="AY1129" s="242" t="s">
        <v>141</v>
      </c>
    </row>
    <row r="1130" s="14" customFormat="1">
      <c r="A1130" s="14"/>
      <c r="B1130" s="243"/>
      <c r="C1130" s="244"/>
      <c r="D1130" s="234" t="s">
        <v>152</v>
      </c>
      <c r="E1130" s="245" t="s">
        <v>19</v>
      </c>
      <c r="F1130" s="246" t="s">
        <v>953</v>
      </c>
      <c r="G1130" s="244"/>
      <c r="H1130" s="247">
        <v>0.26800000000000002</v>
      </c>
      <c r="I1130" s="248"/>
      <c r="J1130" s="244"/>
      <c r="K1130" s="244"/>
      <c r="L1130" s="249"/>
      <c r="M1130" s="250"/>
      <c r="N1130" s="251"/>
      <c r="O1130" s="251"/>
      <c r="P1130" s="251"/>
      <c r="Q1130" s="251"/>
      <c r="R1130" s="251"/>
      <c r="S1130" s="251"/>
      <c r="T1130" s="252"/>
      <c r="U1130" s="14"/>
      <c r="V1130" s="14"/>
      <c r="W1130" s="14"/>
      <c r="X1130" s="14"/>
      <c r="Y1130" s="14"/>
      <c r="Z1130" s="14"/>
      <c r="AA1130" s="14"/>
      <c r="AB1130" s="14"/>
      <c r="AC1130" s="14"/>
      <c r="AD1130" s="14"/>
      <c r="AE1130" s="14"/>
      <c r="AT1130" s="253" t="s">
        <v>152</v>
      </c>
      <c r="AU1130" s="253" t="s">
        <v>84</v>
      </c>
      <c r="AV1130" s="14" t="s">
        <v>84</v>
      </c>
      <c r="AW1130" s="14" t="s">
        <v>33</v>
      </c>
      <c r="AX1130" s="14" t="s">
        <v>71</v>
      </c>
      <c r="AY1130" s="253" t="s">
        <v>141</v>
      </c>
    </row>
    <row r="1131" s="14" customFormat="1">
      <c r="A1131" s="14"/>
      <c r="B1131" s="243"/>
      <c r="C1131" s="244"/>
      <c r="D1131" s="234" t="s">
        <v>152</v>
      </c>
      <c r="E1131" s="245" t="s">
        <v>19</v>
      </c>
      <c r="F1131" s="246" t="s">
        <v>954</v>
      </c>
      <c r="G1131" s="244"/>
      <c r="H1131" s="247">
        <v>0.161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152</v>
      </c>
      <c r="AU1131" s="253" t="s">
        <v>84</v>
      </c>
      <c r="AV1131" s="14" t="s">
        <v>84</v>
      </c>
      <c r="AW1131" s="14" t="s">
        <v>33</v>
      </c>
      <c r="AX1131" s="14" t="s">
        <v>71</v>
      </c>
      <c r="AY1131" s="253" t="s">
        <v>141</v>
      </c>
    </row>
    <row r="1132" s="15" customFormat="1">
      <c r="A1132" s="15"/>
      <c r="B1132" s="254"/>
      <c r="C1132" s="255"/>
      <c r="D1132" s="234" t="s">
        <v>152</v>
      </c>
      <c r="E1132" s="256" t="s">
        <v>19</v>
      </c>
      <c r="F1132" s="257" t="s">
        <v>159</v>
      </c>
      <c r="G1132" s="255"/>
      <c r="H1132" s="258">
        <v>0.42900000000000005</v>
      </c>
      <c r="I1132" s="259"/>
      <c r="J1132" s="255"/>
      <c r="K1132" s="255"/>
      <c r="L1132" s="260"/>
      <c r="M1132" s="261"/>
      <c r="N1132" s="262"/>
      <c r="O1132" s="262"/>
      <c r="P1132" s="262"/>
      <c r="Q1132" s="262"/>
      <c r="R1132" s="262"/>
      <c r="S1132" s="262"/>
      <c r="T1132" s="263"/>
      <c r="U1132" s="15"/>
      <c r="V1132" s="15"/>
      <c r="W1132" s="15"/>
      <c r="X1132" s="15"/>
      <c r="Y1132" s="15"/>
      <c r="Z1132" s="15"/>
      <c r="AA1132" s="15"/>
      <c r="AB1132" s="15"/>
      <c r="AC1132" s="15"/>
      <c r="AD1132" s="15"/>
      <c r="AE1132" s="15"/>
      <c r="AT1132" s="264" t="s">
        <v>152</v>
      </c>
      <c r="AU1132" s="264" t="s">
        <v>84</v>
      </c>
      <c r="AV1132" s="15" t="s">
        <v>148</v>
      </c>
      <c r="AW1132" s="15" t="s">
        <v>33</v>
      </c>
      <c r="AX1132" s="15" t="s">
        <v>78</v>
      </c>
      <c r="AY1132" s="264" t="s">
        <v>141</v>
      </c>
    </row>
    <row r="1133" s="2" customFormat="1" ht="16.5" customHeight="1">
      <c r="A1133" s="40"/>
      <c r="B1133" s="41"/>
      <c r="C1133" s="265" t="s">
        <v>955</v>
      </c>
      <c r="D1133" s="265" t="s">
        <v>183</v>
      </c>
      <c r="E1133" s="266" t="s">
        <v>956</v>
      </c>
      <c r="F1133" s="267" t="s">
        <v>957</v>
      </c>
      <c r="G1133" s="268" t="s">
        <v>186</v>
      </c>
      <c r="H1133" s="269">
        <v>0.029999999999999999</v>
      </c>
      <c r="I1133" s="270"/>
      <c r="J1133" s="271">
        <f>ROUND(I1133*H1133,2)</f>
        <v>0</v>
      </c>
      <c r="K1133" s="267" t="s">
        <v>147</v>
      </c>
      <c r="L1133" s="272"/>
      <c r="M1133" s="273" t="s">
        <v>19</v>
      </c>
      <c r="N1133" s="274" t="s">
        <v>43</v>
      </c>
      <c r="O1133" s="86"/>
      <c r="P1133" s="223">
        <f>O1133*H1133</f>
        <v>0</v>
      </c>
      <c r="Q1133" s="223">
        <v>1</v>
      </c>
      <c r="R1133" s="223">
        <f>Q1133*H1133</f>
        <v>0.029999999999999999</v>
      </c>
      <c r="S1133" s="223">
        <v>0</v>
      </c>
      <c r="T1133" s="224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5" t="s">
        <v>294</v>
      </c>
      <c r="AT1133" s="225" t="s">
        <v>183</v>
      </c>
      <c r="AU1133" s="225" t="s">
        <v>84</v>
      </c>
      <c r="AY1133" s="19" t="s">
        <v>141</v>
      </c>
      <c r="BE1133" s="226">
        <f>IF(N1133="základní",J1133,0)</f>
        <v>0</v>
      </c>
      <c r="BF1133" s="226">
        <f>IF(N1133="snížená",J1133,0)</f>
        <v>0</v>
      </c>
      <c r="BG1133" s="226">
        <f>IF(N1133="zákl. přenesená",J1133,0)</f>
        <v>0</v>
      </c>
      <c r="BH1133" s="226">
        <f>IF(N1133="sníž. přenesená",J1133,0)</f>
        <v>0</v>
      </c>
      <c r="BI1133" s="226">
        <f>IF(N1133="nulová",J1133,0)</f>
        <v>0</v>
      </c>
      <c r="BJ1133" s="19" t="s">
        <v>84</v>
      </c>
      <c r="BK1133" s="226">
        <f>ROUND(I1133*H1133,2)</f>
        <v>0</v>
      </c>
      <c r="BL1133" s="19" t="s">
        <v>283</v>
      </c>
      <c r="BM1133" s="225" t="s">
        <v>958</v>
      </c>
    </row>
    <row r="1134" s="2" customFormat="1">
      <c r="A1134" s="40"/>
      <c r="B1134" s="41"/>
      <c r="C1134" s="42"/>
      <c r="D1134" s="227" t="s">
        <v>150</v>
      </c>
      <c r="E1134" s="42"/>
      <c r="F1134" s="228" t="s">
        <v>959</v>
      </c>
      <c r="G1134" s="42"/>
      <c r="H1134" s="42"/>
      <c r="I1134" s="229"/>
      <c r="J1134" s="42"/>
      <c r="K1134" s="42"/>
      <c r="L1134" s="46"/>
      <c r="M1134" s="230"/>
      <c r="N1134" s="231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150</v>
      </c>
      <c r="AU1134" s="19" t="s">
        <v>84</v>
      </c>
    </row>
    <row r="1135" s="13" customFormat="1">
      <c r="A1135" s="13"/>
      <c r="B1135" s="232"/>
      <c r="C1135" s="233"/>
      <c r="D1135" s="234" t="s">
        <v>152</v>
      </c>
      <c r="E1135" s="235" t="s">
        <v>19</v>
      </c>
      <c r="F1135" s="236" t="s">
        <v>230</v>
      </c>
      <c r="G1135" s="233"/>
      <c r="H1135" s="235" t="s">
        <v>19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2" t="s">
        <v>152</v>
      </c>
      <c r="AU1135" s="242" t="s">
        <v>84</v>
      </c>
      <c r="AV1135" s="13" t="s">
        <v>78</v>
      </c>
      <c r="AW1135" s="13" t="s">
        <v>33</v>
      </c>
      <c r="AX1135" s="13" t="s">
        <v>71</v>
      </c>
      <c r="AY1135" s="242" t="s">
        <v>141</v>
      </c>
    </row>
    <row r="1136" s="14" customFormat="1">
      <c r="A1136" s="14"/>
      <c r="B1136" s="243"/>
      <c r="C1136" s="244"/>
      <c r="D1136" s="234" t="s">
        <v>152</v>
      </c>
      <c r="E1136" s="245" t="s">
        <v>19</v>
      </c>
      <c r="F1136" s="246" t="s">
        <v>960</v>
      </c>
      <c r="G1136" s="244"/>
      <c r="H1136" s="247">
        <v>0.029999999999999999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152</v>
      </c>
      <c r="AU1136" s="253" t="s">
        <v>84</v>
      </c>
      <c r="AV1136" s="14" t="s">
        <v>84</v>
      </c>
      <c r="AW1136" s="14" t="s">
        <v>33</v>
      </c>
      <c r="AX1136" s="14" t="s">
        <v>71</v>
      </c>
      <c r="AY1136" s="253" t="s">
        <v>141</v>
      </c>
    </row>
    <row r="1137" s="15" customFormat="1">
      <c r="A1137" s="15"/>
      <c r="B1137" s="254"/>
      <c r="C1137" s="255"/>
      <c r="D1137" s="234" t="s">
        <v>152</v>
      </c>
      <c r="E1137" s="256" t="s">
        <v>19</v>
      </c>
      <c r="F1137" s="257" t="s">
        <v>159</v>
      </c>
      <c r="G1137" s="255"/>
      <c r="H1137" s="258">
        <v>0.029999999999999999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4" t="s">
        <v>152</v>
      </c>
      <c r="AU1137" s="264" t="s">
        <v>84</v>
      </c>
      <c r="AV1137" s="15" t="s">
        <v>148</v>
      </c>
      <c r="AW1137" s="15" t="s">
        <v>33</v>
      </c>
      <c r="AX1137" s="15" t="s">
        <v>78</v>
      </c>
      <c r="AY1137" s="264" t="s">
        <v>141</v>
      </c>
    </row>
    <row r="1138" s="2" customFormat="1" ht="16.5" customHeight="1">
      <c r="A1138" s="40"/>
      <c r="B1138" s="41"/>
      <c r="C1138" s="265" t="s">
        <v>961</v>
      </c>
      <c r="D1138" s="265" t="s">
        <v>183</v>
      </c>
      <c r="E1138" s="266" t="s">
        <v>962</v>
      </c>
      <c r="F1138" s="267" t="s">
        <v>963</v>
      </c>
      <c r="G1138" s="268" t="s">
        <v>186</v>
      </c>
      <c r="H1138" s="269">
        <v>0.0070000000000000001</v>
      </c>
      <c r="I1138" s="270"/>
      <c r="J1138" s="271">
        <f>ROUND(I1138*H1138,2)</f>
        <v>0</v>
      </c>
      <c r="K1138" s="267" t="s">
        <v>147</v>
      </c>
      <c r="L1138" s="272"/>
      <c r="M1138" s="273" t="s">
        <v>19</v>
      </c>
      <c r="N1138" s="274" t="s">
        <v>43</v>
      </c>
      <c r="O1138" s="86"/>
      <c r="P1138" s="223">
        <f>O1138*H1138</f>
        <v>0</v>
      </c>
      <c r="Q1138" s="223">
        <v>1</v>
      </c>
      <c r="R1138" s="223">
        <f>Q1138*H1138</f>
        <v>0.0070000000000000001</v>
      </c>
      <c r="S1138" s="223">
        <v>0</v>
      </c>
      <c r="T1138" s="224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5" t="s">
        <v>294</v>
      </c>
      <c r="AT1138" s="225" t="s">
        <v>183</v>
      </c>
      <c r="AU1138" s="225" t="s">
        <v>84</v>
      </c>
      <c r="AY1138" s="19" t="s">
        <v>141</v>
      </c>
      <c r="BE1138" s="226">
        <f>IF(N1138="základní",J1138,0)</f>
        <v>0</v>
      </c>
      <c r="BF1138" s="226">
        <f>IF(N1138="snížená",J1138,0)</f>
        <v>0</v>
      </c>
      <c r="BG1138" s="226">
        <f>IF(N1138="zákl. přenesená",J1138,0)</f>
        <v>0</v>
      </c>
      <c r="BH1138" s="226">
        <f>IF(N1138="sníž. přenesená",J1138,0)</f>
        <v>0</v>
      </c>
      <c r="BI1138" s="226">
        <f>IF(N1138="nulová",J1138,0)</f>
        <v>0</v>
      </c>
      <c r="BJ1138" s="19" t="s">
        <v>84</v>
      </c>
      <c r="BK1138" s="226">
        <f>ROUND(I1138*H1138,2)</f>
        <v>0</v>
      </c>
      <c r="BL1138" s="19" t="s">
        <v>283</v>
      </c>
      <c r="BM1138" s="225" t="s">
        <v>964</v>
      </c>
    </row>
    <row r="1139" s="2" customFormat="1">
      <c r="A1139" s="40"/>
      <c r="B1139" s="41"/>
      <c r="C1139" s="42"/>
      <c r="D1139" s="227" t="s">
        <v>150</v>
      </c>
      <c r="E1139" s="42"/>
      <c r="F1139" s="228" t="s">
        <v>965</v>
      </c>
      <c r="G1139" s="42"/>
      <c r="H1139" s="42"/>
      <c r="I1139" s="229"/>
      <c r="J1139" s="42"/>
      <c r="K1139" s="42"/>
      <c r="L1139" s="46"/>
      <c r="M1139" s="230"/>
      <c r="N1139" s="231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150</v>
      </c>
      <c r="AU1139" s="19" t="s">
        <v>84</v>
      </c>
    </row>
    <row r="1140" s="13" customFormat="1">
      <c r="A1140" s="13"/>
      <c r="B1140" s="232"/>
      <c r="C1140" s="233"/>
      <c r="D1140" s="234" t="s">
        <v>152</v>
      </c>
      <c r="E1140" s="235" t="s">
        <v>19</v>
      </c>
      <c r="F1140" s="236" t="s">
        <v>230</v>
      </c>
      <c r="G1140" s="233"/>
      <c r="H1140" s="235" t="s">
        <v>19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152</v>
      </c>
      <c r="AU1140" s="242" t="s">
        <v>84</v>
      </c>
      <c r="AV1140" s="13" t="s">
        <v>78</v>
      </c>
      <c r="AW1140" s="13" t="s">
        <v>33</v>
      </c>
      <c r="AX1140" s="13" t="s">
        <v>71</v>
      </c>
      <c r="AY1140" s="242" t="s">
        <v>141</v>
      </c>
    </row>
    <row r="1141" s="14" customFormat="1">
      <c r="A1141" s="14"/>
      <c r="B1141" s="243"/>
      <c r="C1141" s="244"/>
      <c r="D1141" s="234" t="s">
        <v>152</v>
      </c>
      <c r="E1141" s="245" t="s">
        <v>19</v>
      </c>
      <c r="F1141" s="246" t="s">
        <v>966</v>
      </c>
      <c r="G1141" s="244"/>
      <c r="H1141" s="247">
        <v>0.0070000000000000001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152</v>
      </c>
      <c r="AU1141" s="253" t="s">
        <v>84</v>
      </c>
      <c r="AV1141" s="14" t="s">
        <v>84</v>
      </c>
      <c r="AW1141" s="14" t="s">
        <v>33</v>
      </c>
      <c r="AX1141" s="14" t="s">
        <v>71</v>
      </c>
      <c r="AY1141" s="253" t="s">
        <v>141</v>
      </c>
    </row>
    <row r="1142" s="15" customFormat="1">
      <c r="A1142" s="15"/>
      <c r="B1142" s="254"/>
      <c r="C1142" s="255"/>
      <c r="D1142" s="234" t="s">
        <v>152</v>
      </c>
      <c r="E1142" s="256" t="s">
        <v>19</v>
      </c>
      <c r="F1142" s="257" t="s">
        <v>159</v>
      </c>
      <c r="G1142" s="255"/>
      <c r="H1142" s="258">
        <v>0.0070000000000000001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152</v>
      </c>
      <c r="AU1142" s="264" t="s">
        <v>84</v>
      </c>
      <c r="AV1142" s="15" t="s">
        <v>148</v>
      </c>
      <c r="AW1142" s="15" t="s">
        <v>33</v>
      </c>
      <c r="AX1142" s="15" t="s">
        <v>78</v>
      </c>
      <c r="AY1142" s="264" t="s">
        <v>141</v>
      </c>
    </row>
    <row r="1143" s="2" customFormat="1" ht="16.5" customHeight="1">
      <c r="A1143" s="40"/>
      <c r="B1143" s="41"/>
      <c r="C1143" s="214" t="s">
        <v>967</v>
      </c>
      <c r="D1143" s="214" t="s">
        <v>143</v>
      </c>
      <c r="E1143" s="215" t="s">
        <v>968</v>
      </c>
      <c r="F1143" s="216" t="s">
        <v>969</v>
      </c>
      <c r="G1143" s="217" t="s">
        <v>347</v>
      </c>
      <c r="H1143" s="218">
        <v>30.600000000000001</v>
      </c>
      <c r="I1143" s="219"/>
      <c r="J1143" s="220">
        <f>ROUND(I1143*H1143,2)</f>
        <v>0</v>
      </c>
      <c r="K1143" s="216" t="s">
        <v>147</v>
      </c>
      <c r="L1143" s="46"/>
      <c r="M1143" s="221" t="s">
        <v>19</v>
      </c>
      <c r="N1143" s="222" t="s">
        <v>43</v>
      </c>
      <c r="O1143" s="86"/>
      <c r="P1143" s="223">
        <f>O1143*H1143</f>
        <v>0</v>
      </c>
      <c r="Q1143" s="223">
        <v>0</v>
      </c>
      <c r="R1143" s="223">
        <f>Q1143*H1143</f>
        <v>0</v>
      </c>
      <c r="S1143" s="223">
        <v>0.016</v>
      </c>
      <c r="T1143" s="224">
        <f>S1143*H1143</f>
        <v>0.48960000000000004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283</v>
      </c>
      <c r="AT1143" s="225" t="s">
        <v>143</v>
      </c>
      <c r="AU1143" s="225" t="s">
        <v>84</v>
      </c>
      <c r="AY1143" s="19" t="s">
        <v>141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84</v>
      </c>
      <c r="BK1143" s="226">
        <f>ROUND(I1143*H1143,2)</f>
        <v>0</v>
      </c>
      <c r="BL1143" s="19" t="s">
        <v>283</v>
      </c>
      <c r="BM1143" s="225" t="s">
        <v>970</v>
      </c>
    </row>
    <row r="1144" s="2" customFormat="1">
      <c r="A1144" s="40"/>
      <c r="B1144" s="41"/>
      <c r="C1144" s="42"/>
      <c r="D1144" s="227" t="s">
        <v>150</v>
      </c>
      <c r="E1144" s="42"/>
      <c r="F1144" s="228" t="s">
        <v>971</v>
      </c>
      <c r="G1144" s="42"/>
      <c r="H1144" s="42"/>
      <c r="I1144" s="229"/>
      <c r="J1144" s="42"/>
      <c r="K1144" s="42"/>
      <c r="L1144" s="46"/>
      <c r="M1144" s="230"/>
      <c r="N1144" s="231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150</v>
      </c>
      <c r="AU1144" s="19" t="s">
        <v>84</v>
      </c>
    </row>
    <row r="1145" s="13" customFormat="1">
      <c r="A1145" s="13"/>
      <c r="B1145" s="232"/>
      <c r="C1145" s="233"/>
      <c r="D1145" s="234" t="s">
        <v>152</v>
      </c>
      <c r="E1145" s="235" t="s">
        <v>19</v>
      </c>
      <c r="F1145" s="236" t="s">
        <v>260</v>
      </c>
      <c r="G1145" s="233"/>
      <c r="H1145" s="235" t="s">
        <v>19</v>
      </c>
      <c r="I1145" s="237"/>
      <c r="J1145" s="233"/>
      <c r="K1145" s="233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152</v>
      </c>
      <c r="AU1145" s="242" t="s">
        <v>84</v>
      </c>
      <c r="AV1145" s="13" t="s">
        <v>78</v>
      </c>
      <c r="AW1145" s="13" t="s">
        <v>33</v>
      </c>
      <c r="AX1145" s="13" t="s">
        <v>71</v>
      </c>
      <c r="AY1145" s="242" t="s">
        <v>141</v>
      </c>
    </row>
    <row r="1146" s="14" customFormat="1">
      <c r="A1146" s="14"/>
      <c r="B1146" s="243"/>
      <c r="C1146" s="244"/>
      <c r="D1146" s="234" t="s">
        <v>152</v>
      </c>
      <c r="E1146" s="245" t="s">
        <v>19</v>
      </c>
      <c r="F1146" s="246" t="s">
        <v>681</v>
      </c>
      <c r="G1146" s="244"/>
      <c r="H1146" s="247">
        <v>30.600000000000001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152</v>
      </c>
      <c r="AU1146" s="253" t="s">
        <v>84</v>
      </c>
      <c r="AV1146" s="14" t="s">
        <v>84</v>
      </c>
      <c r="AW1146" s="14" t="s">
        <v>33</v>
      </c>
      <c r="AX1146" s="14" t="s">
        <v>71</v>
      </c>
      <c r="AY1146" s="253" t="s">
        <v>141</v>
      </c>
    </row>
    <row r="1147" s="15" customFormat="1">
      <c r="A1147" s="15"/>
      <c r="B1147" s="254"/>
      <c r="C1147" s="255"/>
      <c r="D1147" s="234" t="s">
        <v>152</v>
      </c>
      <c r="E1147" s="256" t="s">
        <v>19</v>
      </c>
      <c r="F1147" s="257" t="s">
        <v>159</v>
      </c>
      <c r="G1147" s="255"/>
      <c r="H1147" s="258">
        <v>30.600000000000001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4" t="s">
        <v>152</v>
      </c>
      <c r="AU1147" s="264" t="s">
        <v>84</v>
      </c>
      <c r="AV1147" s="15" t="s">
        <v>148</v>
      </c>
      <c r="AW1147" s="15" t="s">
        <v>33</v>
      </c>
      <c r="AX1147" s="15" t="s">
        <v>78</v>
      </c>
      <c r="AY1147" s="264" t="s">
        <v>141</v>
      </c>
    </row>
    <row r="1148" s="2" customFormat="1" ht="16.5" customHeight="1">
      <c r="A1148" s="40"/>
      <c r="B1148" s="41"/>
      <c r="C1148" s="214" t="s">
        <v>972</v>
      </c>
      <c r="D1148" s="214" t="s">
        <v>143</v>
      </c>
      <c r="E1148" s="215" t="s">
        <v>973</v>
      </c>
      <c r="F1148" s="216" t="s">
        <v>974</v>
      </c>
      <c r="G1148" s="217" t="s">
        <v>636</v>
      </c>
      <c r="H1148" s="218">
        <v>36</v>
      </c>
      <c r="I1148" s="219"/>
      <c r="J1148" s="220">
        <f>ROUND(I1148*H1148,2)</f>
        <v>0</v>
      </c>
      <c r="K1148" s="216" t="s">
        <v>147</v>
      </c>
      <c r="L1148" s="46"/>
      <c r="M1148" s="221" t="s">
        <v>19</v>
      </c>
      <c r="N1148" s="222" t="s">
        <v>43</v>
      </c>
      <c r="O1148" s="86"/>
      <c r="P1148" s="223">
        <f>O1148*H1148</f>
        <v>0</v>
      </c>
      <c r="Q1148" s="223">
        <v>0</v>
      </c>
      <c r="R1148" s="223">
        <f>Q1148*H1148</f>
        <v>0</v>
      </c>
      <c r="S1148" s="223">
        <v>0.00040000000000000002</v>
      </c>
      <c r="T1148" s="224">
        <f>S1148*H1148</f>
        <v>0.014400000000000001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5" t="s">
        <v>283</v>
      </c>
      <c r="AT1148" s="225" t="s">
        <v>143</v>
      </c>
      <c r="AU1148" s="225" t="s">
        <v>84</v>
      </c>
      <c r="AY1148" s="19" t="s">
        <v>141</v>
      </c>
      <c r="BE1148" s="226">
        <f>IF(N1148="základní",J1148,0)</f>
        <v>0</v>
      </c>
      <c r="BF1148" s="226">
        <f>IF(N1148="snížená",J1148,0)</f>
        <v>0</v>
      </c>
      <c r="BG1148" s="226">
        <f>IF(N1148="zákl. přenesená",J1148,0)</f>
        <v>0</v>
      </c>
      <c r="BH1148" s="226">
        <f>IF(N1148="sníž. přenesená",J1148,0)</f>
        <v>0</v>
      </c>
      <c r="BI1148" s="226">
        <f>IF(N1148="nulová",J1148,0)</f>
        <v>0</v>
      </c>
      <c r="BJ1148" s="19" t="s">
        <v>84</v>
      </c>
      <c r="BK1148" s="226">
        <f>ROUND(I1148*H1148,2)</f>
        <v>0</v>
      </c>
      <c r="BL1148" s="19" t="s">
        <v>283</v>
      </c>
      <c r="BM1148" s="225" t="s">
        <v>975</v>
      </c>
    </row>
    <row r="1149" s="2" customFormat="1">
      <c r="A1149" s="40"/>
      <c r="B1149" s="41"/>
      <c r="C1149" s="42"/>
      <c r="D1149" s="227" t="s">
        <v>150</v>
      </c>
      <c r="E1149" s="42"/>
      <c r="F1149" s="228" t="s">
        <v>976</v>
      </c>
      <c r="G1149" s="42"/>
      <c r="H1149" s="42"/>
      <c r="I1149" s="229"/>
      <c r="J1149" s="42"/>
      <c r="K1149" s="42"/>
      <c r="L1149" s="46"/>
      <c r="M1149" s="230"/>
      <c r="N1149" s="231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150</v>
      </c>
      <c r="AU1149" s="19" t="s">
        <v>84</v>
      </c>
    </row>
    <row r="1150" s="13" customFormat="1">
      <c r="A1150" s="13"/>
      <c r="B1150" s="232"/>
      <c r="C1150" s="233"/>
      <c r="D1150" s="234" t="s">
        <v>152</v>
      </c>
      <c r="E1150" s="235" t="s">
        <v>19</v>
      </c>
      <c r="F1150" s="236" t="s">
        <v>260</v>
      </c>
      <c r="G1150" s="233"/>
      <c r="H1150" s="235" t="s">
        <v>19</v>
      </c>
      <c r="I1150" s="237"/>
      <c r="J1150" s="233"/>
      <c r="K1150" s="233"/>
      <c r="L1150" s="238"/>
      <c r="M1150" s="239"/>
      <c r="N1150" s="240"/>
      <c r="O1150" s="240"/>
      <c r="P1150" s="240"/>
      <c r="Q1150" s="240"/>
      <c r="R1150" s="240"/>
      <c r="S1150" s="240"/>
      <c r="T1150" s="24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2" t="s">
        <v>152</v>
      </c>
      <c r="AU1150" s="242" t="s">
        <v>84</v>
      </c>
      <c r="AV1150" s="13" t="s">
        <v>78</v>
      </c>
      <c r="AW1150" s="13" t="s">
        <v>33</v>
      </c>
      <c r="AX1150" s="13" t="s">
        <v>71</v>
      </c>
      <c r="AY1150" s="242" t="s">
        <v>141</v>
      </c>
    </row>
    <row r="1151" s="14" customFormat="1">
      <c r="A1151" s="14"/>
      <c r="B1151" s="243"/>
      <c r="C1151" s="244"/>
      <c r="D1151" s="234" t="s">
        <v>152</v>
      </c>
      <c r="E1151" s="245" t="s">
        <v>19</v>
      </c>
      <c r="F1151" s="246" t="s">
        <v>234</v>
      </c>
      <c r="G1151" s="244"/>
      <c r="H1151" s="247">
        <v>12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152</v>
      </c>
      <c r="AU1151" s="253" t="s">
        <v>84</v>
      </c>
      <c r="AV1151" s="14" t="s">
        <v>84</v>
      </c>
      <c r="AW1151" s="14" t="s">
        <v>33</v>
      </c>
      <c r="AX1151" s="14" t="s">
        <v>71</v>
      </c>
      <c r="AY1151" s="253" t="s">
        <v>141</v>
      </c>
    </row>
    <row r="1152" s="13" customFormat="1">
      <c r="A1152" s="13"/>
      <c r="B1152" s="232"/>
      <c r="C1152" s="233"/>
      <c r="D1152" s="234" t="s">
        <v>152</v>
      </c>
      <c r="E1152" s="235" t="s">
        <v>19</v>
      </c>
      <c r="F1152" s="236" t="s">
        <v>264</v>
      </c>
      <c r="G1152" s="233"/>
      <c r="H1152" s="235" t="s">
        <v>19</v>
      </c>
      <c r="I1152" s="237"/>
      <c r="J1152" s="233"/>
      <c r="K1152" s="233"/>
      <c r="L1152" s="238"/>
      <c r="M1152" s="239"/>
      <c r="N1152" s="240"/>
      <c r="O1152" s="240"/>
      <c r="P1152" s="240"/>
      <c r="Q1152" s="240"/>
      <c r="R1152" s="240"/>
      <c r="S1152" s="240"/>
      <c r="T1152" s="241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2" t="s">
        <v>152</v>
      </c>
      <c r="AU1152" s="242" t="s">
        <v>84</v>
      </c>
      <c r="AV1152" s="13" t="s">
        <v>78</v>
      </c>
      <c r="AW1152" s="13" t="s">
        <v>33</v>
      </c>
      <c r="AX1152" s="13" t="s">
        <v>71</v>
      </c>
      <c r="AY1152" s="242" t="s">
        <v>141</v>
      </c>
    </row>
    <row r="1153" s="14" customFormat="1">
      <c r="A1153" s="14"/>
      <c r="B1153" s="243"/>
      <c r="C1153" s="244"/>
      <c r="D1153" s="234" t="s">
        <v>152</v>
      </c>
      <c r="E1153" s="245" t="s">
        <v>19</v>
      </c>
      <c r="F1153" s="246" t="s">
        <v>639</v>
      </c>
      <c r="G1153" s="244"/>
      <c r="H1153" s="247">
        <v>24</v>
      </c>
      <c r="I1153" s="248"/>
      <c r="J1153" s="244"/>
      <c r="K1153" s="244"/>
      <c r="L1153" s="249"/>
      <c r="M1153" s="250"/>
      <c r="N1153" s="251"/>
      <c r="O1153" s="251"/>
      <c r="P1153" s="251"/>
      <c r="Q1153" s="251"/>
      <c r="R1153" s="251"/>
      <c r="S1153" s="251"/>
      <c r="T1153" s="252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53" t="s">
        <v>152</v>
      </c>
      <c r="AU1153" s="253" t="s">
        <v>84</v>
      </c>
      <c r="AV1153" s="14" t="s">
        <v>84</v>
      </c>
      <c r="AW1153" s="14" t="s">
        <v>33</v>
      </c>
      <c r="AX1153" s="14" t="s">
        <v>71</v>
      </c>
      <c r="AY1153" s="253" t="s">
        <v>141</v>
      </c>
    </row>
    <row r="1154" s="15" customFormat="1">
      <c r="A1154" s="15"/>
      <c r="B1154" s="254"/>
      <c r="C1154" s="255"/>
      <c r="D1154" s="234" t="s">
        <v>152</v>
      </c>
      <c r="E1154" s="256" t="s">
        <v>19</v>
      </c>
      <c r="F1154" s="257" t="s">
        <v>159</v>
      </c>
      <c r="G1154" s="255"/>
      <c r="H1154" s="258">
        <v>36</v>
      </c>
      <c r="I1154" s="259"/>
      <c r="J1154" s="255"/>
      <c r="K1154" s="255"/>
      <c r="L1154" s="260"/>
      <c r="M1154" s="261"/>
      <c r="N1154" s="262"/>
      <c r="O1154" s="262"/>
      <c r="P1154" s="262"/>
      <c r="Q1154" s="262"/>
      <c r="R1154" s="262"/>
      <c r="S1154" s="262"/>
      <c r="T1154" s="263"/>
      <c r="U1154" s="15"/>
      <c r="V1154" s="15"/>
      <c r="W1154" s="15"/>
      <c r="X1154" s="15"/>
      <c r="Y1154" s="15"/>
      <c r="Z1154" s="15"/>
      <c r="AA1154" s="15"/>
      <c r="AB1154" s="15"/>
      <c r="AC1154" s="15"/>
      <c r="AD1154" s="15"/>
      <c r="AE1154" s="15"/>
      <c r="AT1154" s="264" t="s">
        <v>152</v>
      </c>
      <c r="AU1154" s="264" t="s">
        <v>84</v>
      </c>
      <c r="AV1154" s="15" t="s">
        <v>148</v>
      </c>
      <c r="AW1154" s="15" t="s">
        <v>33</v>
      </c>
      <c r="AX1154" s="15" t="s">
        <v>78</v>
      </c>
      <c r="AY1154" s="264" t="s">
        <v>141</v>
      </c>
    </row>
    <row r="1155" s="2" customFormat="1" ht="24.15" customHeight="1">
      <c r="A1155" s="40"/>
      <c r="B1155" s="41"/>
      <c r="C1155" s="214" t="s">
        <v>977</v>
      </c>
      <c r="D1155" s="214" t="s">
        <v>143</v>
      </c>
      <c r="E1155" s="215" t="s">
        <v>978</v>
      </c>
      <c r="F1155" s="216" t="s">
        <v>979</v>
      </c>
      <c r="G1155" s="217" t="s">
        <v>826</v>
      </c>
      <c r="H1155" s="286"/>
      <c r="I1155" s="219"/>
      <c r="J1155" s="220">
        <f>ROUND(I1155*H1155,2)</f>
        <v>0</v>
      </c>
      <c r="K1155" s="216" t="s">
        <v>147</v>
      </c>
      <c r="L1155" s="46"/>
      <c r="M1155" s="221" t="s">
        <v>19</v>
      </c>
      <c r="N1155" s="222" t="s">
        <v>43</v>
      </c>
      <c r="O1155" s="86"/>
      <c r="P1155" s="223">
        <f>O1155*H1155</f>
        <v>0</v>
      </c>
      <c r="Q1155" s="223">
        <v>0</v>
      </c>
      <c r="R1155" s="223">
        <f>Q1155*H1155</f>
        <v>0</v>
      </c>
      <c r="S1155" s="223">
        <v>0</v>
      </c>
      <c r="T1155" s="224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25" t="s">
        <v>283</v>
      </c>
      <c r="AT1155" s="225" t="s">
        <v>143</v>
      </c>
      <c r="AU1155" s="225" t="s">
        <v>84</v>
      </c>
      <c r="AY1155" s="19" t="s">
        <v>141</v>
      </c>
      <c r="BE1155" s="226">
        <f>IF(N1155="základní",J1155,0)</f>
        <v>0</v>
      </c>
      <c r="BF1155" s="226">
        <f>IF(N1155="snížená",J1155,0)</f>
        <v>0</v>
      </c>
      <c r="BG1155" s="226">
        <f>IF(N1155="zákl. přenesená",J1155,0)</f>
        <v>0</v>
      </c>
      <c r="BH1155" s="226">
        <f>IF(N1155="sníž. přenesená",J1155,0)</f>
        <v>0</v>
      </c>
      <c r="BI1155" s="226">
        <f>IF(N1155="nulová",J1155,0)</f>
        <v>0</v>
      </c>
      <c r="BJ1155" s="19" t="s">
        <v>84</v>
      </c>
      <c r="BK1155" s="226">
        <f>ROUND(I1155*H1155,2)</f>
        <v>0</v>
      </c>
      <c r="BL1155" s="19" t="s">
        <v>283</v>
      </c>
      <c r="BM1155" s="225" t="s">
        <v>980</v>
      </c>
    </row>
    <row r="1156" s="2" customFormat="1">
      <c r="A1156" s="40"/>
      <c r="B1156" s="41"/>
      <c r="C1156" s="42"/>
      <c r="D1156" s="227" t="s">
        <v>150</v>
      </c>
      <c r="E1156" s="42"/>
      <c r="F1156" s="228" t="s">
        <v>981</v>
      </c>
      <c r="G1156" s="42"/>
      <c r="H1156" s="42"/>
      <c r="I1156" s="229"/>
      <c r="J1156" s="42"/>
      <c r="K1156" s="42"/>
      <c r="L1156" s="46"/>
      <c r="M1156" s="230"/>
      <c r="N1156" s="231"/>
      <c r="O1156" s="86"/>
      <c r="P1156" s="86"/>
      <c r="Q1156" s="86"/>
      <c r="R1156" s="86"/>
      <c r="S1156" s="86"/>
      <c r="T1156" s="87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T1156" s="19" t="s">
        <v>150</v>
      </c>
      <c r="AU1156" s="19" t="s">
        <v>84</v>
      </c>
    </row>
    <row r="1157" s="12" customFormat="1" ht="22.8" customHeight="1">
      <c r="A1157" s="12"/>
      <c r="B1157" s="198"/>
      <c r="C1157" s="199"/>
      <c r="D1157" s="200" t="s">
        <v>70</v>
      </c>
      <c r="E1157" s="212" t="s">
        <v>982</v>
      </c>
      <c r="F1157" s="212" t="s">
        <v>983</v>
      </c>
      <c r="G1157" s="199"/>
      <c r="H1157" s="199"/>
      <c r="I1157" s="202"/>
      <c r="J1157" s="213">
        <f>BK1157</f>
        <v>0</v>
      </c>
      <c r="K1157" s="199"/>
      <c r="L1157" s="204"/>
      <c r="M1157" s="205"/>
      <c r="N1157" s="206"/>
      <c r="O1157" s="206"/>
      <c r="P1157" s="207">
        <f>SUM(P1158:P1201)</f>
        <v>0</v>
      </c>
      <c r="Q1157" s="206"/>
      <c r="R1157" s="207">
        <f>SUM(R1158:R1201)</f>
        <v>1.0783532400000002</v>
      </c>
      <c r="S1157" s="206"/>
      <c r="T1157" s="208">
        <f>SUM(T1158:T1201)</f>
        <v>0</v>
      </c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R1157" s="209" t="s">
        <v>84</v>
      </c>
      <c r="AT1157" s="210" t="s">
        <v>70</v>
      </c>
      <c r="AU1157" s="210" t="s">
        <v>78</v>
      </c>
      <c r="AY1157" s="209" t="s">
        <v>141</v>
      </c>
      <c r="BK1157" s="211">
        <f>SUM(BK1158:BK1201)</f>
        <v>0</v>
      </c>
    </row>
    <row r="1158" s="2" customFormat="1" ht="16.5" customHeight="1">
      <c r="A1158" s="40"/>
      <c r="B1158" s="41"/>
      <c r="C1158" s="214" t="s">
        <v>984</v>
      </c>
      <c r="D1158" s="214" t="s">
        <v>143</v>
      </c>
      <c r="E1158" s="215" t="s">
        <v>985</v>
      </c>
      <c r="F1158" s="216" t="s">
        <v>986</v>
      </c>
      <c r="G1158" s="217" t="s">
        <v>146</v>
      </c>
      <c r="H1158" s="218">
        <v>65.736000000000004</v>
      </c>
      <c r="I1158" s="219"/>
      <c r="J1158" s="220">
        <f>ROUND(I1158*H1158,2)</f>
        <v>0</v>
      </c>
      <c r="K1158" s="216" t="s">
        <v>147</v>
      </c>
      <c r="L1158" s="46"/>
      <c r="M1158" s="221" t="s">
        <v>19</v>
      </c>
      <c r="N1158" s="222" t="s">
        <v>43</v>
      </c>
      <c r="O1158" s="86"/>
      <c r="P1158" s="223">
        <f>O1158*H1158</f>
        <v>0</v>
      </c>
      <c r="Q1158" s="223">
        <v>0.00029999999999999997</v>
      </c>
      <c r="R1158" s="223">
        <f>Q1158*H1158</f>
        <v>0.0197208</v>
      </c>
      <c r="S1158" s="223">
        <v>0</v>
      </c>
      <c r="T1158" s="224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5" t="s">
        <v>283</v>
      </c>
      <c r="AT1158" s="225" t="s">
        <v>143</v>
      </c>
      <c r="AU1158" s="225" t="s">
        <v>84</v>
      </c>
      <c r="AY1158" s="19" t="s">
        <v>141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9" t="s">
        <v>84</v>
      </c>
      <c r="BK1158" s="226">
        <f>ROUND(I1158*H1158,2)</f>
        <v>0</v>
      </c>
      <c r="BL1158" s="19" t="s">
        <v>283</v>
      </c>
      <c r="BM1158" s="225" t="s">
        <v>987</v>
      </c>
    </row>
    <row r="1159" s="2" customFormat="1">
      <c r="A1159" s="40"/>
      <c r="B1159" s="41"/>
      <c r="C1159" s="42"/>
      <c r="D1159" s="227" t="s">
        <v>150</v>
      </c>
      <c r="E1159" s="42"/>
      <c r="F1159" s="228" t="s">
        <v>988</v>
      </c>
      <c r="G1159" s="42"/>
      <c r="H1159" s="42"/>
      <c r="I1159" s="229"/>
      <c r="J1159" s="42"/>
      <c r="K1159" s="42"/>
      <c r="L1159" s="46"/>
      <c r="M1159" s="230"/>
      <c r="N1159" s="231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150</v>
      </c>
      <c r="AU1159" s="19" t="s">
        <v>84</v>
      </c>
    </row>
    <row r="1160" s="13" customFormat="1">
      <c r="A1160" s="13"/>
      <c r="B1160" s="232"/>
      <c r="C1160" s="233"/>
      <c r="D1160" s="234" t="s">
        <v>152</v>
      </c>
      <c r="E1160" s="235" t="s">
        <v>19</v>
      </c>
      <c r="F1160" s="236" t="s">
        <v>230</v>
      </c>
      <c r="G1160" s="233"/>
      <c r="H1160" s="235" t="s">
        <v>19</v>
      </c>
      <c r="I1160" s="237"/>
      <c r="J1160" s="233"/>
      <c r="K1160" s="233"/>
      <c r="L1160" s="238"/>
      <c r="M1160" s="239"/>
      <c r="N1160" s="240"/>
      <c r="O1160" s="240"/>
      <c r="P1160" s="240"/>
      <c r="Q1160" s="240"/>
      <c r="R1160" s="240"/>
      <c r="S1160" s="240"/>
      <c r="T1160" s="241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2" t="s">
        <v>152</v>
      </c>
      <c r="AU1160" s="242" t="s">
        <v>84</v>
      </c>
      <c r="AV1160" s="13" t="s">
        <v>78</v>
      </c>
      <c r="AW1160" s="13" t="s">
        <v>33</v>
      </c>
      <c r="AX1160" s="13" t="s">
        <v>71</v>
      </c>
      <c r="AY1160" s="242" t="s">
        <v>141</v>
      </c>
    </row>
    <row r="1161" s="14" customFormat="1">
      <c r="A1161" s="14"/>
      <c r="B1161" s="243"/>
      <c r="C1161" s="244"/>
      <c r="D1161" s="234" t="s">
        <v>152</v>
      </c>
      <c r="E1161" s="245" t="s">
        <v>19</v>
      </c>
      <c r="F1161" s="246" t="s">
        <v>989</v>
      </c>
      <c r="G1161" s="244"/>
      <c r="H1161" s="247">
        <v>65.736000000000004</v>
      </c>
      <c r="I1161" s="248"/>
      <c r="J1161" s="244"/>
      <c r="K1161" s="244"/>
      <c r="L1161" s="249"/>
      <c r="M1161" s="250"/>
      <c r="N1161" s="251"/>
      <c r="O1161" s="251"/>
      <c r="P1161" s="251"/>
      <c r="Q1161" s="251"/>
      <c r="R1161" s="251"/>
      <c r="S1161" s="251"/>
      <c r="T1161" s="252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53" t="s">
        <v>152</v>
      </c>
      <c r="AU1161" s="253" t="s">
        <v>84</v>
      </c>
      <c r="AV1161" s="14" t="s">
        <v>84</v>
      </c>
      <c r="AW1161" s="14" t="s">
        <v>33</v>
      </c>
      <c r="AX1161" s="14" t="s">
        <v>71</v>
      </c>
      <c r="AY1161" s="253" t="s">
        <v>141</v>
      </c>
    </row>
    <row r="1162" s="15" customFormat="1">
      <c r="A1162" s="15"/>
      <c r="B1162" s="254"/>
      <c r="C1162" s="255"/>
      <c r="D1162" s="234" t="s">
        <v>152</v>
      </c>
      <c r="E1162" s="256" t="s">
        <v>19</v>
      </c>
      <c r="F1162" s="257" t="s">
        <v>159</v>
      </c>
      <c r="G1162" s="255"/>
      <c r="H1162" s="258">
        <v>65.736000000000004</v>
      </c>
      <c r="I1162" s="259"/>
      <c r="J1162" s="255"/>
      <c r="K1162" s="255"/>
      <c r="L1162" s="260"/>
      <c r="M1162" s="261"/>
      <c r="N1162" s="262"/>
      <c r="O1162" s="262"/>
      <c r="P1162" s="262"/>
      <c r="Q1162" s="262"/>
      <c r="R1162" s="262"/>
      <c r="S1162" s="262"/>
      <c r="T1162" s="263"/>
      <c r="U1162" s="15"/>
      <c r="V1162" s="15"/>
      <c r="W1162" s="15"/>
      <c r="X1162" s="15"/>
      <c r="Y1162" s="15"/>
      <c r="Z1162" s="15"/>
      <c r="AA1162" s="15"/>
      <c r="AB1162" s="15"/>
      <c r="AC1162" s="15"/>
      <c r="AD1162" s="15"/>
      <c r="AE1162" s="15"/>
      <c r="AT1162" s="264" t="s">
        <v>152</v>
      </c>
      <c r="AU1162" s="264" t="s">
        <v>84</v>
      </c>
      <c r="AV1162" s="15" t="s">
        <v>148</v>
      </c>
      <c r="AW1162" s="15" t="s">
        <v>33</v>
      </c>
      <c r="AX1162" s="15" t="s">
        <v>78</v>
      </c>
      <c r="AY1162" s="264" t="s">
        <v>141</v>
      </c>
    </row>
    <row r="1163" s="2" customFormat="1" ht="21.75" customHeight="1">
      <c r="A1163" s="40"/>
      <c r="B1163" s="41"/>
      <c r="C1163" s="214" t="s">
        <v>990</v>
      </c>
      <c r="D1163" s="214" t="s">
        <v>143</v>
      </c>
      <c r="E1163" s="215" t="s">
        <v>991</v>
      </c>
      <c r="F1163" s="216" t="s">
        <v>992</v>
      </c>
      <c r="G1163" s="217" t="s">
        <v>347</v>
      </c>
      <c r="H1163" s="218">
        <v>56.280000000000001</v>
      </c>
      <c r="I1163" s="219"/>
      <c r="J1163" s="220">
        <f>ROUND(I1163*H1163,2)</f>
        <v>0</v>
      </c>
      <c r="K1163" s="216" t="s">
        <v>147</v>
      </c>
      <c r="L1163" s="46"/>
      <c r="M1163" s="221" t="s">
        <v>19</v>
      </c>
      <c r="N1163" s="222" t="s">
        <v>43</v>
      </c>
      <c r="O1163" s="86"/>
      <c r="P1163" s="223">
        <f>O1163*H1163</f>
        <v>0</v>
      </c>
      <c r="Q1163" s="223">
        <v>0.00058</v>
      </c>
      <c r="R1163" s="223">
        <f>Q1163*H1163</f>
        <v>0.032642400000000002</v>
      </c>
      <c r="S1163" s="223">
        <v>0</v>
      </c>
      <c r="T1163" s="224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25" t="s">
        <v>283</v>
      </c>
      <c r="AT1163" s="225" t="s">
        <v>143</v>
      </c>
      <c r="AU1163" s="225" t="s">
        <v>84</v>
      </c>
      <c r="AY1163" s="19" t="s">
        <v>141</v>
      </c>
      <c r="BE1163" s="226">
        <f>IF(N1163="základní",J1163,0)</f>
        <v>0</v>
      </c>
      <c r="BF1163" s="226">
        <f>IF(N1163="snížená",J1163,0)</f>
        <v>0</v>
      </c>
      <c r="BG1163" s="226">
        <f>IF(N1163="zákl. přenesená",J1163,0)</f>
        <v>0</v>
      </c>
      <c r="BH1163" s="226">
        <f>IF(N1163="sníž. přenesená",J1163,0)</f>
        <v>0</v>
      </c>
      <c r="BI1163" s="226">
        <f>IF(N1163="nulová",J1163,0)</f>
        <v>0</v>
      </c>
      <c r="BJ1163" s="19" t="s">
        <v>84</v>
      </c>
      <c r="BK1163" s="226">
        <f>ROUND(I1163*H1163,2)</f>
        <v>0</v>
      </c>
      <c r="BL1163" s="19" t="s">
        <v>283</v>
      </c>
      <c r="BM1163" s="225" t="s">
        <v>993</v>
      </c>
    </row>
    <row r="1164" s="2" customFormat="1">
      <c r="A1164" s="40"/>
      <c r="B1164" s="41"/>
      <c r="C1164" s="42"/>
      <c r="D1164" s="227" t="s">
        <v>150</v>
      </c>
      <c r="E1164" s="42"/>
      <c r="F1164" s="228" t="s">
        <v>994</v>
      </c>
      <c r="G1164" s="42"/>
      <c r="H1164" s="42"/>
      <c r="I1164" s="229"/>
      <c r="J1164" s="42"/>
      <c r="K1164" s="42"/>
      <c r="L1164" s="46"/>
      <c r="M1164" s="230"/>
      <c r="N1164" s="231"/>
      <c r="O1164" s="86"/>
      <c r="P1164" s="86"/>
      <c r="Q1164" s="86"/>
      <c r="R1164" s="86"/>
      <c r="S1164" s="86"/>
      <c r="T1164" s="87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T1164" s="19" t="s">
        <v>150</v>
      </c>
      <c r="AU1164" s="19" t="s">
        <v>84</v>
      </c>
    </row>
    <row r="1165" s="13" customFormat="1">
      <c r="A1165" s="13"/>
      <c r="B1165" s="232"/>
      <c r="C1165" s="233"/>
      <c r="D1165" s="234" t="s">
        <v>152</v>
      </c>
      <c r="E1165" s="235" t="s">
        <v>19</v>
      </c>
      <c r="F1165" s="236" t="s">
        <v>230</v>
      </c>
      <c r="G1165" s="233"/>
      <c r="H1165" s="235" t="s">
        <v>19</v>
      </c>
      <c r="I1165" s="237"/>
      <c r="J1165" s="233"/>
      <c r="K1165" s="233"/>
      <c r="L1165" s="238"/>
      <c r="M1165" s="239"/>
      <c r="N1165" s="240"/>
      <c r="O1165" s="240"/>
      <c r="P1165" s="240"/>
      <c r="Q1165" s="240"/>
      <c r="R1165" s="240"/>
      <c r="S1165" s="240"/>
      <c r="T1165" s="241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42" t="s">
        <v>152</v>
      </c>
      <c r="AU1165" s="242" t="s">
        <v>84</v>
      </c>
      <c r="AV1165" s="13" t="s">
        <v>78</v>
      </c>
      <c r="AW1165" s="13" t="s">
        <v>33</v>
      </c>
      <c r="AX1165" s="13" t="s">
        <v>71</v>
      </c>
      <c r="AY1165" s="242" t="s">
        <v>141</v>
      </c>
    </row>
    <row r="1166" s="14" customFormat="1">
      <c r="A1166" s="14"/>
      <c r="B1166" s="243"/>
      <c r="C1166" s="244"/>
      <c r="D1166" s="234" t="s">
        <v>152</v>
      </c>
      <c r="E1166" s="245" t="s">
        <v>19</v>
      </c>
      <c r="F1166" s="246" t="s">
        <v>995</v>
      </c>
      <c r="G1166" s="244"/>
      <c r="H1166" s="247">
        <v>56.280000000000001</v>
      </c>
      <c r="I1166" s="248"/>
      <c r="J1166" s="244"/>
      <c r="K1166" s="244"/>
      <c r="L1166" s="249"/>
      <c r="M1166" s="250"/>
      <c r="N1166" s="251"/>
      <c r="O1166" s="251"/>
      <c r="P1166" s="251"/>
      <c r="Q1166" s="251"/>
      <c r="R1166" s="251"/>
      <c r="S1166" s="251"/>
      <c r="T1166" s="252"/>
      <c r="U1166" s="14"/>
      <c r="V1166" s="14"/>
      <c r="W1166" s="14"/>
      <c r="X1166" s="14"/>
      <c r="Y1166" s="14"/>
      <c r="Z1166" s="14"/>
      <c r="AA1166" s="14"/>
      <c r="AB1166" s="14"/>
      <c r="AC1166" s="14"/>
      <c r="AD1166" s="14"/>
      <c r="AE1166" s="14"/>
      <c r="AT1166" s="253" t="s">
        <v>152</v>
      </c>
      <c r="AU1166" s="253" t="s">
        <v>84</v>
      </c>
      <c r="AV1166" s="14" t="s">
        <v>84</v>
      </c>
      <c r="AW1166" s="14" t="s">
        <v>33</v>
      </c>
      <c r="AX1166" s="14" t="s">
        <v>71</v>
      </c>
      <c r="AY1166" s="253" t="s">
        <v>141</v>
      </c>
    </row>
    <row r="1167" s="15" customFormat="1">
      <c r="A1167" s="15"/>
      <c r="B1167" s="254"/>
      <c r="C1167" s="255"/>
      <c r="D1167" s="234" t="s">
        <v>152</v>
      </c>
      <c r="E1167" s="256" t="s">
        <v>19</v>
      </c>
      <c r="F1167" s="257" t="s">
        <v>159</v>
      </c>
      <c r="G1167" s="255"/>
      <c r="H1167" s="258">
        <v>56.280000000000001</v>
      </c>
      <c r="I1167" s="259"/>
      <c r="J1167" s="255"/>
      <c r="K1167" s="255"/>
      <c r="L1167" s="260"/>
      <c r="M1167" s="261"/>
      <c r="N1167" s="262"/>
      <c r="O1167" s="262"/>
      <c r="P1167" s="262"/>
      <c r="Q1167" s="262"/>
      <c r="R1167" s="262"/>
      <c r="S1167" s="262"/>
      <c r="T1167" s="263"/>
      <c r="U1167" s="15"/>
      <c r="V1167" s="15"/>
      <c r="W1167" s="15"/>
      <c r="X1167" s="15"/>
      <c r="Y1167" s="15"/>
      <c r="Z1167" s="15"/>
      <c r="AA1167" s="15"/>
      <c r="AB1167" s="15"/>
      <c r="AC1167" s="15"/>
      <c r="AD1167" s="15"/>
      <c r="AE1167" s="15"/>
      <c r="AT1167" s="264" t="s">
        <v>152</v>
      </c>
      <c r="AU1167" s="264" t="s">
        <v>84</v>
      </c>
      <c r="AV1167" s="15" t="s">
        <v>148</v>
      </c>
      <c r="AW1167" s="15" t="s">
        <v>33</v>
      </c>
      <c r="AX1167" s="15" t="s">
        <v>78</v>
      </c>
      <c r="AY1167" s="264" t="s">
        <v>141</v>
      </c>
    </row>
    <row r="1168" s="2" customFormat="1" ht="16.5" customHeight="1">
      <c r="A1168" s="40"/>
      <c r="B1168" s="41"/>
      <c r="C1168" s="265" t="s">
        <v>996</v>
      </c>
      <c r="D1168" s="265" t="s">
        <v>183</v>
      </c>
      <c r="E1168" s="266" t="s">
        <v>997</v>
      </c>
      <c r="F1168" s="267" t="s">
        <v>998</v>
      </c>
      <c r="G1168" s="268" t="s">
        <v>636</v>
      </c>
      <c r="H1168" s="269">
        <v>180.096</v>
      </c>
      <c r="I1168" s="270"/>
      <c r="J1168" s="271">
        <f>ROUND(I1168*H1168,2)</f>
        <v>0</v>
      </c>
      <c r="K1168" s="267" t="s">
        <v>147</v>
      </c>
      <c r="L1168" s="272"/>
      <c r="M1168" s="273" t="s">
        <v>19</v>
      </c>
      <c r="N1168" s="274" t="s">
        <v>43</v>
      </c>
      <c r="O1168" s="86"/>
      <c r="P1168" s="223">
        <f>O1168*H1168</f>
        <v>0</v>
      </c>
      <c r="Q1168" s="223">
        <v>0.00046999999999999999</v>
      </c>
      <c r="R1168" s="223">
        <f>Q1168*H1168</f>
        <v>0.084645120000000004</v>
      </c>
      <c r="S1168" s="223">
        <v>0</v>
      </c>
      <c r="T1168" s="224">
        <f>S1168*H1168</f>
        <v>0</v>
      </c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R1168" s="225" t="s">
        <v>294</v>
      </c>
      <c r="AT1168" s="225" t="s">
        <v>183</v>
      </c>
      <c r="AU1168" s="225" t="s">
        <v>84</v>
      </c>
      <c r="AY1168" s="19" t="s">
        <v>141</v>
      </c>
      <c r="BE1168" s="226">
        <f>IF(N1168="základní",J1168,0)</f>
        <v>0</v>
      </c>
      <c r="BF1168" s="226">
        <f>IF(N1168="snížená",J1168,0)</f>
        <v>0</v>
      </c>
      <c r="BG1168" s="226">
        <f>IF(N1168="zákl. přenesená",J1168,0)</f>
        <v>0</v>
      </c>
      <c r="BH1168" s="226">
        <f>IF(N1168="sníž. přenesená",J1168,0)</f>
        <v>0</v>
      </c>
      <c r="BI1168" s="226">
        <f>IF(N1168="nulová",J1168,0)</f>
        <v>0</v>
      </c>
      <c r="BJ1168" s="19" t="s">
        <v>84</v>
      </c>
      <c r="BK1168" s="226">
        <f>ROUND(I1168*H1168,2)</f>
        <v>0</v>
      </c>
      <c r="BL1168" s="19" t="s">
        <v>283</v>
      </c>
      <c r="BM1168" s="225" t="s">
        <v>999</v>
      </c>
    </row>
    <row r="1169" s="2" customFormat="1">
      <c r="A1169" s="40"/>
      <c r="B1169" s="41"/>
      <c r="C1169" s="42"/>
      <c r="D1169" s="227" t="s">
        <v>150</v>
      </c>
      <c r="E1169" s="42"/>
      <c r="F1169" s="228" t="s">
        <v>1000</v>
      </c>
      <c r="G1169" s="42"/>
      <c r="H1169" s="42"/>
      <c r="I1169" s="229"/>
      <c r="J1169" s="42"/>
      <c r="K1169" s="42"/>
      <c r="L1169" s="46"/>
      <c r="M1169" s="230"/>
      <c r="N1169" s="231"/>
      <c r="O1169" s="86"/>
      <c r="P1169" s="86"/>
      <c r="Q1169" s="86"/>
      <c r="R1169" s="86"/>
      <c r="S1169" s="86"/>
      <c r="T1169" s="87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T1169" s="19" t="s">
        <v>150</v>
      </c>
      <c r="AU1169" s="19" t="s">
        <v>84</v>
      </c>
    </row>
    <row r="1170" s="13" customFormat="1">
      <c r="A1170" s="13"/>
      <c r="B1170" s="232"/>
      <c r="C1170" s="233"/>
      <c r="D1170" s="234" t="s">
        <v>152</v>
      </c>
      <c r="E1170" s="235" t="s">
        <v>19</v>
      </c>
      <c r="F1170" s="236" t="s">
        <v>230</v>
      </c>
      <c r="G1170" s="233"/>
      <c r="H1170" s="235" t="s">
        <v>19</v>
      </c>
      <c r="I1170" s="237"/>
      <c r="J1170" s="233"/>
      <c r="K1170" s="233"/>
      <c r="L1170" s="238"/>
      <c r="M1170" s="239"/>
      <c r="N1170" s="240"/>
      <c r="O1170" s="240"/>
      <c r="P1170" s="240"/>
      <c r="Q1170" s="240"/>
      <c r="R1170" s="240"/>
      <c r="S1170" s="240"/>
      <c r="T1170" s="241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2" t="s">
        <v>152</v>
      </c>
      <c r="AU1170" s="242" t="s">
        <v>84</v>
      </c>
      <c r="AV1170" s="13" t="s">
        <v>78</v>
      </c>
      <c r="AW1170" s="13" t="s">
        <v>33</v>
      </c>
      <c r="AX1170" s="13" t="s">
        <v>71</v>
      </c>
      <c r="AY1170" s="242" t="s">
        <v>141</v>
      </c>
    </row>
    <row r="1171" s="14" customFormat="1">
      <c r="A1171" s="14"/>
      <c r="B1171" s="243"/>
      <c r="C1171" s="244"/>
      <c r="D1171" s="234" t="s">
        <v>152</v>
      </c>
      <c r="E1171" s="245" t="s">
        <v>19</v>
      </c>
      <c r="F1171" s="246" t="s">
        <v>995</v>
      </c>
      <c r="G1171" s="244"/>
      <c r="H1171" s="247">
        <v>56.280000000000001</v>
      </c>
      <c r="I1171" s="248"/>
      <c r="J1171" s="244"/>
      <c r="K1171" s="244"/>
      <c r="L1171" s="249"/>
      <c r="M1171" s="250"/>
      <c r="N1171" s="251"/>
      <c r="O1171" s="251"/>
      <c r="P1171" s="251"/>
      <c r="Q1171" s="251"/>
      <c r="R1171" s="251"/>
      <c r="S1171" s="251"/>
      <c r="T1171" s="252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53" t="s">
        <v>152</v>
      </c>
      <c r="AU1171" s="253" t="s">
        <v>84</v>
      </c>
      <c r="AV1171" s="14" t="s">
        <v>84</v>
      </c>
      <c r="AW1171" s="14" t="s">
        <v>33</v>
      </c>
      <c r="AX1171" s="14" t="s">
        <v>71</v>
      </c>
      <c r="AY1171" s="253" t="s">
        <v>141</v>
      </c>
    </row>
    <row r="1172" s="15" customFormat="1">
      <c r="A1172" s="15"/>
      <c r="B1172" s="254"/>
      <c r="C1172" s="255"/>
      <c r="D1172" s="234" t="s">
        <v>152</v>
      </c>
      <c r="E1172" s="256" t="s">
        <v>19</v>
      </c>
      <c r="F1172" s="257" t="s">
        <v>159</v>
      </c>
      <c r="G1172" s="255"/>
      <c r="H1172" s="258">
        <v>56.280000000000001</v>
      </c>
      <c r="I1172" s="259"/>
      <c r="J1172" s="255"/>
      <c r="K1172" s="255"/>
      <c r="L1172" s="260"/>
      <c r="M1172" s="261"/>
      <c r="N1172" s="262"/>
      <c r="O1172" s="262"/>
      <c r="P1172" s="262"/>
      <c r="Q1172" s="262"/>
      <c r="R1172" s="262"/>
      <c r="S1172" s="262"/>
      <c r="T1172" s="263"/>
      <c r="U1172" s="15"/>
      <c r="V1172" s="15"/>
      <c r="W1172" s="15"/>
      <c r="X1172" s="15"/>
      <c r="Y1172" s="15"/>
      <c r="Z1172" s="15"/>
      <c r="AA1172" s="15"/>
      <c r="AB1172" s="15"/>
      <c r="AC1172" s="15"/>
      <c r="AD1172" s="15"/>
      <c r="AE1172" s="15"/>
      <c r="AT1172" s="264" t="s">
        <v>152</v>
      </c>
      <c r="AU1172" s="264" t="s">
        <v>84</v>
      </c>
      <c r="AV1172" s="15" t="s">
        <v>148</v>
      </c>
      <c r="AW1172" s="15" t="s">
        <v>33</v>
      </c>
      <c r="AX1172" s="15" t="s">
        <v>78</v>
      </c>
      <c r="AY1172" s="264" t="s">
        <v>141</v>
      </c>
    </row>
    <row r="1173" s="14" customFormat="1">
      <c r="A1173" s="14"/>
      <c r="B1173" s="243"/>
      <c r="C1173" s="244"/>
      <c r="D1173" s="234" t="s">
        <v>152</v>
      </c>
      <c r="E1173" s="244"/>
      <c r="F1173" s="246" t="s">
        <v>1001</v>
      </c>
      <c r="G1173" s="244"/>
      <c r="H1173" s="247">
        <v>180.096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152</v>
      </c>
      <c r="AU1173" s="253" t="s">
        <v>84</v>
      </c>
      <c r="AV1173" s="14" t="s">
        <v>84</v>
      </c>
      <c r="AW1173" s="14" t="s">
        <v>4</v>
      </c>
      <c r="AX1173" s="14" t="s">
        <v>78</v>
      </c>
      <c r="AY1173" s="253" t="s">
        <v>141</v>
      </c>
    </row>
    <row r="1174" s="2" customFormat="1" ht="24.15" customHeight="1">
      <c r="A1174" s="40"/>
      <c r="B1174" s="41"/>
      <c r="C1174" s="214" t="s">
        <v>1002</v>
      </c>
      <c r="D1174" s="214" t="s">
        <v>143</v>
      </c>
      <c r="E1174" s="215" t="s">
        <v>1003</v>
      </c>
      <c r="F1174" s="216" t="s">
        <v>1004</v>
      </c>
      <c r="G1174" s="217" t="s">
        <v>146</v>
      </c>
      <c r="H1174" s="218">
        <v>32.868000000000002</v>
      </c>
      <c r="I1174" s="219"/>
      <c r="J1174" s="220">
        <f>ROUND(I1174*H1174,2)</f>
        <v>0</v>
      </c>
      <c r="K1174" s="216" t="s">
        <v>147</v>
      </c>
      <c r="L1174" s="46"/>
      <c r="M1174" s="221" t="s">
        <v>19</v>
      </c>
      <c r="N1174" s="222" t="s">
        <v>43</v>
      </c>
      <c r="O1174" s="86"/>
      <c r="P1174" s="223">
        <f>O1174*H1174</f>
        <v>0</v>
      </c>
      <c r="Q1174" s="223">
        <v>0.0068900000000000003</v>
      </c>
      <c r="R1174" s="223">
        <f>Q1174*H1174</f>
        <v>0.22646052000000003</v>
      </c>
      <c r="S1174" s="223">
        <v>0</v>
      </c>
      <c r="T1174" s="224">
        <f>S1174*H1174</f>
        <v>0</v>
      </c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R1174" s="225" t="s">
        <v>283</v>
      </c>
      <c r="AT1174" s="225" t="s">
        <v>143</v>
      </c>
      <c r="AU1174" s="225" t="s">
        <v>84</v>
      </c>
      <c r="AY1174" s="19" t="s">
        <v>141</v>
      </c>
      <c r="BE1174" s="226">
        <f>IF(N1174="základní",J1174,0)</f>
        <v>0</v>
      </c>
      <c r="BF1174" s="226">
        <f>IF(N1174="snížená",J1174,0)</f>
        <v>0</v>
      </c>
      <c r="BG1174" s="226">
        <f>IF(N1174="zákl. přenesená",J1174,0)</f>
        <v>0</v>
      </c>
      <c r="BH1174" s="226">
        <f>IF(N1174="sníž. přenesená",J1174,0)</f>
        <v>0</v>
      </c>
      <c r="BI1174" s="226">
        <f>IF(N1174="nulová",J1174,0)</f>
        <v>0</v>
      </c>
      <c r="BJ1174" s="19" t="s">
        <v>84</v>
      </c>
      <c r="BK1174" s="226">
        <f>ROUND(I1174*H1174,2)</f>
        <v>0</v>
      </c>
      <c r="BL1174" s="19" t="s">
        <v>283</v>
      </c>
      <c r="BM1174" s="225" t="s">
        <v>1005</v>
      </c>
    </row>
    <row r="1175" s="2" customFormat="1">
      <c r="A1175" s="40"/>
      <c r="B1175" s="41"/>
      <c r="C1175" s="42"/>
      <c r="D1175" s="227" t="s">
        <v>150</v>
      </c>
      <c r="E1175" s="42"/>
      <c r="F1175" s="228" t="s">
        <v>1006</v>
      </c>
      <c r="G1175" s="42"/>
      <c r="H1175" s="42"/>
      <c r="I1175" s="229"/>
      <c r="J1175" s="42"/>
      <c r="K1175" s="42"/>
      <c r="L1175" s="46"/>
      <c r="M1175" s="230"/>
      <c r="N1175" s="231"/>
      <c r="O1175" s="86"/>
      <c r="P1175" s="86"/>
      <c r="Q1175" s="86"/>
      <c r="R1175" s="86"/>
      <c r="S1175" s="86"/>
      <c r="T1175" s="87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T1175" s="19" t="s">
        <v>150</v>
      </c>
      <c r="AU1175" s="19" t="s">
        <v>84</v>
      </c>
    </row>
    <row r="1176" s="13" customFormat="1">
      <c r="A1176" s="13"/>
      <c r="B1176" s="232"/>
      <c r="C1176" s="233"/>
      <c r="D1176" s="234" t="s">
        <v>152</v>
      </c>
      <c r="E1176" s="235" t="s">
        <v>19</v>
      </c>
      <c r="F1176" s="236" t="s">
        <v>1007</v>
      </c>
      <c r="G1176" s="233"/>
      <c r="H1176" s="235" t="s">
        <v>19</v>
      </c>
      <c r="I1176" s="237"/>
      <c r="J1176" s="233"/>
      <c r="K1176" s="233"/>
      <c r="L1176" s="238"/>
      <c r="M1176" s="239"/>
      <c r="N1176" s="240"/>
      <c r="O1176" s="240"/>
      <c r="P1176" s="240"/>
      <c r="Q1176" s="240"/>
      <c r="R1176" s="240"/>
      <c r="S1176" s="240"/>
      <c r="T1176" s="241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2" t="s">
        <v>152</v>
      </c>
      <c r="AU1176" s="242" t="s">
        <v>84</v>
      </c>
      <c r="AV1176" s="13" t="s">
        <v>78</v>
      </c>
      <c r="AW1176" s="13" t="s">
        <v>33</v>
      </c>
      <c r="AX1176" s="13" t="s">
        <v>71</v>
      </c>
      <c r="AY1176" s="242" t="s">
        <v>141</v>
      </c>
    </row>
    <row r="1177" s="14" customFormat="1">
      <c r="A1177" s="14"/>
      <c r="B1177" s="243"/>
      <c r="C1177" s="244"/>
      <c r="D1177" s="234" t="s">
        <v>152</v>
      </c>
      <c r="E1177" s="245" t="s">
        <v>19</v>
      </c>
      <c r="F1177" s="246" t="s">
        <v>1008</v>
      </c>
      <c r="G1177" s="244"/>
      <c r="H1177" s="247">
        <v>32.868000000000002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152</v>
      </c>
      <c r="AU1177" s="253" t="s">
        <v>84</v>
      </c>
      <c r="AV1177" s="14" t="s">
        <v>84</v>
      </c>
      <c r="AW1177" s="14" t="s">
        <v>33</v>
      </c>
      <c r="AX1177" s="14" t="s">
        <v>71</v>
      </c>
      <c r="AY1177" s="253" t="s">
        <v>141</v>
      </c>
    </row>
    <row r="1178" s="15" customFormat="1">
      <c r="A1178" s="15"/>
      <c r="B1178" s="254"/>
      <c r="C1178" s="255"/>
      <c r="D1178" s="234" t="s">
        <v>152</v>
      </c>
      <c r="E1178" s="256" t="s">
        <v>19</v>
      </c>
      <c r="F1178" s="257" t="s">
        <v>159</v>
      </c>
      <c r="G1178" s="255"/>
      <c r="H1178" s="258">
        <v>32.868000000000002</v>
      </c>
      <c r="I1178" s="259"/>
      <c r="J1178" s="255"/>
      <c r="K1178" s="255"/>
      <c r="L1178" s="260"/>
      <c r="M1178" s="261"/>
      <c r="N1178" s="262"/>
      <c r="O1178" s="262"/>
      <c r="P1178" s="262"/>
      <c r="Q1178" s="262"/>
      <c r="R1178" s="262"/>
      <c r="S1178" s="262"/>
      <c r="T1178" s="263"/>
      <c r="U1178" s="15"/>
      <c r="V1178" s="15"/>
      <c r="W1178" s="15"/>
      <c r="X1178" s="15"/>
      <c r="Y1178" s="15"/>
      <c r="Z1178" s="15"/>
      <c r="AA1178" s="15"/>
      <c r="AB1178" s="15"/>
      <c r="AC1178" s="15"/>
      <c r="AD1178" s="15"/>
      <c r="AE1178" s="15"/>
      <c r="AT1178" s="264" t="s">
        <v>152</v>
      </c>
      <c r="AU1178" s="264" t="s">
        <v>84</v>
      </c>
      <c r="AV1178" s="15" t="s">
        <v>148</v>
      </c>
      <c r="AW1178" s="15" t="s">
        <v>33</v>
      </c>
      <c r="AX1178" s="15" t="s">
        <v>78</v>
      </c>
      <c r="AY1178" s="264" t="s">
        <v>141</v>
      </c>
    </row>
    <row r="1179" s="2" customFormat="1" ht="24.15" customHeight="1">
      <c r="A1179" s="40"/>
      <c r="B1179" s="41"/>
      <c r="C1179" s="265" t="s">
        <v>1009</v>
      </c>
      <c r="D1179" s="265" t="s">
        <v>183</v>
      </c>
      <c r="E1179" s="266" t="s">
        <v>1010</v>
      </c>
      <c r="F1179" s="267" t="s">
        <v>1011</v>
      </c>
      <c r="G1179" s="268" t="s">
        <v>146</v>
      </c>
      <c r="H1179" s="269">
        <v>36.155000000000001</v>
      </c>
      <c r="I1179" s="270"/>
      <c r="J1179" s="271">
        <f>ROUND(I1179*H1179,2)</f>
        <v>0</v>
      </c>
      <c r="K1179" s="267" t="s">
        <v>147</v>
      </c>
      <c r="L1179" s="272"/>
      <c r="M1179" s="273" t="s">
        <v>19</v>
      </c>
      <c r="N1179" s="274" t="s">
        <v>43</v>
      </c>
      <c r="O1179" s="86"/>
      <c r="P1179" s="223">
        <f>O1179*H1179</f>
        <v>0</v>
      </c>
      <c r="Q1179" s="223">
        <v>0.019199999999999998</v>
      </c>
      <c r="R1179" s="223">
        <f>Q1179*H1179</f>
        <v>0.69417600000000002</v>
      </c>
      <c r="S1179" s="223">
        <v>0</v>
      </c>
      <c r="T1179" s="224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25" t="s">
        <v>294</v>
      </c>
      <c r="AT1179" s="225" t="s">
        <v>183</v>
      </c>
      <c r="AU1179" s="225" t="s">
        <v>84</v>
      </c>
      <c r="AY1179" s="19" t="s">
        <v>141</v>
      </c>
      <c r="BE1179" s="226">
        <f>IF(N1179="základní",J1179,0)</f>
        <v>0</v>
      </c>
      <c r="BF1179" s="226">
        <f>IF(N1179="snížená",J1179,0)</f>
        <v>0</v>
      </c>
      <c r="BG1179" s="226">
        <f>IF(N1179="zákl. přenesená",J1179,0)</f>
        <v>0</v>
      </c>
      <c r="BH1179" s="226">
        <f>IF(N1179="sníž. přenesená",J1179,0)</f>
        <v>0</v>
      </c>
      <c r="BI1179" s="226">
        <f>IF(N1179="nulová",J1179,0)</f>
        <v>0</v>
      </c>
      <c r="BJ1179" s="19" t="s">
        <v>84</v>
      </c>
      <c r="BK1179" s="226">
        <f>ROUND(I1179*H1179,2)</f>
        <v>0</v>
      </c>
      <c r="BL1179" s="19" t="s">
        <v>283</v>
      </c>
      <c r="BM1179" s="225" t="s">
        <v>1012</v>
      </c>
    </row>
    <row r="1180" s="2" customFormat="1">
      <c r="A1180" s="40"/>
      <c r="B1180" s="41"/>
      <c r="C1180" s="42"/>
      <c r="D1180" s="227" t="s">
        <v>150</v>
      </c>
      <c r="E1180" s="42"/>
      <c r="F1180" s="228" t="s">
        <v>1013</v>
      </c>
      <c r="G1180" s="42"/>
      <c r="H1180" s="42"/>
      <c r="I1180" s="229"/>
      <c r="J1180" s="42"/>
      <c r="K1180" s="42"/>
      <c r="L1180" s="46"/>
      <c r="M1180" s="230"/>
      <c r="N1180" s="231"/>
      <c r="O1180" s="86"/>
      <c r="P1180" s="86"/>
      <c r="Q1180" s="86"/>
      <c r="R1180" s="86"/>
      <c r="S1180" s="86"/>
      <c r="T1180" s="87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T1180" s="19" t="s">
        <v>150</v>
      </c>
      <c r="AU1180" s="19" t="s">
        <v>84</v>
      </c>
    </row>
    <row r="1181" s="13" customFormat="1">
      <c r="A1181" s="13"/>
      <c r="B1181" s="232"/>
      <c r="C1181" s="233"/>
      <c r="D1181" s="234" t="s">
        <v>152</v>
      </c>
      <c r="E1181" s="235" t="s">
        <v>19</v>
      </c>
      <c r="F1181" s="236" t="s">
        <v>1007</v>
      </c>
      <c r="G1181" s="233"/>
      <c r="H1181" s="235" t="s">
        <v>19</v>
      </c>
      <c r="I1181" s="237"/>
      <c r="J1181" s="233"/>
      <c r="K1181" s="233"/>
      <c r="L1181" s="238"/>
      <c r="M1181" s="239"/>
      <c r="N1181" s="240"/>
      <c r="O1181" s="240"/>
      <c r="P1181" s="240"/>
      <c r="Q1181" s="240"/>
      <c r="R1181" s="240"/>
      <c r="S1181" s="240"/>
      <c r="T1181" s="241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42" t="s">
        <v>152</v>
      </c>
      <c r="AU1181" s="242" t="s">
        <v>84</v>
      </c>
      <c r="AV1181" s="13" t="s">
        <v>78</v>
      </c>
      <c r="AW1181" s="13" t="s">
        <v>33</v>
      </c>
      <c r="AX1181" s="13" t="s">
        <v>71</v>
      </c>
      <c r="AY1181" s="242" t="s">
        <v>141</v>
      </c>
    </row>
    <row r="1182" s="14" customFormat="1">
      <c r="A1182" s="14"/>
      <c r="B1182" s="243"/>
      <c r="C1182" s="244"/>
      <c r="D1182" s="234" t="s">
        <v>152</v>
      </c>
      <c r="E1182" s="245" t="s">
        <v>19</v>
      </c>
      <c r="F1182" s="246" t="s">
        <v>1008</v>
      </c>
      <c r="G1182" s="244"/>
      <c r="H1182" s="247">
        <v>32.868000000000002</v>
      </c>
      <c r="I1182" s="248"/>
      <c r="J1182" s="244"/>
      <c r="K1182" s="244"/>
      <c r="L1182" s="249"/>
      <c r="M1182" s="250"/>
      <c r="N1182" s="251"/>
      <c r="O1182" s="251"/>
      <c r="P1182" s="251"/>
      <c r="Q1182" s="251"/>
      <c r="R1182" s="251"/>
      <c r="S1182" s="251"/>
      <c r="T1182" s="252"/>
      <c r="U1182" s="14"/>
      <c r="V1182" s="14"/>
      <c r="W1182" s="14"/>
      <c r="X1182" s="14"/>
      <c r="Y1182" s="14"/>
      <c r="Z1182" s="14"/>
      <c r="AA1182" s="14"/>
      <c r="AB1182" s="14"/>
      <c r="AC1182" s="14"/>
      <c r="AD1182" s="14"/>
      <c r="AE1182" s="14"/>
      <c r="AT1182" s="253" t="s">
        <v>152</v>
      </c>
      <c r="AU1182" s="253" t="s">
        <v>84</v>
      </c>
      <c r="AV1182" s="14" t="s">
        <v>84</v>
      </c>
      <c r="AW1182" s="14" t="s">
        <v>33</v>
      </c>
      <c r="AX1182" s="14" t="s">
        <v>71</v>
      </c>
      <c r="AY1182" s="253" t="s">
        <v>141</v>
      </c>
    </row>
    <row r="1183" s="15" customFormat="1">
      <c r="A1183" s="15"/>
      <c r="B1183" s="254"/>
      <c r="C1183" s="255"/>
      <c r="D1183" s="234" t="s">
        <v>152</v>
      </c>
      <c r="E1183" s="256" t="s">
        <v>19</v>
      </c>
      <c r="F1183" s="257" t="s">
        <v>159</v>
      </c>
      <c r="G1183" s="255"/>
      <c r="H1183" s="258">
        <v>32.868000000000002</v>
      </c>
      <c r="I1183" s="259"/>
      <c r="J1183" s="255"/>
      <c r="K1183" s="255"/>
      <c r="L1183" s="260"/>
      <c r="M1183" s="261"/>
      <c r="N1183" s="262"/>
      <c r="O1183" s="262"/>
      <c r="P1183" s="262"/>
      <c r="Q1183" s="262"/>
      <c r="R1183" s="262"/>
      <c r="S1183" s="262"/>
      <c r="T1183" s="263"/>
      <c r="U1183" s="15"/>
      <c r="V1183" s="15"/>
      <c r="W1183" s="15"/>
      <c r="X1183" s="15"/>
      <c r="Y1183" s="15"/>
      <c r="Z1183" s="15"/>
      <c r="AA1183" s="15"/>
      <c r="AB1183" s="15"/>
      <c r="AC1183" s="15"/>
      <c r="AD1183" s="15"/>
      <c r="AE1183" s="15"/>
      <c r="AT1183" s="264" t="s">
        <v>152</v>
      </c>
      <c r="AU1183" s="264" t="s">
        <v>84</v>
      </c>
      <c r="AV1183" s="15" t="s">
        <v>148</v>
      </c>
      <c r="AW1183" s="15" t="s">
        <v>33</v>
      </c>
      <c r="AX1183" s="15" t="s">
        <v>78</v>
      </c>
      <c r="AY1183" s="264" t="s">
        <v>141</v>
      </c>
    </row>
    <row r="1184" s="14" customFormat="1">
      <c r="A1184" s="14"/>
      <c r="B1184" s="243"/>
      <c r="C1184" s="244"/>
      <c r="D1184" s="234" t="s">
        <v>152</v>
      </c>
      <c r="E1184" s="244"/>
      <c r="F1184" s="246" t="s">
        <v>1014</v>
      </c>
      <c r="G1184" s="244"/>
      <c r="H1184" s="247">
        <v>36.155000000000001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152</v>
      </c>
      <c r="AU1184" s="253" t="s">
        <v>84</v>
      </c>
      <c r="AV1184" s="14" t="s">
        <v>84</v>
      </c>
      <c r="AW1184" s="14" t="s">
        <v>4</v>
      </c>
      <c r="AX1184" s="14" t="s">
        <v>78</v>
      </c>
      <c r="AY1184" s="253" t="s">
        <v>141</v>
      </c>
    </row>
    <row r="1185" s="2" customFormat="1" ht="24.15" customHeight="1">
      <c r="A1185" s="40"/>
      <c r="B1185" s="41"/>
      <c r="C1185" s="214" t="s">
        <v>1015</v>
      </c>
      <c r="D1185" s="214" t="s">
        <v>143</v>
      </c>
      <c r="E1185" s="215" t="s">
        <v>1016</v>
      </c>
      <c r="F1185" s="216" t="s">
        <v>1017</v>
      </c>
      <c r="G1185" s="217" t="s">
        <v>146</v>
      </c>
      <c r="H1185" s="218">
        <v>32.868000000000002</v>
      </c>
      <c r="I1185" s="219"/>
      <c r="J1185" s="220">
        <f>ROUND(I1185*H1185,2)</f>
        <v>0</v>
      </c>
      <c r="K1185" s="216" t="s">
        <v>147</v>
      </c>
      <c r="L1185" s="46"/>
      <c r="M1185" s="221" t="s">
        <v>19</v>
      </c>
      <c r="N1185" s="222" t="s">
        <v>43</v>
      </c>
      <c r="O1185" s="86"/>
      <c r="P1185" s="223">
        <f>O1185*H1185</f>
        <v>0</v>
      </c>
      <c r="Q1185" s="223">
        <v>0</v>
      </c>
      <c r="R1185" s="223">
        <f>Q1185*H1185</f>
        <v>0</v>
      </c>
      <c r="S1185" s="223">
        <v>0</v>
      </c>
      <c r="T1185" s="224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25" t="s">
        <v>283</v>
      </c>
      <c r="AT1185" s="225" t="s">
        <v>143</v>
      </c>
      <c r="AU1185" s="225" t="s">
        <v>84</v>
      </c>
      <c r="AY1185" s="19" t="s">
        <v>141</v>
      </c>
      <c r="BE1185" s="226">
        <f>IF(N1185="základní",J1185,0)</f>
        <v>0</v>
      </c>
      <c r="BF1185" s="226">
        <f>IF(N1185="snížená",J1185,0)</f>
        <v>0</v>
      </c>
      <c r="BG1185" s="226">
        <f>IF(N1185="zákl. přenesená",J1185,0)</f>
        <v>0</v>
      </c>
      <c r="BH1185" s="226">
        <f>IF(N1185="sníž. přenesená",J1185,0)</f>
        <v>0</v>
      </c>
      <c r="BI1185" s="226">
        <f>IF(N1185="nulová",J1185,0)</f>
        <v>0</v>
      </c>
      <c r="BJ1185" s="19" t="s">
        <v>84</v>
      </c>
      <c r="BK1185" s="226">
        <f>ROUND(I1185*H1185,2)</f>
        <v>0</v>
      </c>
      <c r="BL1185" s="19" t="s">
        <v>283</v>
      </c>
      <c r="BM1185" s="225" t="s">
        <v>1018</v>
      </c>
    </row>
    <row r="1186" s="2" customFormat="1">
      <c r="A1186" s="40"/>
      <c r="B1186" s="41"/>
      <c r="C1186" s="42"/>
      <c r="D1186" s="227" t="s">
        <v>150</v>
      </c>
      <c r="E1186" s="42"/>
      <c r="F1186" s="228" t="s">
        <v>1019</v>
      </c>
      <c r="G1186" s="42"/>
      <c r="H1186" s="42"/>
      <c r="I1186" s="229"/>
      <c r="J1186" s="42"/>
      <c r="K1186" s="42"/>
      <c r="L1186" s="46"/>
      <c r="M1186" s="230"/>
      <c r="N1186" s="231"/>
      <c r="O1186" s="86"/>
      <c r="P1186" s="86"/>
      <c r="Q1186" s="86"/>
      <c r="R1186" s="86"/>
      <c r="S1186" s="86"/>
      <c r="T1186" s="87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T1186" s="19" t="s">
        <v>150</v>
      </c>
      <c r="AU1186" s="19" t="s">
        <v>84</v>
      </c>
    </row>
    <row r="1187" s="13" customFormat="1">
      <c r="A1187" s="13"/>
      <c r="B1187" s="232"/>
      <c r="C1187" s="233"/>
      <c r="D1187" s="234" t="s">
        <v>152</v>
      </c>
      <c r="E1187" s="235" t="s">
        <v>19</v>
      </c>
      <c r="F1187" s="236" t="s">
        <v>1007</v>
      </c>
      <c r="G1187" s="233"/>
      <c r="H1187" s="235" t="s">
        <v>19</v>
      </c>
      <c r="I1187" s="237"/>
      <c r="J1187" s="233"/>
      <c r="K1187" s="233"/>
      <c r="L1187" s="238"/>
      <c r="M1187" s="239"/>
      <c r="N1187" s="240"/>
      <c r="O1187" s="240"/>
      <c r="P1187" s="240"/>
      <c r="Q1187" s="240"/>
      <c r="R1187" s="240"/>
      <c r="S1187" s="240"/>
      <c r="T1187" s="241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42" t="s">
        <v>152</v>
      </c>
      <c r="AU1187" s="242" t="s">
        <v>84</v>
      </c>
      <c r="AV1187" s="13" t="s">
        <v>78</v>
      </c>
      <c r="AW1187" s="13" t="s">
        <v>33</v>
      </c>
      <c r="AX1187" s="13" t="s">
        <v>71</v>
      </c>
      <c r="AY1187" s="242" t="s">
        <v>141</v>
      </c>
    </row>
    <row r="1188" s="14" customFormat="1">
      <c r="A1188" s="14"/>
      <c r="B1188" s="243"/>
      <c r="C1188" s="244"/>
      <c r="D1188" s="234" t="s">
        <v>152</v>
      </c>
      <c r="E1188" s="245" t="s">
        <v>19</v>
      </c>
      <c r="F1188" s="246" t="s">
        <v>1008</v>
      </c>
      <c r="G1188" s="244"/>
      <c r="H1188" s="247">
        <v>32.868000000000002</v>
      </c>
      <c r="I1188" s="248"/>
      <c r="J1188" s="244"/>
      <c r="K1188" s="244"/>
      <c r="L1188" s="249"/>
      <c r="M1188" s="250"/>
      <c r="N1188" s="251"/>
      <c r="O1188" s="251"/>
      <c r="P1188" s="251"/>
      <c r="Q1188" s="251"/>
      <c r="R1188" s="251"/>
      <c r="S1188" s="251"/>
      <c r="T1188" s="252"/>
      <c r="U1188" s="14"/>
      <c r="V1188" s="14"/>
      <c r="W1188" s="14"/>
      <c r="X1188" s="14"/>
      <c r="Y1188" s="14"/>
      <c r="Z1188" s="14"/>
      <c r="AA1188" s="14"/>
      <c r="AB1188" s="14"/>
      <c r="AC1188" s="14"/>
      <c r="AD1188" s="14"/>
      <c r="AE1188" s="14"/>
      <c r="AT1188" s="253" t="s">
        <v>152</v>
      </c>
      <c r="AU1188" s="253" t="s">
        <v>84</v>
      </c>
      <c r="AV1188" s="14" t="s">
        <v>84</v>
      </c>
      <c r="AW1188" s="14" t="s">
        <v>33</v>
      </c>
      <c r="AX1188" s="14" t="s">
        <v>71</v>
      </c>
      <c r="AY1188" s="253" t="s">
        <v>141</v>
      </c>
    </row>
    <row r="1189" s="15" customFormat="1">
      <c r="A1189" s="15"/>
      <c r="B1189" s="254"/>
      <c r="C1189" s="255"/>
      <c r="D1189" s="234" t="s">
        <v>152</v>
      </c>
      <c r="E1189" s="256" t="s">
        <v>19</v>
      </c>
      <c r="F1189" s="257" t="s">
        <v>159</v>
      </c>
      <c r="G1189" s="255"/>
      <c r="H1189" s="258">
        <v>32.868000000000002</v>
      </c>
      <c r="I1189" s="259"/>
      <c r="J1189" s="255"/>
      <c r="K1189" s="255"/>
      <c r="L1189" s="260"/>
      <c r="M1189" s="261"/>
      <c r="N1189" s="262"/>
      <c r="O1189" s="262"/>
      <c r="P1189" s="262"/>
      <c r="Q1189" s="262"/>
      <c r="R1189" s="262"/>
      <c r="S1189" s="262"/>
      <c r="T1189" s="263"/>
      <c r="U1189" s="15"/>
      <c r="V1189" s="15"/>
      <c r="W1189" s="15"/>
      <c r="X1189" s="15"/>
      <c r="Y1189" s="15"/>
      <c r="Z1189" s="15"/>
      <c r="AA1189" s="15"/>
      <c r="AB1189" s="15"/>
      <c r="AC1189" s="15"/>
      <c r="AD1189" s="15"/>
      <c r="AE1189" s="15"/>
      <c r="AT1189" s="264" t="s">
        <v>152</v>
      </c>
      <c r="AU1189" s="264" t="s">
        <v>84</v>
      </c>
      <c r="AV1189" s="15" t="s">
        <v>148</v>
      </c>
      <c r="AW1189" s="15" t="s">
        <v>33</v>
      </c>
      <c r="AX1189" s="15" t="s">
        <v>78</v>
      </c>
      <c r="AY1189" s="264" t="s">
        <v>141</v>
      </c>
    </row>
    <row r="1190" s="2" customFormat="1" ht="16.5" customHeight="1">
      <c r="A1190" s="40"/>
      <c r="B1190" s="41"/>
      <c r="C1190" s="214" t="s">
        <v>1020</v>
      </c>
      <c r="D1190" s="214" t="s">
        <v>143</v>
      </c>
      <c r="E1190" s="215" t="s">
        <v>1021</v>
      </c>
      <c r="F1190" s="216" t="s">
        <v>1022</v>
      </c>
      <c r="G1190" s="217" t="s">
        <v>347</v>
      </c>
      <c r="H1190" s="218">
        <v>56.280000000000001</v>
      </c>
      <c r="I1190" s="219"/>
      <c r="J1190" s="220">
        <f>ROUND(I1190*H1190,2)</f>
        <v>0</v>
      </c>
      <c r="K1190" s="216" t="s">
        <v>147</v>
      </c>
      <c r="L1190" s="46"/>
      <c r="M1190" s="221" t="s">
        <v>19</v>
      </c>
      <c r="N1190" s="222" t="s">
        <v>43</v>
      </c>
      <c r="O1190" s="86"/>
      <c r="P1190" s="223">
        <f>O1190*H1190</f>
        <v>0</v>
      </c>
      <c r="Q1190" s="223">
        <v>5.0000000000000002E-05</v>
      </c>
      <c r="R1190" s="223">
        <f>Q1190*H1190</f>
        <v>0.0028140000000000001</v>
      </c>
      <c r="S1190" s="223">
        <v>0</v>
      </c>
      <c r="T1190" s="224">
        <f>S1190*H1190</f>
        <v>0</v>
      </c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R1190" s="225" t="s">
        <v>283</v>
      </c>
      <c r="AT1190" s="225" t="s">
        <v>143</v>
      </c>
      <c r="AU1190" s="225" t="s">
        <v>84</v>
      </c>
      <c r="AY1190" s="19" t="s">
        <v>141</v>
      </c>
      <c r="BE1190" s="226">
        <f>IF(N1190="základní",J1190,0)</f>
        <v>0</v>
      </c>
      <c r="BF1190" s="226">
        <f>IF(N1190="snížená",J1190,0)</f>
        <v>0</v>
      </c>
      <c r="BG1190" s="226">
        <f>IF(N1190="zákl. přenesená",J1190,0)</f>
        <v>0</v>
      </c>
      <c r="BH1190" s="226">
        <f>IF(N1190="sníž. přenesená",J1190,0)</f>
        <v>0</v>
      </c>
      <c r="BI1190" s="226">
        <f>IF(N1190="nulová",J1190,0)</f>
        <v>0</v>
      </c>
      <c r="BJ1190" s="19" t="s">
        <v>84</v>
      </c>
      <c r="BK1190" s="226">
        <f>ROUND(I1190*H1190,2)</f>
        <v>0</v>
      </c>
      <c r="BL1190" s="19" t="s">
        <v>283</v>
      </c>
      <c r="BM1190" s="225" t="s">
        <v>1023</v>
      </c>
    </row>
    <row r="1191" s="2" customFormat="1">
      <c r="A1191" s="40"/>
      <c r="B1191" s="41"/>
      <c r="C1191" s="42"/>
      <c r="D1191" s="227" t="s">
        <v>150</v>
      </c>
      <c r="E1191" s="42"/>
      <c r="F1191" s="228" t="s">
        <v>1024</v>
      </c>
      <c r="G1191" s="42"/>
      <c r="H1191" s="42"/>
      <c r="I1191" s="229"/>
      <c r="J1191" s="42"/>
      <c r="K1191" s="42"/>
      <c r="L1191" s="46"/>
      <c r="M1191" s="230"/>
      <c r="N1191" s="231"/>
      <c r="O1191" s="86"/>
      <c r="P1191" s="86"/>
      <c r="Q1191" s="86"/>
      <c r="R1191" s="86"/>
      <c r="S1191" s="86"/>
      <c r="T1191" s="87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T1191" s="19" t="s">
        <v>150</v>
      </c>
      <c r="AU1191" s="19" t="s">
        <v>84</v>
      </c>
    </row>
    <row r="1192" s="13" customFormat="1">
      <c r="A1192" s="13"/>
      <c r="B1192" s="232"/>
      <c r="C1192" s="233"/>
      <c r="D1192" s="234" t="s">
        <v>152</v>
      </c>
      <c r="E1192" s="235" t="s">
        <v>19</v>
      </c>
      <c r="F1192" s="236" t="s">
        <v>230</v>
      </c>
      <c r="G1192" s="233"/>
      <c r="H1192" s="235" t="s">
        <v>19</v>
      </c>
      <c r="I1192" s="237"/>
      <c r="J1192" s="233"/>
      <c r="K1192" s="233"/>
      <c r="L1192" s="238"/>
      <c r="M1192" s="239"/>
      <c r="N1192" s="240"/>
      <c r="O1192" s="240"/>
      <c r="P1192" s="240"/>
      <c r="Q1192" s="240"/>
      <c r="R1192" s="240"/>
      <c r="S1192" s="240"/>
      <c r="T1192" s="241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2" t="s">
        <v>152</v>
      </c>
      <c r="AU1192" s="242" t="s">
        <v>84</v>
      </c>
      <c r="AV1192" s="13" t="s">
        <v>78</v>
      </c>
      <c r="AW1192" s="13" t="s">
        <v>33</v>
      </c>
      <c r="AX1192" s="13" t="s">
        <v>71</v>
      </c>
      <c r="AY1192" s="242" t="s">
        <v>141</v>
      </c>
    </row>
    <row r="1193" s="14" customFormat="1">
      <c r="A1193" s="14"/>
      <c r="B1193" s="243"/>
      <c r="C1193" s="244"/>
      <c r="D1193" s="234" t="s">
        <v>152</v>
      </c>
      <c r="E1193" s="245" t="s">
        <v>19</v>
      </c>
      <c r="F1193" s="246" t="s">
        <v>995</v>
      </c>
      <c r="G1193" s="244"/>
      <c r="H1193" s="247">
        <v>56.280000000000001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152</v>
      </c>
      <c r="AU1193" s="253" t="s">
        <v>84</v>
      </c>
      <c r="AV1193" s="14" t="s">
        <v>84</v>
      </c>
      <c r="AW1193" s="14" t="s">
        <v>33</v>
      </c>
      <c r="AX1193" s="14" t="s">
        <v>71</v>
      </c>
      <c r="AY1193" s="253" t="s">
        <v>141</v>
      </c>
    </row>
    <row r="1194" s="15" customFormat="1">
      <c r="A1194" s="15"/>
      <c r="B1194" s="254"/>
      <c r="C1194" s="255"/>
      <c r="D1194" s="234" t="s">
        <v>152</v>
      </c>
      <c r="E1194" s="256" t="s">
        <v>19</v>
      </c>
      <c r="F1194" s="257" t="s">
        <v>159</v>
      </c>
      <c r="G1194" s="255"/>
      <c r="H1194" s="258">
        <v>56.280000000000001</v>
      </c>
      <c r="I1194" s="259"/>
      <c r="J1194" s="255"/>
      <c r="K1194" s="255"/>
      <c r="L1194" s="260"/>
      <c r="M1194" s="261"/>
      <c r="N1194" s="262"/>
      <c r="O1194" s="262"/>
      <c r="P1194" s="262"/>
      <c r="Q1194" s="262"/>
      <c r="R1194" s="262"/>
      <c r="S1194" s="262"/>
      <c r="T1194" s="263"/>
      <c r="U1194" s="15"/>
      <c r="V1194" s="15"/>
      <c r="W1194" s="15"/>
      <c r="X1194" s="15"/>
      <c r="Y1194" s="15"/>
      <c r="Z1194" s="15"/>
      <c r="AA1194" s="15"/>
      <c r="AB1194" s="15"/>
      <c r="AC1194" s="15"/>
      <c r="AD1194" s="15"/>
      <c r="AE1194" s="15"/>
      <c r="AT1194" s="264" t="s">
        <v>152</v>
      </c>
      <c r="AU1194" s="264" t="s">
        <v>84</v>
      </c>
      <c r="AV1194" s="15" t="s">
        <v>148</v>
      </c>
      <c r="AW1194" s="15" t="s">
        <v>33</v>
      </c>
      <c r="AX1194" s="15" t="s">
        <v>78</v>
      </c>
      <c r="AY1194" s="264" t="s">
        <v>141</v>
      </c>
    </row>
    <row r="1195" s="2" customFormat="1" ht="16.5" customHeight="1">
      <c r="A1195" s="40"/>
      <c r="B1195" s="41"/>
      <c r="C1195" s="214" t="s">
        <v>1025</v>
      </c>
      <c r="D1195" s="214" t="s">
        <v>143</v>
      </c>
      <c r="E1195" s="215" t="s">
        <v>1026</v>
      </c>
      <c r="F1195" s="216" t="s">
        <v>1027</v>
      </c>
      <c r="G1195" s="217" t="s">
        <v>347</v>
      </c>
      <c r="H1195" s="218">
        <v>55.920000000000002</v>
      </c>
      <c r="I1195" s="219"/>
      <c r="J1195" s="220">
        <f>ROUND(I1195*H1195,2)</f>
        <v>0</v>
      </c>
      <c r="K1195" s="216" t="s">
        <v>147</v>
      </c>
      <c r="L1195" s="46"/>
      <c r="M1195" s="221" t="s">
        <v>19</v>
      </c>
      <c r="N1195" s="222" t="s">
        <v>43</v>
      </c>
      <c r="O1195" s="86"/>
      <c r="P1195" s="223">
        <f>O1195*H1195</f>
        <v>0</v>
      </c>
      <c r="Q1195" s="223">
        <v>0.00032000000000000003</v>
      </c>
      <c r="R1195" s="223">
        <f>Q1195*H1195</f>
        <v>0.017894400000000001</v>
      </c>
      <c r="S1195" s="223">
        <v>0</v>
      </c>
      <c r="T1195" s="224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5" t="s">
        <v>283</v>
      </c>
      <c r="AT1195" s="225" t="s">
        <v>143</v>
      </c>
      <c r="AU1195" s="225" t="s">
        <v>84</v>
      </c>
      <c r="AY1195" s="19" t="s">
        <v>141</v>
      </c>
      <c r="BE1195" s="226">
        <f>IF(N1195="základní",J1195,0)</f>
        <v>0</v>
      </c>
      <c r="BF1195" s="226">
        <f>IF(N1195="snížená",J1195,0)</f>
        <v>0</v>
      </c>
      <c r="BG1195" s="226">
        <f>IF(N1195="zákl. přenesená",J1195,0)</f>
        <v>0</v>
      </c>
      <c r="BH1195" s="226">
        <f>IF(N1195="sníž. přenesená",J1195,0)</f>
        <v>0</v>
      </c>
      <c r="BI1195" s="226">
        <f>IF(N1195="nulová",J1195,0)</f>
        <v>0</v>
      </c>
      <c r="BJ1195" s="19" t="s">
        <v>84</v>
      </c>
      <c r="BK1195" s="226">
        <f>ROUND(I1195*H1195,2)</f>
        <v>0</v>
      </c>
      <c r="BL1195" s="19" t="s">
        <v>283</v>
      </c>
      <c r="BM1195" s="225" t="s">
        <v>1028</v>
      </c>
    </row>
    <row r="1196" s="2" customFormat="1">
      <c r="A1196" s="40"/>
      <c r="B1196" s="41"/>
      <c r="C1196" s="42"/>
      <c r="D1196" s="227" t="s">
        <v>150</v>
      </c>
      <c r="E1196" s="42"/>
      <c r="F1196" s="228" t="s">
        <v>1029</v>
      </c>
      <c r="G1196" s="42"/>
      <c r="H1196" s="42"/>
      <c r="I1196" s="229"/>
      <c r="J1196" s="42"/>
      <c r="K1196" s="42"/>
      <c r="L1196" s="46"/>
      <c r="M1196" s="230"/>
      <c r="N1196" s="231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150</v>
      </c>
      <c r="AU1196" s="19" t="s">
        <v>84</v>
      </c>
    </row>
    <row r="1197" s="13" customFormat="1">
      <c r="A1197" s="13"/>
      <c r="B1197" s="232"/>
      <c r="C1197" s="233"/>
      <c r="D1197" s="234" t="s">
        <v>152</v>
      </c>
      <c r="E1197" s="235" t="s">
        <v>19</v>
      </c>
      <c r="F1197" s="236" t="s">
        <v>1007</v>
      </c>
      <c r="G1197" s="233"/>
      <c r="H1197" s="235" t="s">
        <v>19</v>
      </c>
      <c r="I1197" s="237"/>
      <c r="J1197" s="233"/>
      <c r="K1197" s="233"/>
      <c r="L1197" s="238"/>
      <c r="M1197" s="239"/>
      <c r="N1197" s="240"/>
      <c r="O1197" s="240"/>
      <c r="P1197" s="240"/>
      <c r="Q1197" s="240"/>
      <c r="R1197" s="240"/>
      <c r="S1197" s="240"/>
      <c r="T1197" s="241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42" t="s">
        <v>152</v>
      </c>
      <c r="AU1197" s="242" t="s">
        <v>84</v>
      </c>
      <c r="AV1197" s="13" t="s">
        <v>78</v>
      </c>
      <c r="AW1197" s="13" t="s">
        <v>33</v>
      </c>
      <c r="AX1197" s="13" t="s">
        <v>71</v>
      </c>
      <c r="AY1197" s="242" t="s">
        <v>141</v>
      </c>
    </row>
    <row r="1198" s="14" customFormat="1">
      <c r="A1198" s="14"/>
      <c r="B1198" s="243"/>
      <c r="C1198" s="244"/>
      <c r="D1198" s="234" t="s">
        <v>152</v>
      </c>
      <c r="E1198" s="245" t="s">
        <v>19</v>
      </c>
      <c r="F1198" s="246" t="s">
        <v>1030</v>
      </c>
      <c r="G1198" s="244"/>
      <c r="H1198" s="247">
        <v>55.920000000000002</v>
      </c>
      <c r="I1198" s="248"/>
      <c r="J1198" s="244"/>
      <c r="K1198" s="244"/>
      <c r="L1198" s="249"/>
      <c r="M1198" s="250"/>
      <c r="N1198" s="251"/>
      <c r="O1198" s="251"/>
      <c r="P1198" s="251"/>
      <c r="Q1198" s="251"/>
      <c r="R1198" s="251"/>
      <c r="S1198" s="251"/>
      <c r="T1198" s="252"/>
      <c r="U1198" s="14"/>
      <c r="V1198" s="14"/>
      <c r="W1198" s="14"/>
      <c r="X1198" s="14"/>
      <c r="Y1198" s="14"/>
      <c r="Z1198" s="14"/>
      <c r="AA1198" s="14"/>
      <c r="AB1198" s="14"/>
      <c r="AC1198" s="14"/>
      <c r="AD1198" s="14"/>
      <c r="AE1198" s="14"/>
      <c r="AT1198" s="253" t="s">
        <v>152</v>
      </c>
      <c r="AU1198" s="253" t="s">
        <v>84</v>
      </c>
      <c r="AV1198" s="14" t="s">
        <v>84</v>
      </c>
      <c r="AW1198" s="14" t="s">
        <v>33</v>
      </c>
      <c r="AX1198" s="14" t="s">
        <v>71</v>
      </c>
      <c r="AY1198" s="253" t="s">
        <v>141</v>
      </c>
    </row>
    <row r="1199" s="15" customFormat="1">
      <c r="A1199" s="15"/>
      <c r="B1199" s="254"/>
      <c r="C1199" s="255"/>
      <c r="D1199" s="234" t="s">
        <v>152</v>
      </c>
      <c r="E1199" s="256" t="s">
        <v>19</v>
      </c>
      <c r="F1199" s="257" t="s">
        <v>159</v>
      </c>
      <c r="G1199" s="255"/>
      <c r="H1199" s="258">
        <v>55.920000000000002</v>
      </c>
      <c r="I1199" s="259"/>
      <c r="J1199" s="255"/>
      <c r="K1199" s="255"/>
      <c r="L1199" s="260"/>
      <c r="M1199" s="261"/>
      <c r="N1199" s="262"/>
      <c r="O1199" s="262"/>
      <c r="P1199" s="262"/>
      <c r="Q1199" s="262"/>
      <c r="R1199" s="262"/>
      <c r="S1199" s="262"/>
      <c r="T1199" s="263"/>
      <c r="U1199" s="15"/>
      <c r="V1199" s="15"/>
      <c r="W1199" s="15"/>
      <c r="X1199" s="15"/>
      <c r="Y1199" s="15"/>
      <c r="Z1199" s="15"/>
      <c r="AA1199" s="15"/>
      <c r="AB1199" s="15"/>
      <c r="AC1199" s="15"/>
      <c r="AD1199" s="15"/>
      <c r="AE1199" s="15"/>
      <c r="AT1199" s="264" t="s">
        <v>152</v>
      </c>
      <c r="AU1199" s="264" t="s">
        <v>84</v>
      </c>
      <c r="AV1199" s="15" t="s">
        <v>148</v>
      </c>
      <c r="AW1199" s="15" t="s">
        <v>33</v>
      </c>
      <c r="AX1199" s="15" t="s">
        <v>78</v>
      </c>
      <c r="AY1199" s="264" t="s">
        <v>141</v>
      </c>
    </row>
    <row r="1200" s="2" customFormat="1" ht="24.15" customHeight="1">
      <c r="A1200" s="40"/>
      <c r="B1200" s="41"/>
      <c r="C1200" s="214" t="s">
        <v>1031</v>
      </c>
      <c r="D1200" s="214" t="s">
        <v>143</v>
      </c>
      <c r="E1200" s="215" t="s">
        <v>1032</v>
      </c>
      <c r="F1200" s="216" t="s">
        <v>1033</v>
      </c>
      <c r="G1200" s="217" t="s">
        <v>826</v>
      </c>
      <c r="H1200" s="286"/>
      <c r="I1200" s="219"/>
      <c r="J1200" s="220">
        <f>ROUND(I1200*H1200,2)</f>
        <v>0</v>
      </c>
      <c r="K1200" s="216" t="s">
        <v>147</v>
      </c>
      <c r="L1200" s="46"/>
      <c r="M1200" s="221" t="s">
        <v>19</v>
      </c>
      <c r="N1200" s="222" t="s">
        <v>43</v>
      </c>
      <c r="O1200" s="86"/>
      <c r="P1200" s="223">
        <f>O1200*H1200</f>
        <v>0</v>
      </c>
      <c r="Q1200" s="223">
        <v>0</v>
      </c>
      <c r="R1200" s="223">
        <f>Q1200*H1200</f>
        <v>0</v>
      </c>
      <c r="S1200" s="223">
        <v>0</v>
      </c>
      <c r="T1200" s="224">
        <f>S1200*H1200</f>
        <v>0</v>
      </c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R1200" s="225" t="s">
        <v>283</v>
      </c>
      <c r="AT1200" s="225" t="s">
        <v>143</v>
      </c>
      <c r="AU1200" s="225" t="s">
        <v>84</v>
      </c>
      <c r="AY1200" s="19" t="s">
        <v>141</v>
      </c>
      <c r="BE1200" s="226">
        <f>IF(N1200="základní",J1200,0)</f>
        <v>0</v>
      </c>
      <c r="BF1200" s="226">
        <f>IF(N1200="snížená",J1200,0)</f>
        <v>0</v>
      </c>
      <c r="BG1200" s="226">
        <f>IF(N1200="zákl. přenesená",J1200,0)</f>
        <v>0</v>
      </c>
      <c r="BH1200" s="226">
        <f>IF(N1200="sníž. přenesená",J1200,0)</f>
        <v>0</v>
      </c>
      <c r="BI1200" s="226">
        <f>IF(N1200="nulová",J1200,0)</f>
        <v>0</v>
      </c>
      <c r="BJ1200" s="19" t="s">
        <v>84</v>
      </c>
      <c r="BK1200" s="226">
        <f>ROUND(I1200*H1200,2)</f>
        <v>0</v>
      </c>
      <c r="BL1200" s="19" t="s">
        <v>283</v>
      </c>
      <c r="BM1200" s="225" t="s">
        <v>1034</v>
      </c>
    </row>
    <row r="1201" s="2" customFormat="1">
      <c r="A1201" s="40"/>
      <c r="B1201" s="41"/>
      <c r="C1201" s="42"/>
      <c r="D1201" s="227" t="s">
        <v>150</v>
      </c>
      <c r="E1201" s="42"/>
      <c r="F1201" s="228" t="s">
        <v>1035</v>
      </c>
      <c r="G1201" s="42"/>
      <c r="H1201" s="42"/>
      <c r="I1201" s="229"/>
      <c r="J1201" s="42"/>
      <c r="K1201" s="42"/>
      <c r="L1201" s="46"/>
      <c r="M1201" s="230"/>
      <c r="N1201" s="231"/>
      <c r="O1201" s="86"/>
      <c r="P1201" s="86"/>
      <c r="Q1201" s="86"/>
      <c r="R1201" s="86"/>
      <c r="S1201" s="86"/>
      <c r="T1201" s="87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T1201" s="19" t="s">
        <v>150</v>
      </c>
      <c r="AU1201" s="19" t="s">
        <v>84</v>
      </c>
    </row>
    <row r="1202" s="12" customFormat="1" ht="22.8" customHeight="1">
      <c r="A1202" s="12"/>
      <c r="B1202" s="198"/>
      <c r="C1202" s="199"/>
      <c r="D1202" s="200" t="s">
        <v>70</v>
      </c>
      <c r="E1202" s="212" t="s">
        <v>1036</v>
      </c>
      <c r="F1202" s="212" t="s">
        <v>1037</v>
      </c>
      <c r="G1202" s="199"/>
      <c r="H1202" s="199"/>
      <c r="I1202" s="202"/>
      <c r="J1202" s="213">
        <f>BK1202</f>
        <v>0</v>
      </c>
      <c r="K1202" s="199"/>
      <c r="L1202" s="204"/>
      <c r="M1202" s="205"/>
      <c r="N1202" s="206"/>
      <c r="O1202" s="206"/>
      <c r="P1202" s="207">
        <f>SUM(P1203:P1221)</f>
        <v>0</v>
      </c>
      <c r="Q1202" s="206"/>
      <c r="R1202" s="207">
        <f>SUM(R1203:R1221)</f>
        <v>0.18589199999999997</v>
      </c>
      <c r="S1202" s="206"/>
      <c r="T1202" s="208">
        <f>SUM(T1203:T1221)</f>
        <v>0</v>
      </c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R1202" s="209" t="s">
        <v>84</v>
      </c>
      <c r="AT1202" s="210" t="s">
        <v>70</v>
      </c>
      <c r="AU1202" s="210" t="s">
        <v>78</v>
      </c>
      <c r="AY1202" s="209" t="s">
        <v>141</v>
      </c>
      <c r="BK1202" s="211">
        <f>SUM(BK1203:BK1221)</f>
        <v>0</v>
      </c>
    </row>
    <row r="1203" s="2" customFormat="1" ht="16.5" customHeight="1">
      <c r="A1203" s="40"/>
      <c r="B1203" s="41"/>
      <c r="C1203" s="214" t="s">
        <v>1038</v>
      </c>
      <c r="D1203" s="214" t="s">
        <v>143</v>
      </c>
      <c r="E1203" s="215" t="s">
        <v>1039</v>
      </c>
      <c r="F1203" s="216" t="s">
        <v>1040</v>
      </c>
      <c r="G1203" s="217" t="s">
        <v>347</v>
      </c>
      <c r="H1203" s="218">
        <v>56.280000000000001</v>
      </c>
      <c r="I1203" s="219"/>
      <c r="J1203" s="220">
        <f>ROUND(I1203*H1203,2)</f>
        <v>0</v>
      </c>
      <c r="K1203" s="216" t="s">
        <v>147</v>
      </c>
      <c r="L1203" s="46"/>
      <c r="M1203" s="221" t="s">
        <v>19</v>
      </c>
      <c r="N1203" s="222" t="s">
        <v>43</v>
      </c>
      <c r="O1203" s="86"/>
      <c r="P1203" s="223">
        <f>O1203*H1203</f>
        <v>0</v>
      </c>
      <c r="Q1203" s="223">
        <v>0.00050000000000000001</v>
      </c>
      <c r="R1203" s="223">
        <f>Q1203*H1203</f>
        <v>0.028140000000000002</v>
      </c>
      <c r="S1203" s="223">
        <v>0</v>
      </c>
      <c r="T1203" s="224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25" t="s">
        <v>283</v>
      </c>
      <c r="AT1203" s="225" t="s">
        <v>143</v>
      </c>
      <c r="AU1203" s="225" t="s">
        <v>84</v>
      </c>
      <c r="AY1203" s="19" t="s">
        <v>141</v>
      </c>
      <c r="BE1203" s="226">
        <f>IF(N1203="základní",J1203,0)</f>
        <v>0</v>
      </c>
      <c r="BF1203" s="226">
        <f>IF(N1203="snížená",J1203,0)</f>
        <v>0</v>
      </c>
      <c r="BG1203" s="226">
        <f>IF(N1203="zákl. přenesená",J1203,0)</f>
        <v>0</v>
      </c>
      <c r="BH1203" s="226">
        <f>IF(N1203="sníž. přenesená",J1203,0)</f>
        <v>0</v>
      </c>
      <c r="BI1203" s="226">
        <f>IF(N1203="nulová",J1203,0)</f>
        <v>0</v>
      </c>
      <c r="BJ1203" s="19" t="s">
        <v>84</v>
      </c>
      <c r="BK1203" s="226">
        <f>ROUND(I1203*H1203,2)</f>
        <v>0</v>
      </c>
      <c r="BL1203" s="19" t="s">
        <v>283</v>
      </c>
      <c r="BM1203" s="225" t="s">
        <v>1041</v>
      </c>
    </row>
    <row r="1204" s="2" customFormat="1">
      <c r="A1204" s="40"/>
      <c r="B1204" s="41"/>
      <c r="C1204" s="42"/>
      <c r="D1204" s="227" t="s">
        <v>150</v>
      </c>
      <c r="E1204" s="42"/>
      <c r="F1204" s="228" t="s">
        <v>1042</v>
      </c>
      <c r="G1204" s="42"/>
      <c r="H1204" s="42"/>
      <c r="I1204" s="229"/>
      <c r="J1204" s="42"/>
      <c r="K1204" s="42"/>
      <c r="L1204" s="46"/>
      <c r="M1204" s="230"/>
      <c r="N1204" s="231"/>
      <c r="O1204" s="86"/>
      <c r="P1204" s="86"/>
      <c r="Q1204" s="86"/>
      <c r="R1204" s="86"/>
      <c r="S1204" s="86"/>
      <c r="T1204" s="87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T1204" s="19" t="s">
        <v>150</v>
      </c>
      <c r="AU1204" s="19" t="s">
        <v>84</v>
      </c>
    </row>
    <row r="1205" s="13" customFormat="1">
      <c r="A1205" s="13"/>
      <c r="B1205" s="232"/>
      <c r="C1205" s="233"/>
      <c r="D1205" s="234" t="s">
        <v>152</v>
      </c>
      <c r="E1205" s="235" t="s">
        <v>19</v>
      </c>
      <c r="F1205" s="236" t="s">
        <v>1043</v>
      </c>
      <c r="G1205" s="233"/>
      <c r="H1205" s="235" t="s">
        <v>19</v>
      </c>
      <c r="I1205" s="237"/>
      <c r="J1205" s="233"/>
      <c r="K1205" s="233"/>
      <c r="L1205" s="238"/>
      <c r="M1205" s="239"/>
      <c r="N1205" s="240"/>
      <c r="O1205" s="240"/>
      <c r="P1205" s="240"/>
      <c r="Q1205" s="240"/>
      <c r="R1205" s="240"/>
      <c r="S1205" s="240"/>
      <c r="T1205" s="241"/>
      <c r="U1205" s="13"/>
      <c r="V1205" s="13"/>
      <c r="W1205" s="13"/>
      <c r="X1205" s="13"/>
      <c r="Y1205" s="13"/>
      <c r="Z1205" s="13"/>
      <c r="AA1205" s="13"/>
      <c r="AB1205" s="13"/>
      <c r="AC1205" s="13"/>
      <c r="AD1205" s="13"/>
      <c r="AE1205" s="13"/>
      <c r="AT1205" s="242" t="s">
        <v>152</v>
      </c>
      <c r="AU1205" s="242" t="s">
        <v>84</v>
      </c>
      <c r="AV1205" s="13" t="s">
        <v>78</v>
      </c>
      <c r="AW1205" s="13" t="s">
        <v>33</v>
      </c>
      <c r="AX1205" s="13" t="s">
        <v>71</v>
      </c>
      <c r="AY1205" s="242" t="s">
        <v>141</v>
      </c>
    </row>
    <row r="1206" s="14" customFormat="1">
      <c r="A1206" s="14"/>
      <c r="B1206" s="243"/>
      <c r="C1206" s="244"/>
      <c r="D1206" s="234" t="s">
        <v>152</v>
      </c>
      <c r="E1206" s="245" t="s">
        <v>19</v>
      </c>
      <c r="F1206" s="246" t="s">
        <v>995</v>
      </c>
      <c r="G1206" s="244"/>
      <c r="H1206" s="247">
        <v>56.280000000000001</v>
      </c>
      <c r="I1206" s="248"/>
      <c r="J1206" s="244"/>
      <c r="K1206" s="244"/>
      <c r="L1206" s="249"/>
      <c r="M1206" s="250"/>
      <c r="N1206" s="251"/>
      <c r="O1206" s="251"/>
      <c r="P1206" s="251"/>
      <c r="Q1206" s="251"/>
      <c r="R1206" s="251"/>
      <c r="S1206" s="251"/>
      <c r="T1206" s="252"/>
      <c r="U1206" s="14"/>
      <c r="V1206" s="14"/>
      <c r="W1206" s="14"/>
      <c r="X1206" s="14"/>
      <c r="Y1206" s="14"/>
      <c r="Z1206" s="14"/>
      <c r="AA1206" s="14"/>
      <c r="AB1206" s="14"/>
      <c r="AC1206" s="14"/>
      <c r="AD1206" s="14"/>
      <c r="AE1206" s="14"/>
      <c r="AT1206" s="253" t="s">
        <v>152</v>
      </c>
      <c r="AU1206" s="253" t="s">
        <v>84</v>
      </c>
      <c r="AV1206" s="14" t="s">
        <v>84</v>
      </c>
      <c r="AW1206" s="14" t="s">
        <v>33</v>
      </c>
      <c r="AX1206" s="14" t="s">
        <v>71</v>
      </c>
      <c r="AY1206" s="253" t="s">
        <v>141</v>
      </c>
    </row>
    <row r="1207" s="15" customFormat="1">
      <c r="A1207" s="15"/>
      <c r="B1207" s="254"/>
      <c r="C1207" s="255"/>
      <c r="D1207" s="234" t="s">
        <v>152</v>
      </c>
      <c r="E1207" s="256" t="s">
        <v>19</v>
      </c>
      <c r="F1207" s="257" t="s">
        <v>159</v>
      </c>
      <c r="G1207" s="255"/>
      <c r="H1207" s="258">
        <v>56.280000000000001</v>
      </c>
      <c r="I1207" s="259"/>
      <c r="J1207" s="255"/>
      <c r="K1207" s="255"/>
      <c r="L1207" s="260"/>
      <c r="M1207" s="261"/>
      <c r="N1207" s="262"/>
      <c r="O1207" s="262"/>
      <c r="P1207" s="262"/>
      <c r="Q1207" s="262"/>
      <c r="R1207" s="262"/>
      <c r="S1207" s="262"/>
      <c r="T1207" s="263"/>
      <c r="U1207" s="15"/>
      <c r="V1207" s="15"/>
      <c r="W1207" s="15"/>
      <c r="X1207" s="15"/>
      <c r="Y1207" s="15"/>
      <c r="Z1207" s="15"/>
      <c r="AA1207" s="15"/>
      <c r="AB1207" s="15"/>
      <c r="AC1207" s="15"/>
      <c r="AD1207" s="15"/>
      <c r="AE1207" s="15"/>
      <c r="AT1207" s="264" t="s">
        <v>152</v>
      </c>
      <c r="AU1207" s="264" t="s">
        <v>84</v>
      </c>
      <c r="AV1207" s="15" t="s">
        <v>148</v>
      </c>
      <c r="AW1207" s="15" t="s">
        <v>33</v>
      </c>
      <c r="AX1207" s="15" t="s">
        <v>78</v>
      </c>
      <c r="AY1207" s="264" t="s">
        <v>141</v>
      </c>
    </row>
    <row r="1208" s="2" customFormat="1" ht="24.15" customHeight="1">
      <c r="A1208" s="40"/>
      <c r="B1208" s="41"/>
      <c r="C1208" s="214" t="s">
        <v>1044</v>
      </c>
      <c r="D1208" s="214" t="s">
        <v>143</v>
      </c>
      <c r="E1208" s="215" t="s">
        <v>1045</v>
      </c>
      <c r="F1208" s="216" t="s">
        <v>1046</v>
      </c>
      <c r="G1208" s="217" t="s">
        <v>347</v>
      </c>
      <c r="H1208" s="218">
        <v>25.199999999999999</v>
      </c>
      <c r="I1208" s="219"/>
      <c r="J1208" s="220">
        <f>ROUND(I1208*H1208,2)</f>
        <v>0</v>
      </c>
      <c r="K1208" s="216" t="s">
        <v>147</v>
      </c>
      <c r="L1208" s="46"/>
      <c r="M1208" s="221" t="s">
        <v>19</v>
      </c>
      <c r="N1208" s="222" t="s">
        <v>43</v>
      </c>
      <c r="O1208" s="86"/>
      <c r="P1208" s="223">
        <f>O1208*H1208</f>
        <v>0</v>
      </c>
      <c r="Q1208" s="223">
        <v>0.00097999999999999997</v>
      </c>
      <c r="R1208" s="223">
        <f>Q1208*H1208</f>
        <v>0.024695999999999999</v>
      </c>
      <c r="S1208" s="223">
        <v>0</v>
      </c>
      <c r="T1208" s="224">
        <f>S1208*H1208</f>
        <v>0</v>
      </c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R1208" s="225" t="s">
        <v>283</v>
      </c>
      <c r="AT1208" s="225" t="s">
        <v>143</v>
      </c>
      <c r="AU1208" s="225" t="s">
        <v>84</v>
      </c>
      <c r="AY1208" s="19" t="s">
        <v>141</v>
      </c>
      <c r="BE1208" s="226">
        <f>IF(N1208="základní",J1208,0)</f>
        <v>0</v>
      </c>
      <c r="BF1208" s="226">
        <f>IF(N1208="snížená",J1208,0)</f>
        <v>0</v>
      </c>
      <c r="BG1208" s="226">
        <f>IF(N1208="zákl. přenesená",J1208,0)</f>
        <v>0</v>
      </c>
      <c r="BH1208" s="226">
        <f>IF(N1208="sníž. přenesená",J1208,0)</f>
        <v>0</v>
      </c>
      <c r="BI1208" s="226">
        <f>IF(N1208="nulová",J1208,0)</f>
        <v>0</v>
      </c>
      <c r="BJ1208" s="19" t="s">
        <v>84</v>
      </c>
      <c r="BK1208" s="226">
        <f>ROUND(I1208*H1208,2)</f>
        <v>0</v>
      </c>
      <c r="BL1208" s="19" t="s">
        <v>283</v>
      </c>
      <c r="BM1208" s="225" t="s">
        <v>1047</v>
      </c>
    </row>
    <row r="1209" s="2" customFormat="1">
      <c r="A1209" s="40"/>
      <c r="B1209" s="41"/>
      <c r="C1209" s="42"/>
      <c r="D1209" s="227" t="s">
        <v>150</v>
      </c>
      <c r="E1209" s="42"/>
      <c r="F1209" s="228" t="s">
        <v>1048</v>
      </c>
      <c r="G1209" s="42"/>
      <c r="H1209" s="42"/>
      <c r="I1209" s="229"/>
      <c r="J1209" s="42"/>
      <c r="K1209" s="42"/>
      <c r="L1209" s="46"/>
      <c r="M1209" s="230"/>
      <c r="N1209" s="231"/>
      <c r="O1209" s="86"/>
      <c r="P1209" s="86"/>
      <c r="Q1209" s="86"/>
      <c r="R1209" s="86"/>
      <c r="S1209" s="86"/>
      <c r="T1209" s="87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T1209" s="19" t="s">
        <v>150</v>
      </c>
      <c r="AU1209" s="19" t="s">
        <v>84</v>
      </c>
    </row>
    <row r="1210" s="13" customFormat="1">
      <c r="A1210" s="13"/>
      <c r="B1210" s="232"/>
      <c r="C1210" s="233"/>
      <c r="D1210" s="234" t="s">
        <v>152</v>
      </c>
      <c r="E1210" s="235" t="s">
        <v>19</v>
      </c>
      <c r="F1210" s="236" t="s">
        <v>230</v>
      </c>
      <c r="G1210" s="233"/>
      <c r="H1210" s="235" t="s">
        <v>19</v>
      </c>
      <c r="I1210" s="237"/>
      <c r="J1210" s="233"/>
      <c r="K1210" s="233"/>
      <c r="L1210" s="238"/>
      <c r="M1210" s="239"/>
      <c r="N1210" s="240"/>
      <c r="O1210" s="240"/>
      <c r="P1210" s="240"/>
      <c r="Q1210" s="240"/>
      <c r="R1210" s="240"/>
      <c r="S1210" s="240"/>
      <c r="T1210" s="241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2" t="s">
        <v>152</v>
      </c>
      <c r="AU1210" s="242" t="s">
        <v>84</v>
      </c>
      <c r="AV1210" s="13" t="s">
        <v>78</v>
      </c>
      <c r="AW1210" s="13" t="s">
        <v>33</v>
      </c>
      <c r="AX1210" s="13" t="s">
        <v>71</v>
      </c>
      <c r="AY1210" s="242" t="s">
        <v>141</v>
      </c>
    </row>
    <row r="1211" s="14" customFormat="1">
      <c r="A1211" s="14"/>
      <c r="B1211" s="243"/>
      <c r="C1211" s="244"/>
      <c r="D1211" s="234" t="s">
        <v>152</v>
      </c>
      <c r="E1211" s="245" t="s">
        <v>19</v>
      </c>
      <c r="F1211" s="246" t="s">
        <v>1049</v>
      </c>
      <c r="G1211" s="244"/>
      <c r="H1211" s="247">
        <v>14.4</v>
      </c>
      <c r="I1211" s="248"/>
      <c r="J1211" s="244"/>
      <c r="K1211" s="244"/>
      <c r="L1211" s="249"/>
      <c r="M1211" s="250"/>
      <c r="N1211" s="251"/>
      <c r="O1211" s="251"/>
      <c r="P1211" s="251"/>
      <c r="Q1211" s="251"/>
      <c r="R1211" s="251"/>
      <c r="S1211" s="251"/>
      <c r="T1211" s="252"/>
      <c r="U1211" s="14"/>
      <c r="V1211" s="14"/>
      <c r="W1211" s="14"/>
      <c r="X1211" s="14"/>
      <c r="Y1211" s="14"/>
      <c r="Z1211" s="14"/>
      <c r="AA1211" s="14"/>
      <c r="AB1211" s="14"/>
      <c r="AC1211" s="14"/>
      <c r="AD1211" s="14"/>
      <c r="AE1211" s="14"/>
      <c r="AT1211" s="253" t="s">
        <v>152</v>
      </c>
      <c r="AU1211" s="253" t="s">
        <v>84</v>
      </c>
      <c r="AV1211" s="14" t="s">
        <v>84</v>
      </c>
      <c r="AW1211" s="14" t="s">
        <v>33</v>
      </c>
      <c r="AX1211" s="14" t="s">
        <v>71</v>
      </c>
      <c r="AY1211" s="253" t="s">
        <v>141</v>
      </c>
    </row>
    <row r="1212" s="14" customFormat="1">
      <c r="A1212" s="14"/>
      <c r="B1212" s="243"/>
      <c r="C1212" s="244"/>
      <c r="D1212" s="234" t="s">
        <v>152</v>
      </c>
      <c r="E1212" s="245" t="s">
        <v>19</v>
      </c>
      <c r="F1212" s="246" t="s">
        <v>1050</v>
      </c>
      <c r="G1212" s="244"/>
      <c r="H1212" s="247">
        <v>10.800000000000001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152</v>
      </c>
      <c r="AU1212" s="253" t="s">
        <v>84</v>
      </c>
      <c r="AV1212" s="14" t="s">
        <v>84</v>
      </c>
      <c r="AW1212" s="14" t="s">
        <v>33</v>
      </c>
      <c r="AX1212" s="14" t="s">
        <v>71</v>
      </c>
      <c r="AY1212" s="253" t="s">
        <v>141</v>
      </c>
    </row>
    <row r="1213" s="15" customFormat="1">
      <c r="A1213" s="15"/>
      <c r="B1213" s="254"/>
      <c r="C1213" s="255"/>
      <c r="D1213" s="234" t="s">
        <v>152</v>
      </c>
      <c r="E1213" s="256" t="s">
        <v>19</v>
      </c>
      <c r="F1213" s="257" t="s">
        <v>159</v>
      </c>
      <c r="G1213" s="255"/>
      <c r="H1213" s="258">
        <v>25.200000000000003</v>
      </c>
      <c r="I1213" s="259"/>
      <c r="J1213" s="255"/>
      <c r="K1213" s="255"/>
      <c r="L1213" s="260"/>
      <c r="M1213" s="261"/>
      <c r="N1213" s="262"/>
      <c r="O1213" s="262"/>
      <c r="P1213" s="262"/>
      <c r="Q1213" s="262"/>
      <c r="R1213" s="262"/>
      <c r="S1213" s="262"/>
      <c r="T1213" s="263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4" t="s">
        <v>152</v>
      </c>
      <c r="AU1213" s="264" t="s">
        <v>84</v>
      </c>
      <c r="AV1213" s="15" t="s">
        <v>148</v>
      </c>
      <c r="AW1213" s="15" t="s">
        <v>33</v>
      </c>
      <c r="AX1213" s="15" t="s">
        <v>78</v>
      </c>
      <c r="AY1213" s="264" t="s">
        <v>141</v>
      </c>
    </row>
    <row r="1214" s="2" customFormat="1" ht="24.15" customHeight="1">
      <c r="A1214" s="40"/>
      <c r="B1214" s="41"/>
      <c r="C1214" s="265" t="s">
        <v>1051</v>
      </c>
      <c r="D1214" s="265" t="s">
        <v>183</v>
      </c>
      <c r="E1214" s="266" t="s">
        <v>1052</v>
      </c>
      <c r="F1214" s="267" t="s">
        <v>1011</v>
      </c>
      <c r="G1214" s="268" t="s">
        <v>146</v>
      </c>
      <c r="H1214" s="269">
        <v>6.9299999999999997</v>
      </c>
      <c r="I1214" s="270"/>
      <c r="J1214" s="271">
        <f>ROUND(I1214*H1214,2)</f>
        <v>0</v>
      </c>
      <c r="K1214" s="267" t="s">
        <v>19</v>
      </c>
      <c r="L1214" s="272"/>
      <c r="M1214" s="273" t="s">
        <v>19</v>
      </c>
      <c r="N1214" s="274" t="s">
        <v>43</v>
      </c>
      <c r="O1214" s="86"/>
      <c r="P1214" s="223">
        <f>O1214*H1214</f>
        <v>0</v>
      </c>
      <c r="Q1214" s="223">
        <v>0.019199999999999998</v>
      </c>
      <c r="R1214" s="223">
        <f>Q1214*H1214</f>
        <v>0.13305599999999998</v>
      </c>
      <c r="S1214" s="223">
        <v>0</v>
      </c>
      <c r="T1214" s="224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5" t="s">
        <v>294</v>
      </c>
      <c r="AT1214" s="225" t="s">
        <v>183</v>
      </c>
      <c r="AU1214" s="225" t="s">
        <v>84</v>
      </c>
      <c r="AY1214" s="19" t="s">
        <v>141</v>
      </c>
      <c r="BE1214" s="226">
        <f>IF(N1214="základní",J1214,0)</f>
        <v>0</v>
      </c>
      <c r="BF1214" s="226">
        <f>IF(N1214="snížená",J1214,0)</f>
        <v>0</v>
      </c>
      <c r="BG1214" s="226">
        <f>IF(N1214="zákl. přenesená",J1214,0)</f>
        <v>0</v>
      </c>
      <c r="BH1214" s="226">
        <f>IF(N1214="sníž. přenesená",J1214,0)</f>
        <v>0</v>
      </c>
      <c r="BI1214" s="226">
        <f>IF(N1214="nulová",J1214,0)</f>
        <v>0</v>
      </c>
      <c r="BJ1214" s="19" t="s">
        <v>84</v>
      </c>
      <c r="BK1214" s="226">
        <f>ROUND(I1214*H1214,2)</f>
        <v>0</v>
      </c>
      <c r="BL1214" s="19" t="s">
        <v>283</v>
      </c>
      <c r="BM1214" s="225" t="s">
        <v>1053</v>
      </c>
    </row>
    <row r="1215" s="13" customFormat="1">
      <c r="A1215" s="13"/>
      <c r="B1215" s="232"/>
      <c r="C1215" s="233"/>
      <c r="D1215" s="234" t="s">
        <v>152</v>
      </c>
      <c r="E1215" s="235" t="s">
        <v>19</v>
      </c>
      <c r="F1215" s="236" t="s">
        <v>230</v>
      </c>
      <c r="G1215" s="233"/>
      <c r="H1215" s="235" t="s">
        <v>19</v>
      </c>
      <c r="I1215" s="237"/>
      <c r="J1215" s="233"/>
      <c r="K1215" s="233"/>
      <c r="L1215" s="238"/>
      <c r="M1215" s="239"/>
      <c r="N1215" s="240"/>
      <c r="O1215" s="240"/>
      <c r="P1215" s="240"/>
      <c r="Q1215" s="240"/>
      <c r="R1215" s="240"/>
      <c r="S1215" s="240"/>
      <c r="T1215" s="241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42" t="s">
        <v>152</v>
      </c>
      <c r="AU1215" s="242" t="s">
        <v>84</v>
      </c>
      <c r="AV1215" s="13" t="s">
        <v>78</v>
      </c>
      <c r="AW1215" s="13" t="s">
        <v>33</v>
      </c>
      <c r="AX1215" s="13" t="s">
        <v>71</v>
      </c>
      <c r="AY1215" s="242" t="s">
        <v>141</v>
      </c>
    </row>
    <row r="1216" s="14" customFormat="1">
      <c r="A1216" s="14"/>
      <c r="B1216" s="243"/>
      <c r="C1216" s="244"/>
      <c r="D1216" s="234" t="s">
        <v>152</v>
      </c>
      <c r="E1216" s="245" t="s">
        <v>19</v>
      </c>
      <c r="F1216" s="246" t="s">
        <v>1054</v>
      </c>
      <c r="G1216" s="244"/>
      <c r="H1216" s="247">
        <v>3.6000000000000001</v>
      </c>
      <c r="I1216" s="248"/>
      <c r="J1216" s="244"/>
      <c r="K1216" s="244"/>
      <c r="L1216" s="249"/>
      <c r="M1216" s="250"/>
      <c r="N1216" s="251"/>
      <c r="O1216" s="251"/>
      <c r="P1216" s="251"/>
      <c r="Q1216" s="251"/>
      <c r="R1216" s="251"/>
      <c r="S1216" s="251"/>
      <c r="T1216" s="252"/>
      <c r="U1216" s="14"/>
      <c r="V1216" s="14"/>
      <c r="W1216" s="14"/>
      <c r="X1216" s="14"/>
      <c r="Y1216" s="14"/>
      <c r="Z1216" s="14"/>
      <c r="AA1216" s="14"/>
      <c r="AB1216" s="14"/>
      <c r="AC1216" s="14"/>
      <c r="AD1216" s="14"/>
      <c r="AE1216" s="14"/>
      <c r="AT1216" s="253" t="s">
        <v>152</v>
      </c>
      <c r="AU1216" s="253" t="s">
        <v>84</v>
      </c>
      <c r="AV1216" s="14" t="s">
        <v>84</v>
      </c>
      <c r="AW1216" s="14" t="s">
        <v>33</v>
      </c>
      <c r="AX1216" s="14" t="s">
        <v>71</v>
      </c>
      <c r="AY1216" s="253" t="s">
        <v>141</v>
      </c>
    </row>
    <row r="1217" s="14" customFormat="1">
      <c r="A1217" s="14"/>
      <c r="B1217" s="243"/>
      <c r="C1217" s="244"/>
      <c r="D1217" s="234" t="s">
        <v>152</v>
      </c>
      <c r="E1217" s="245" t="s">
        <v>19</v>
      </c>
      <c r="F1217" s="246" t="s">
        <v>1055</v>
      </c>
      <c r="G1217" s="244"/>
      <c r="H1217" s="247">
        <v>2.7000000000000002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152</v>
      </c>
      <c r="AU1217" s="253" t="s">
        <v>84</v>
      </c>
      <c r="AV1217" s="14" t="s">
        <v>84</v>
      </c>
      <c r="AW1217" s="14" t="s">
        <v>33</v>
      </c>
      <c r="AX1217" s="14" t="s">
        <v>71</v>
      </c>
      <c r="AY1217" s="253" t="s">
        <v>141</v>
      </c>
    </row>
    <row r="1218" s="15" customFormat="1">
      <c r="A1218" s="15"/>
      <c r="B1218" s="254"/>
      <c r="C1218" s="255"/>
      <c r="D1218" s="234" t="s">
        <v>152</v>
      </c>
      <c r="E1218" s="256" t="s">
        <v>19</v>
      </c>
      <c r="F1218" s="257" t="s">
        <v>159</v>
      </c>
      <c r="G1218" s="255"/>
      <c r="H1218" s="258">
        <v>6.3000000000000007</v>
      </c>
      <c r="I1218" s="259"/>
      <c r="J1218" s="255"/>
      <c r="K1218" s="255"/>
      <c r="L1218" s="260"/>
      <c r="M1218" s="261"/>
      <c r="N1218" s="262"/>
      <c r="O1218" s="262"/>
      <c r="P1218" s="262"/>
      <c r="Q1218" s="262"/>
      <c r="R1218" s="262"/>
      <c r="S1218" s="262"/>
      <c r="T1218" s="263"/>
      <c r="U1218" s="15"/>
      <c r="V1218" s="15"/>
      <c r="W1218" s="15"/>
      <c r="X1218" s="15"/>
      <c r="Y1218" s="15"/>
      <c r="Z1218" s="15"/>
      <c r="AA1218" s="15"/>
      <c r="AB1218" s="15"/>
      <c r="AC1218" s="15"/>
      <c r="AD1218" s="15"/>
      <c r="AE1218" s="15"/>
      <c r="AT1218" s="264" t="s">
        <v>152</v>
      </c>
      <c r="AU1218" s="264" t="s">
        <v>84</v>
      </c>
      <c r="AV1218" s="15" t="s">
        <v>148</v>
      </c>
      <c r="AW1218" s="15" t="s">
        <v>33</v>
      </c>
      <c r="AX1218" s="15" t="s">
        <v>78</v>
      </c>
      <c r="AY1218" s="264" t="s">
        <v>141</v>
      </c>
    </row>
    <row r="1219" s="14" customFormat="1">
      <c r="A1219" s="14"/>
      <c r="B1219" s="243"/>
      <c r="C1219" s="244"/>
      <c r="D1219" s="234" t="s">
        <v>152</v>
      </c>
      <c r="E1219" s="244"/>
      <c r="F1219" s="246" t="s">
        <v>1056</v>
      </c>
      <c r="G1219" s="244"/>
      <c r="H1219" s="247">
        <v>6.9299999999999997</v>
      </c>
      <c r="I1219" s="248"/>
      <c r="J1219" s="244"/>
      <c r="K1219" s="244"/>
      <c r="L1219" s="249"/>
      <c r="M1219" s="250"/>
      <c r="N1219" s="251"/>
      <c r="O1219" s="251"/>
      <c r="P1219" s="251"/>
      <c r="Q1219" s="251"/>
      <c r="R1219" s="251"/>
      <c r="S1219" s="251"/>
      <c r="T1219" s="252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53" t="s">
        <v>152</v>
      </c>
      <c r="AU1219" s="253" t="s">
        <v>84</v>
      </c>
      <c r="AV1219" s="14" t="s">
        <v>84</v>
      </c>
      <c r="AW1219" s="14" t="s">
        <v>4</v>
      </c>
      <c r="AX1219" s="14" t="s">
        <v>78</v>
      </c>
      <c r="AY1219" s="253" t="s">
        <v>141</v>
      </c>
    </row>
    <row r="1220" s="2" customFormat="1" ht="24.15" customHeight="1">
      <c r="A1220" s="40"/>
      <c r="B1220" s="41"/>
      <c r="C1220" s="214" t="s">
        <v>1057</v>
      </c>
      <c r="D1220" s="214" t="s">
        <v>143</v>
      </c>
      <c r="E1220" s="215" t="s">
        <v>1058</v>
      </c>
      <c r="F1220" s="216" t="s">
        <v>1059</v>
      </c>
      <c r="G1220" s="217" t="s">
        <v>826</v>
      </c>
      <c r="H1220" s="286"/>
      <c r="I1220" s="219"/>
      <c r="J1220" s="220">
        <f>ROUND(I1220*H1220,2)</f>
        <v>0</v>
      </c>
      <c r="K1220" s="216" t="s">
        <v>147</v>
      </c>
      <c r="L1220" s="46"/>
      <c r="M1220" s="221" t="s">
        <v>19</v>
      </c>
      <c r="N1220" s="222" t="s">
        <v>43</v>
      </c>
      <c r="O1220" s="86"/>
      <c r="P1220" s="223">
        <f>O1220*H1220</f>
        <v>0</v>
      </c>
      <c r="Q1220" s="223">
        <v>0</v>
      </c>
      <c r="R1220" s="223">
        <f>Q1220*H1220</f>
        <v>0</v>
      </c>
      <c r="S1220" s="223">
        <v>0</v>
      </c>
      <c r="T1220" s="224">
        <f>S1220*H1220</f>
        <v>0</v>
      </c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R1220" s="225" t="s">
        <v>283</v>
      </c>
      <c r="AT1220" s="225" t="s">
        <v>143</v>
      </c>
      <c r="AU1220" s="225" t="s">
        <v>84</v>
      </c>
      <c r="AY1220" s="19" t="s">
        <v>141</v>
      </c>
      <c r="BE1220" s="226">
        <f>IF(N1220="základní",J1220,0)</f>
        <v>0</v>
      </c>
      <c r="BF1220" s="226">
        <f>IF(N1220="snížená",J1220,0)</f>
        <v>0</v>
      </c>
      <c r="BG1220" s="226">
        <f>IF(N1220="zákl. přenesená",J1220,0)</f>
        <v>0</v>
      </c>
      <c r="BH1220" s="226">
        <f>IF(N1220="sníž. přenesená",J1220,0)</f>
        <v>0</v>
      </c>
      <c r="BI1220" s="226">
        <f>IF(N1220="nulová",J1220,0)</f>
        <v>0</v>
      </c>
      <c r="BJ1220" s="19" t="s">
        <v>84</v>
      </c>
      <c r="BK1220" s="226">
        <f>ROUND(I1220*H1220,2)</f>
        <v>0</v>
      </c>
      <c r="BL1220" s="19" t="s">
        <v>283</v>
      </c>
      <c r="BM1220" s="225" t="s">
        <v>1060</v>
      </c>
    </row>
    <row r="1221" s="2" customFormat="1">
      <c r="A1221" s="40"/>
      <c r="B1221" s="41"/>
      <c r="C1221" s="42"/>
      <c r="D1221" s="227" t="s">
        <v>150</v>
      </c>
      <c r="E1221" s="42"/>
      <c r="F1221" s="228" t="s">
        <v>1061</v>
      </c>
      <c r="G1221" s="42"/>
      <c r="H1221" s="42"/>
      <c r="I1221" s="229"/>
      <c r="J1221" s="42"/>
      <c r="K1221" s="42"/>
      <c r="L1221" s="46"/>
      <c r="M1221" s="230"/>
      <c r="N1221" s="231"/>
      <c r="O1221" s="86"/>
      <c r="P1221" s="86"/>
      <c r="Q1221" s="86"/>
      <c r="R1221" s="86"/>
      <c r="S1221" s="86"/>
      <c r="T1221" s="87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T1221" s="19" t="s">
        <v>150</v>
      </c>
      <c r="AU1221" s="19" t="s">
        <v>84</v>
      </c>
    </row>
    <row r="1222" s="12" customFormat="1" ht="22.8" customHeight="1">
      <c r="A1222" s="12"/>
      <c r="B1222" s="198"/>
      <c r="C1222" s="199"/>
      <c r="D1222" s="200" t="s">
        <v>70</v>
      </c>
      <c r="E1222" s="212" t="s">
        <v>1062</v>
      </c>
      <c r="F1222" s="212" t="s">
        <v>1063</v>
      </c>
      <c r="G1222" s="199"/>
      <c r="H1222" s="199"/>
      <c r="I1222" s="202"/>
      <c r="J1222" s="213">
        <f>BK1222</f>
        <v>0</v>
      </c>
      <c r="K1222" s="199"/>
      <c r="L1222" s="204"/>
      <c r="M1222" s="205"/>
      <c r="N1222" s="206"/>
      <c r="O1222" s="206"/>
      <c r="P1222" s="207">
        <f>SUM(P1223:P1288)</f>
        <v>0</v>
      </c>
      <c r="Q1222" s="206"/>
      <c r="R1222" s="207">
        <f>SUM(R1223:R1288)</f>
        <v>0.00066600000000000003</v>
      </c>
      <c r="S1222" s="206"/>
      <c r="T1222" s="208">
        <f>SUM(T1223:T1288)</f>
        <v>0</v>
      </c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R1222" s="209" t="s">
        <v>84</v>
      </c>
      <c r="AT1222" s="210" t="s">
        <v>70</v>
      </c>
      <c r="AU1222" s="210" t="s">
        <v>78</v>
      </c>
      <c r="AY1222" s="209" t="s">
        <v>141</v>
      </c>
      <c r="BK1222" s="211">
        <f>SUM(BK1223:BK1288)</f>
        <v>0</v>
      </c>
    </row>
    <row r="1223" s="2" customFormat="1" ht="24.15" customHeight="1">
      <c r="A1223" s="40"/>
      <c r="B1223" s="41"/>
      <c r="C1223" s="214" t="s">
        <v>1064</v>
      </c>
      <c r="D1223" s="214" t="s">
        <v>143</v>
      </c>
      <c r="E1223" s="215" t="s">
        <v>1065</v>
      </c>
      <c r="F1223" s="216" t="s">
        <v>1066</v>
      </c>
      <c r="G1223" s="217" t="s">
        <v>146</v>
      </c>
      <c r="H1223" s="218">
        <v>1.8</v>
      </c>
      <c r="I1223" s="219"/>
      <c r="J1223" s="220">
        <f>ROUND(I1223*H1223,2)</f>
        <v>0</v>
      </c>
      <c r="K1223" s="216" t="s">
        <v>147</v>
      </c>
      <c r="L1223" s="46"/>
      <c r="M1223" s="221" t="s">
        <v>19</v>
      </c>
      <c r="N1223" s="222" t="s">
        <v>43</v>
      </c>
      <c r="O1223" s="86"/>
      <c r="P1223" s="223">
        <f>O1223*H1223</f>
        <v>0</v>
      </c>
      <c r="Q1223" s="223">
        <v>8.0000000000000007E-05</v>
      </c>
      <c r="R1223" s="223">
        <f>Q1223*H1223</f>
        <v>0.000144</v>
      </c>
      <c r="S1223" s="223">
        <v>0</v>
      </c>
      <c r="T1223" s="224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25" t="s">
        <v>283</v>
      </c>
      <c r="AT1223" s="225" t="s">
        <v>143</v>
      </c>
      <c r="AU1223" s="225" t="s">
        <v>84</v>
      </c>
      <c r="AY1223" s="19" t="s">
        <v>141</v>
      </c>
      <c r="BE1223" s="226">
        <f>IF(N1223="základní",J1223,0)</f>
        <v>0</v>
      </c>
      <c r="BF1223" s="226">
        <f>IF(N1223="snížená",J1223,0)</f>
        <v>0</v>
      </c>
      <c r="BG1223" s="226">
        <f>IF(N1223="zákl. přenesená",J1223,0)</f>
        <v>0</v>
      </c>
      <c r="BH1223" s="226">
        <f>IF(N1223="sníž. přenesená",J1223,0)</f>
        <v>0</v>
      </c>
      <c r="BI1223" s="226">
        <f>IF(N1223="nulová",J1223,0)</f>
        <v>0</v>
      </c>
      <c r="BJ1223" s="19" t="s">
        <v>84</v>
      </c>
      <c r="BK1223" s="226">
        <f>ROUND(I1223*H1223,2)</f>
        <v>0</v>
      </c>
      <c r="BL1223" s="19" t="s">
        <v>283</v>
      </c>
      <c r="BM1223" s="225" t="s">
        <v>1067</v>
      </c>
    </row>
    <row r="1224" s="2" customFormat="1">
      <c r="A1224" s="40"/>
      <c r="B1224" s="41"/>
      <c r="C1224" s="42"/>
      <c r="D1224" s="227" t="s">
        <v>150</v>
      </c>
      <c r="E1224" s="42"/>
      <c r="F1224" s="228" t="s">
        <v>1068</v>
      </c>
      <c r="G1224" s="42"/>
      <c r="H1224" s="42"/>
      <c r="I1224" s="229"/>
      <c r="J1224" s="42"/>
      <c r="K1224" s="42"/>
      <c r="L1224" s="46"/>
      <c r="M1224" s="230"/>
      <c r="N1224" s="231"/>
      <c r="O1224" s="86"/>
      <c r="P1224" s="86"/>
      <c r="Q1224" s="86"/>
      <c r="R1224" s="86"/>
      <c r="S1224" s="86"/>
      <c r="T1224" s="87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T1224" s="19" t="s">
        <v>150</v>
      </c>
      <c r="AU1224" s="19" t="s">
        <v>84</v>
      </c>
    </row>
    <row r="1225" s="13" customFormat="1">
      <c r="A1225" s="13"/>
      <c r="B1225" s="232"/>
      <c r="C1225" s="233"/>
      <c r="D1225" s="234" t="s">
        <v>152</v>
      </c>
      <c r="E1225" s="235" t="s">
        <v>19</v>
      </c>
      <c r="F1225" s="236" t="s">
        <v>1069</v>
      </c>
      <c r="G1225" s="233"/>
      <c r="H1225" s="235" t="s">
        <v>19</v>
      </c>
      <c r="I1225" s="237"/>
      <c r="J1225" s="233"/>
      <c r="K1225" s="233"/>
      <c r="L1225" s="238"/>
      <c r="M1225" s="239"/>
      <c r="N1225" s="240"/>
      <c r="O1225" s="240"/>
      <c r="P1225" s="240"/>
      <c r="Q1225" s="240"/>
      <c r="R1225" s="240"/>
      <c r="S1225" s="240"/>
      <c r="T1225" s="241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42" t="s">
        <v>152</v>
      </c>
      <c r="AU1225" s="242" t="s">
        <v>84</v>
      </c>
      <c r="AV1225" s="13" t="s">
        <v>78</v>
      </c>
      <c r="AW1225" s="13" t="s">
        <v>33</v>
      </c>
      <c r="AX1225" s="13" t="s">
        <v>71</v>
      </c>
      <c r="AY1225" s="242" t="s">
        <v>141</v>
      </c>
    </row>
    <row r="1226" s="14" customFormat="1">
      <c r="A1226" s="14"/>
      <c r="B1226" s="243"/>
      <c r="C1226" s="244"/>
      <c r="D1226" s="234" t="s">
        <v>152</v>
      </c>
      <c r="E1226" s="245" t="s">
        <v>19</v>
      </c>
      <c r="F1226" s="246" t="s">
        <v>1070</v>
      </c>
      <c r="G1226" s="244"/>
      <c r="H1226" s="247">
        <v>0.35999999999999999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152</v>
      </c>
      <c r="AU1226" s="253" t="s">
        <v>84</v>
      </c>
      <c r="AV1226" s="14" t="s">
        <v>84</v>
      </c>
      <c r="AW1226" s="14" t="s">
        <v>33</v>
      </c>
      <c r="AX1226" s="14" t="s">
        <v>71</v>
      </c>
      <c r="AY1226" s="253" t="s">
        <v>141</v>
      </c>
    </row>
    <row r="1227" s="14" customFormat="1">
      <c r="A1227" s="14"/>
      <c r="B1227" s="243"/>
      <c r="C1227" s="244"/>
      <c r="D1227" s="234" t="s">
        <v>152</v>
      </c>
      <c r="E1227" s="245" t="s">
        <v>19</v>
      </c>
      <c r="F1227" s="246" t="s">
        <v>1071</v>
      </c>
      <c r="G1227" s="244"/>
      <c r="H1227" s="247">
        <v>0.95999999999999996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152</v>
      </c>
      <c r="AU1227" s="253" t="s">
        <v>84</v>
      </c>
      <c r="AV1227" s="14" t="s">
        <v>84</v>
      </c>
      <c r="AW1227" s="14" t="s">
        <v>33</v>
      </c>
      <c r="AX1227" s="14" t="s">
        <v>71</v>
      </c>
      <c r="AY1227" s="253" t="s">
        <v>141</v>
      </c>
    </row>
    <row r="1228" s="13" customFormat="1">
      <c r="A1228" s="13"/>
      <c r="B1228" s="232"/>
      <c r="C1228" s="233"/>
      <c r="D1228" s="234" t="s">
        <v>152</v>
      </c>
      <c r="E1228" s="235" t="s">
        <v>19</v>
      </c>
      <c r="F1228" s="236" t="s">
        <v>1072</v>
      </c>
      <c r="G1228" s="233"/>
      <c r="H1228" s="235" t="s">
        <v>19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152</v>
      </c>
      <c r="AU1228" s="242" t="s">
        <v>84</v>
      </c>
      <c r="AV1228" s="13" t="s">
        <v>78</v>
      </c>
      <c r="AW1228" s="13" t="s">
        <v>33</v>
      </c>
      <c r="AX1228" s="13" t="s">
        <v>71</v>
      </c>
      <c r="AY1228" s="242" t="s">
        <v>141</v>
      </c>
    </row>
    <row r="1229" s="14" customFormat="1">
      <c r="A1229" s="14"/>
      <c r="B1229" s="243"/>
      <c r="C1229" s="244"/>
      <c r="D1229" s="234" t="s">
        <v>152</v>
      </c>
      <c r="E1229" s="245" t="s">
        <v>19</v>
      </c>
      <c r="F1229" s="246" t="s">
        <v>1073</v>
      </c>
      <c r="G1229" s="244"/>
      <c r="H1229" s="247">
        <v>0.47999999999999998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152</v>
      </c>
      <c r="AU1229" s="253" t="s">
        <v>84</v>
      </c>
      <c r="AV1229" s="14" t="s">
        <v>84</v>
      </c>
      <c r="AW1229" s="14" t="s">
        <v>33</v>
      </c>
      <c r="AX1229" s="14" t="s">
        <v>71</v>
      </c>
      <c r="AY1229" s="253" t="s">
        <v>141</v>
      </c>
    </row>
    <row r="1230" s="15" customFormat="1">
      <c r="A1230" s="15"/>
      <c r="B1230" s="254"/>
      <c r="C1230" s="255"/>
      <c r="D1230" s="234" t="s">
        <v>152</v>
      </c>
      <c r="E1230" s="256" t="s">
        <v>19</v>
      </c>
      <c r="F1230" s="257" t="s">
        <v>159</v>
      </c>
      <c r="G1230" s="255"/>
      <c r="H1230" s="258">
        <v>1.7999999999999998</v>
      </c>
      <c r="I1230" s="259"/>
      <c r="J1230" s="255"/>
      <c r="K1230" s="255"/>
      <c r="L1230" s="260"/>
      <c r="M1230" s="261"/>
      <c r="N1230" s="262"/>
      <c r="O1230" s="262"/>
      <c r="P1230" s="262"/>
      <c r="Q1230" s="262"/>
      <c r="R1230" s="262"/>
      <c r="S1230" s="262"/>
      <c r="T1230" s="263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64" t="s">
        <v>152</v>
      </c>
      <c r="AU1230" s="264" t="s">
        <v>84</v>
      </c>
      <c r="AV1230" s="15" t="s">
        <v>148</v>
      </c>
      <c r="AW1230" s="15" t="s">
        <v>33</v>
      </c>
      <c r="AX1230" s="15" t="s">
        <v>78</v>
      </c>
      <c r="AY1230" s="264" t="s">
        <v>141</v>
      </c>
    </row>
    <row r="1231" s="2" customFormat="1" ht="16.5" customHeight="1">
      <c r="A1231" s="40"/>
      <c r="B1231" s="41"/>
      <c r="C1231" s="214" t="s">
        <v>1074</v>
      </c>
      <c r="D1231" s="214" t="s">
        <v>143</v>
      </c>
      <c r="E1231" s="215" t="s">
        <v>1075</v>
      </c>
      <c r="F1231" s="216" t="s">
        <v>1076</v>
      </c>
      <c r="G1231" s="217" t="s">
        <v>146</v>
      </c>
      <c r="H1231" s="218">
        <v>1.8</v>
      </c>
      <c r="I1231" s="219"/>
      <c r="J1231" s="220">
        <f>ROUND(I1231*H1231,2)</f>
        <v>0</v>
      </c>
      <c r="K1231" s="216" t="s">
        <v>147</v>
      </c>
      <c r="L1231" s="46"/>
      <c r="M1231" s="221" t="s">
        <v>19</v>
      </c>
      <c r="N1231" s="222" t="s">
        <v>43</v>
      </c>
      <c r="O1231" s="86"/>
      <c r="P1231" s="223">
        <f>O1231*H1231</f>
        <v>0</v>
      </c>
      <c r="Q1231" s="223">
        <v>0.00017000000000000001</v>
      </c>
      <c r="R1231" s="223">
        <f>Q1231*H1231</f>
        <v>0.00030600000000000001</v>
      </c>
      <c r="S1231" s="223">
        <v>0</v>
      </c>
      <c r="T1231" s="224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25" t="s">
        <v>283</v>
      </c>
      <c r="AT1231" s="225" t="s">
        <v>143</v>
      </c>
      <c r="AU1231" s="225" t="s">
        <v>84</v>
      </c>
      <c r="AY1231" s="19" t="s">
        <v>141</v>
      </c>
      <c r="BE1231" s="226">
        <f>IF(N1231="základní",J1231,0)</f>
        <v>0</v>
      </c>
      <c r="BF1231" s="226">
        <f>IF(N1231="snížená",J1231,0)</f>
        <v>0</v>
      </c>
      <c r="BG1231" s="226">
        <f>IF(N1231="zákl. přenesená",J1231,0)</f>
        <v>0</v>
      </c>
      <c r="BH1231" s="226">
        <f>IF(N1231="sníž. přenesená",J1231,0)</f>
        <v>0</v>
      </c>
      <c r="BI1231" s="226">
        <f>IF(N1231="nulová",J1231,0)</f>
        <v>0</v>
      </c>
      <c r="BJ1231" s="19" t="s">
        <v>84</v>
      </c>
      <c r="BK1231" s="226">
        <f>ROUND(I1231*H1231,2)</f>
        <v>0</v>
      </c>
      <c r="BL1231" s="19" t="s">
        <v>283</v>
      </c>
      <c r="BM1231" s="225" t="s">
        <v>1077</v>
      </c>
    </row>
    <row r="1232" s="2" customFormat="1">
      <c r="A1232" s="40"/>
      <c r="B1232" s="41"/>
      <c r="C1232" s="42"/>
      <c r="D1232" s="227" t="s">
        <v>150</v>
      </c>
      <c r="E1232" s="42"/>
      <c r="F1232" s="228" t="s">
        <v>1078</v>
      </c>
      <c r="G1232" s="42"/>
      <c r="H1232" s="42"/>
      <c r="I1232" s="229"/>
      <c r="J1232" s="42"/>
      <c r="K1232" s="42"/>
      <c r="L1232" s="46"/>
      <c r="M1232" s="230"/>
      <c r="N1232" s="231"/>
      <c r="O1232" s="86"/>
      <c r="P1232" s="86"/>
      <c r="Q1232" s="86"/>
      <c r="R1232" s="86"/>
      <c r="S1232" s="86"/>
      <c r="T1232" s="87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T1232" s="19" t="s">
        <v>150</v>
      </c>
      <c r="AU1232" s="19" t="s">
        <v>84</v>
      </c>
    </row>
    <row r="1233" s="13" customFormat="1">
      <c r="A1233" s="13"/>
      <c r="B1233" s="232"/>
      <c r="C1233" s="233"/>
      <c r="D1233" s="234" t="s">
        <v>152</v>
      </c>
      <c r="E1233" s="235" t="s">
        <v>19</v>
      </c>
      <c r="F1233" s="236" t="s">
        <v>1069</v>
      </c>
      <c r="G1233" s="233"/>
      <c r="H1233" s="235" t="s">
        <v>19</v>
      </c>
      <c r="I1233" s="237"/>
      <c r="J1233" s="233"/>
      <c r="K1233" s="233"/>
      <c r="L1233" s="238"/>
      <c r="M1233" s="239"/>
      <c r="N1233" s="240"/>
      <c r="O1233" s="240"/>
      <c r="P1233" s="240"/>
      <c r="Q1233" s="240"/>
      <c r="R1233" s="240"/>
      <c r="S1233" s="240"/>
      <c r="T1233" s="24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2" t="s">
        <v>152</v>
      </c>
      <c r="AU1233" s="242" t="s">
        <v>84</v>
      </c>
      <c r="AV1233" s="13" t="s">
        <v>78</v>
      </c>
      <c r="AW1233" s="13" t="s">
        <v>33</v>
      </c>
      <c r="AX1233" s="13" t="s">
        <v>71</v>
      </c>
      <c r="AY1233" s="242" t="s">
        <v>141</v>
      </c>
    </row>
    <row r="1234" s="14" customFormat="1">
      <c r="A1234" s="14"/>
      <c r="B1234" s="243"/>
      <c r="C1234" s="244"/>
      <c r="D1234" s="234" t="s">
        <v>152</v>
      </c>
      <c r="E1234" s="245" t="s">
        <v>19</v>
      </c>
      <c r="F1234" s="246" t="s">
        <v>1070</v>
      </c>
      <c r="G1234" s="244"/>
      <c r="H1234" s="247">
        <v>0.35999999999999999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152</v>
      </c>
      <c r="AU1234" s="253" t="s">
        <v>84</v>
      </c>
      <c r="AV1234" s="14" t="s">
        <v>84</v>
      </c>
      <c r="AW1234" s="14" t="s">
        <v>33</v>
      </c>
      <c r="AX1234" s="14" t="s">
        <v>71</v>
      </c>
      <c r="AY1234" s="253" t="s">
        <v>141</v>
      </c>
    </row>
    <row r="1235" s="14" customFormat="1">
      <c r="A1235" s="14"/>
      <c r="B1235" s="243"/>
      <c r="C1235" s="244"/>
      <c r="D1235" s="234" t="s">
        <v>152</v>
      </c>
      <c r="E1235" s="245" t="s">
        <v>19</v>
      </c>
      <c r="F1235" s="246" t="s">
        <v>1071</v>
      </c>
      <c r="G1235" s="244"/>
      <c r="H1235" s="247">
        <v>0.95999999999999996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152</v>
      </c>
      <c r="AU1235" s="253" t="s">
        <v>84</v>
      </c>
      <c r="AV1235" s="14" t="s">
        <v>84</v>
      </c>
      <c r="AW1235" s="14" t="s">
        <v>33</v>
      </c>
      <c r="AX1235" s="14" t="s">
        <v>71</v>
      </c>
      <c r="AY1235" s="253" t="s">
        <v>141</v>
      </c>
    </row>
    <row r="1236" s="13" customFormat="1">
      <c r="A1236" s="13"/>
      <c r="B1236" s="232"/>
      <c r="C1236" s="233"/>
      <c r="D1236" s="234" t="s">
        <v>152</v>
      </c>
      <c r="E1236" s="235" t="s">
        <v>19</v>
      </c>
      <c r="F1236" s="236" t="s">
        <v>1072</v>
      </c>
      <c r="G1236" s="233"/>
      <c r="H1236" s="235" t="s">
        <v>19</v>
      </c>
      <c r="I1236" s="237"/>
      <c r="J1236" s="233"/>
      <c r="K1236" s="233"/>
      <c r="L1236" s="238"/>
      <c r="M1236" s="239"/>
      <c r="N1236" s="240"/>
      <c r="O1236" s="240"/>
      <c r="P1236" s="240"/>
      <c r="Q1236" s="240"/>
      <c r="R1236" s="240"/>
      <c r="S1236" s="240"/>
      <c r="T1236" s="241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2" t="s">
        <v>152</v>
      </c>
      <c r="AU1236" s="242" t="s">
        <v>84</v>
      </c>
      <c r="AV1236" s="13" t="s">
        <v>78</v>
      </c>
      <c r="AW1236" s="13" t="s">
        <v>33</v>
      </c>
      <c r="AX1236" s="13" t="s">
        <v>71</v>
      </c>
      <c r="AY1236" s="242" t="s">
        <v>141</v>
      </c>
    </row>
    <row r="1237" s="14" customFormat="1">
      <c r="A1237" s="14"/>
      <c r="B1237" s="243"/>
      <c r="C1237" s="244"/>
      <c r="D1237" s="234" t="s">
        <v>152</v>
      </c>
      <c r="E1237" s="245" t="s">
        <v>19</v>
      </c>
      <c r="F1237" s="246" t="s">
        <v>1073</v>
      </c>
      <c r="G1237" s="244"/>
      <c r="H1237" s="247">
        <v>0.47999999999999998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152</v>
      </c>
      <c r="AU1237" s="253" t="s">
        <v>84</v>
      </c>
      <c r="AV1237" s="14" t="s">
        <v>84</v>
      </c>
      <c r="AW1237" s="14" t="s">
        <v>33</v>
      </c>
      <c r="AX1237" s="14" t="s">
        <v>71</v>
      </c>
      <c r="AY1237" s="253" t="s">
        <v>141</v>
      </c>
    </row>
    <row r="1238" s="15" customFormat="1">
      <c r="A1238" s="15"/>
      <c r="B1238" s="254"/>
      <c r="C1238" s="255"/>
      <c r="D1238" s="234" t="s">
        <v>152</v>
      </c>
      <c r="E1238" s="256" t="s">
        <v>19</v>
      </c>
      <c r="F1238" s="257" t="s">
        <v>159</v>
      </c>
      <c r="G1238" s="255"/>
      <c r="H1238" s="258">
        <v>1.7999999999999998</v>
      </c>
      <c r="I1238" s="259"/>
      <c r="J1238" s="255"/>
      <c r="K1238" s="255"/>
      <c r="L1238" s="260"/>
      <c r="M1238" s="261"/>
      <c r="N1238" s="262"/>
      <c r="O1238" s="262"/>
      <c r="P1238" s="262"/>
      <c r="Q1238" s="262"/>
      <c r="R1238" s="262"/>
      <c r="S1238" s="262"/>
      <c r="T1238" s="263"/>
      <c r="U1238" s="15"/>
      <c r="V1238" s="15"/>
      <c r="W1238" s="15"/>
      <c r="X1238" s="15"/>
      <c r="Y1238" s="15"/>
      <c r="Z1238" s="15"/>
      <c r="AA1238" s="15"/>
      <c r="AB1238" s="15"/>
      <c r="AC1238" s="15"/>
      <c r="AD1238" s="15"/>
      <c r="AE1238" s="15"/>
      <c r="AT1238" s="264" t="s">
        <v>152</v>
      </c>
      <c r="AU1238" s="264" t="s">
        <v>84</v>
      </c>
      <c r="AV1238" s="15" t="s">
        <v>148</v>
      </c>
      <c r="AW1238" s="15" t="s">
        <v>33</v>
      </c>
      <c r="AX1238" s="15" t="s">
        <v>78</v>
      </c>
      <c r="AY1238" s="264" t="s">
        <v>141</v>
      </c>
    </row>
    <row r="1239" s="2" customFormat="1" ht="16.5" customHeight="1">
      <c r="A1239" s="40"/>
      <c r="B1239" s="41"/>
      <c r="C1239" s="214" t="s">
        <v>1079</v>
      </c>
      <c r="D1239" s="214" t="s">
        <v>143</v>
      </c>
      <c r="E1239" s="215" t="s">
        <v>1080</v>
      </c>
      <c r="F1239" s="216" t="s">
        <v>1081</v>
      </c>
      <c r="G1239" s="217" t="s">
        <v>146</v>
      </c>
      <c r="H1239" s="218">
        <v>1.8</v>
      </c>
      <c r="I1239" s="219"/>
      <c r="J1239" s="220">
        <f>ROUND(I1239*H1239,2)</f>
        <v>0</v>
      </c>
      <c r="K1239" s="216" t="s">
        <v>147</v>
      </c>
      <c r="L1239" s="46"/>
      <c r="M1239" s="221" t="s">
        <v>19</v>
      </c>
      <c r="N1239" s="222" t="s">
        <v>43</v>
      </c>
      <c r="O1239" s="86"/>
      <c r="P1239" s="223">
        <f>O1239*H1239</f>
        <v>0</v>
      </c>
      <c r="Q1239" s="223">
        <v>0.00012</v>
      </c>
      <c r="R1239" s="223">
        <f>Q1239*H1239</f>
        <v>0.00021600000000000002</v>
      </c>
      <c r="S1239" s="223">
        <v>0</v>
      </c>
      <c r="T1239" s="224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25" t="s">
        <v>283</v>
      </c>
      <c r="AT1239" s="225" t="s">
        <v>143</v>
      </c>
      <c r="AU1239" s="225" t="s">
        <v>84</v>
      </c>
      <c r="AY1239" s="19" t="s">
        <v>141</v>
      </c>
      <c r="BE1239" s="226">
        <f>IF(N1239="základní",J1239,0)</f>
        <v>0</v>
      </c>
      <c r="BF1239" s="226">
        <f>IF(N1239="snížená",J1239,0)</f>
        <v>0</v>
      </c>
      <c r="BG1239" s="226">
        <f>IF(N1239="zákl. přenesená",J1239,0)</f>
        <v>0</v>
      </c>
      <c r="BH1239" s="226">
        <f>IF(N1239="sníž. přenesená",J1239,0)</f>
        <v>0</v>
      </c>
      <c r="BI1239" s="226">
        <f>IF(N1239="nulová",J1239,0)</f>
        <v>0</v>
      </c>
      <c r="BJ1239" s="19" t="s">
        <v>84</v>
      </c>
      <c r="BK1239" s="226">
        <f>ROUND(I1239*H1239,2)</f>
        <v>0</v>
      </c>
      <c r="BL1239" s="19" t="s">
        <v>283</v>
      </c>
      <c r="BM1239" s="225" t="s">
        <v>1082</v>
      </c>
    </row>
    <row r="1240" s="2" customFormat="1">
      <c r="A1240" s="40"/>
      <c r="B1240" s="41"/>
      <c r="C1240" s="42"/>
      <c r="D1240" s="227" t="s">
        <v>150</v>
      </c>
      <c r="E1240" s="42"/>
      <c r="F1240" s="228" t="s">
        <v>1083</v>
      </c>
      <c r="G1240" s="42"/>
      <c r="H1240" s="42"/>
      <c r="I1240" s="229"/>
      <c r="J1240" s="42"/>
      <c r="K1240" s="42"/>
      <c r="L1240" s="46"/>
      <c r="M1240" s="230"/>
      <c r="N1240" s="231"/>
      <c r="O1240" s="86"/>
      <c r="P1240" s="86"/>
      <c r="Q1240" s="86"/>
      <c r="R1240" s="86"/>
      <c r="S1240" s="86"/>
      <c r="T1240" s="87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T1240" s="19" t="s">
        <v>150</v>
      </c>
      <c r="AU1240" s="19" t="s">
        <v>84</v>
      </c>
    </row>
    <row r="1241" s="13" customFormat="1">
      <c r="A1241" s="13"/>
      <c r="B1241" s="232"/>
      <c r="C1241" s="233"/>
      <c r="D1241" s="234" t="s">
        <v>152</v>
      </c>
      <c r="E1241" s="235" t="s">
        <v>19</v>
      </c>
      <c r="F1241" s="236" t="s">
        <v>1069</v>
      </c>
      <c r="G1241" s="233"/>
      <c r="H1241" s="235" t="s">
        <v>19</v>
      </c>
      <c r="I1241" s="237"/>
      <c r="J1241" s="233"/>
      <c r="K1241" s="233"/>
      <c r="L1241" s="238"/>
      <c r="M1241" s="239"/>
      <c r="N1241" s="240"/>
      <c r="O1241" s="240"/>
      <c r="P1241" s="240"/>
      <c r="Q1241" s="240"/>
      <c r="R1241" s="240"/>
      <c r="S1241" s="240"/>
      <c r="T1241" s="241"/>
      <c r="U1241" s="13"/>
      <c r="V1241" s="13"/>
      <c r="W1241" s="13"/>
      <c r="X1241" s="13"/>
      <c r="Y1241" s="13"/>
      <c r="Z1241" s="13"/>
      <c r="AA1241" s="13"/>
      <c r="AB1241" s="13"/>
      <c r="AC1241" s="13"/>
      <c r="AD1241" s="13"/>
      <c r="AE1241" s="13"/>
      <c r="AT1241" s="242" t="s">
        <v>152</v>
      </c>
      <c r="AU1241" s="242" t="s">
        <v>84</v>
      </c>
      <c r="AV1241" s="13" t="s">
        <v>78</v>
      </c>
      <c r="AW1241" s="13" t="s">
        <v>33</v>
      </c>
      <c r="AX1241" s="13" t="s">
        <v>71</v>
      </c>
      <c r="AY1241" s="242" t="s">
        <v>141</v>
      </c>
    </row>
    <row r="1242" s="14" customFormat="1">
      <c r="A1242" s="14"/>
      <c r="B1242" s="243"/>
      <c r="C1242" s="244"/>
      <c r="D1242" s="234" t="s">
        <v>152</v>
      </c>
      <c r="E1242" s="245" t="s">
        <v>19</v>
      </c>
      <c r="F1242" s="246" t="s">
        <v>1070</v>
      </c>
      <c r="G1242" s="244"/>
      <c r="H1242" s="247">
        <v>0.35999999999999999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152</v>
      </c>
      <c r="AU1242" s="253" t="s">
        <v>84</v>
      </c>
      <c r="AV1242" s="14" t="s">
        <v>84</v>
      </c>
      <c r="AW1242" s="14" t="s">
        <v>33</v>
      </c>
      <c r="AX1242" s="14" t="s">
        <v>71</v>
      </c>
      <c r="AY1242" s="253" t="s">
        <v>141</v>
      </c>
    </row>
    <row r="1243" s="14" customFormat="1">
      <c r="A1243" s="14"/>
      <c r="B1243" s="243"/>
      <c r="C1243" s="244"/>
      <c r="D1243" s="234" t="s">
        <v>152</v>
      </c>
      <c r="E1243" s="245" t="s">
        <v>19</v>
      </c>
      <c r="F1243" s="246" t="s">
        <v>1071</v>
      </c>
      <c r="G1243" s="244"/>
      <c r="H1243" s="247">
        <v>0.95999999999999996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152</v>
      </c>
      <c r="AU1243" s="253" t="s">
        <v>84</v>
      </c>
      <c r="AV1243" s="14" t="s">
        <v>84</v>
      </c>
      <c r="AW1243" s="14" t="s">
        <v>33</v>
      </c>
      <c r="AX1243" s="14" t="s">
        <v>71</v>
      </c>
      <c r="AY1243" s="253" t="s">
        <v>141</v>
      </c>
    </row>
    <row r="1244" s="13" customFormat="1">
      <c r="A1244" s="13"/>
      <c r="B1244" s="232"/>
      <c r="C1244" s="233"/>
      <c r="D1244" s="234" t="s">
        <v>152</v>
      </c>
      <c r="E1244" s="235" t="s">
        <v>19</v>
      </c>
      <c r="F1244" s="236" t="s">
        <v>1072</v>
      </c>
      <c r="G1244" s="233"/>
      <c r="H1244" s="235" t="s">
        <v>19</v>
      </c>
      <c r="I1244" s="237"/>
      <c r="J1244" s="233"/>
      <c r="K1244" s="233"/>
      <c r="L1244" s="238"/>
      <c r="M1244" s="239"/>
      <c r="N1244" s="240"/>
      <c r="O1244" s="240"/>
      <c r="P1244" s="240"/>
      <c r="Q1244" s="240"/>
      <c r="R1244" s="240"/>
      <c r="S1244" s="240"/>
      <c r="T1244" s="241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2" t="s">
        <v>152</v>
      </c>
      <c r="AU1244" s="242" t="s">
        <v>84</v>
      </c>
      <c r="AV1244" s="13" t="s">
        <v>78</v>
      </c>
      <c r="AW1244" s="13" t="s">
        <v>33</v>
      </c>
      <c r="AX1244" s="13" t="s">
        <v>71</v>
      </c>
      <c r="AY1244" s="242" t="s">
        <v>141</v>
      </c>
    </row>
    <row r="1245" s="14" customFormat="1">
      <c r="A1245" s="14"/>
      <c r="B1245" s="243"/>
      <c r="C1245" s="244"/>
      <c r="D1245" s="234" t="s">
        <v>152</v>
      </c>
      <c r="E1245" s="245" t="s">
        <v>19</v>
      </c>
      <c r="F1245" s="246" t="s">
        <v>1073</v>
      </c>
      <c r="G1245" s="244"/>
      <c r="H1245" s="247">
        <v>0.47999999999999998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152</v>
      </c>
      <c r="AU1245" s="253" t="s">
        <v>84</v>
      </c>
      <c r="AV1245" s="14" t="s">
        <v>84</v>
      </c>
      <c r="AW1245" s="14" t="s">
        <v>33</v>
      </c>
      <c r="AX1245" s="14" t="s">
        <v>71</v>
      </c>
      <c r="AY1245" s="253" t="s">
        <v>141</v>
      </c>
    </row>
    <row r="1246" s="15" customFormat="1">
      <c r="A1246" s="15"/>
      <c r="B1246" s="254"/>
      <c r="C1246" s="255"/>
      <c r="D1246" s="234" t="s">
        <v>152</v>
      </c>
      <c r="E1246" s="256" t="s">
        <v>19</v>
      </c>
      <c r="F1246" s="257" t="s">
        <v>159</v>
      </c>
      <c r="G1246" s="255"/>
      <c r="H1246" s="258">
        <v>1.7999999999999998</v>
      </c>
      <c r="I1246" s="259"/>
      <c r="J1246" s="255"/>
      <c r="K1246" s="255"/>
      <c r="L1246" s="260"/>
      <c r="M1246" s="261"/>
      <c r="N1246" s="262"/>
      <c r="O1246" s="262"/>
      <c r="P1246" s="262"/>
      <c r="Q1246" s="262"/>
      <c r="R1246" s="262"/>
      <c r="S1246" s="262"/>
      <c r="T1246" s="263"/>
      <c r="U1246" s="15"/>
      <c r="V1246" s="15"/>
      <c r="W1246" s="15"/>
      <c r="X1246" s="15"/>
      <c r="Y1246" s="15"/>
      <c r="Z1246" s="15"/>
      <c r="AA1246" s="15"/>
      <c r="AB1246" s="15"/>
      <c r="AC1246" s="15"/>
      <c r="AD1246" s="15"/>
      <c r="AE1246" s="15"/>
      <c r="AT1246" s="264" t="s">
        <v>152</v>
      </c>
      <c r="AU1246" s="264" t="s">
        <v>84</v>
      </c>
      <c r="AV1246" s="15" t="s">
        <v>148</v>
      </c>
      <c r="AW1246" s="15" t="s">
        <v>33</v>
      </c>
      <c r="AX1246" s="15" t="s">
        <v>78</v>
      </c>
      <c r="AY1246" s="264" t="s">
        <v>141</v>
      </c>
    </row>
    <row r="1247" s="2" customFormat="1" ht="16.5" customHeight="1">
      <c r="A1247" s="40"/>
      <c r="B1247" s="41"/>
      <c r="C1247" s="214" t="s">
        <v>1084</v>
      </c>
      <c r="D1247" s="214" t="s">
        <v>143</v>
      </c>
      <c r="E1247" s="215" t="s">
        <v>1085</v>
      </c>
      <c r="F1247" s="216" t="s">
        <v>1086</v>
      </c>
      <c r="G1247" s="217" t="s">
        <v>146</v>
      </c>
      <c r="H1247" s="218">
        <v>856.23000000000002</v>
      </c>
      <c r="I1247" s="219"/>
      <c r="J1247" s="220">
        <f>ROUND(I1247*H1247,2)</f>
        <v>0</v>
      </c>
      <c r="K1247" s="216" t="s">
        <v>147</v>
      </c>
      <c r="L1247" s="46"/>
      <c r="M1247" s="221" t="s">
        <v>19</v>
      </c>
      <c r="N1247" s="222" t="s">
        <v>43</v>
      </c>
      <c r="O1247" s="86"/>
      <c r="P1247" s="223">
        <f>O1247*H1247</f>
        <v>0</v>
      </c>
      <c r="Q1247" s="223">
        <v>0</v>
      </c>
      <c r="R1247" s="223">
        <f>Q1247*H1247</f>
        <v>0</v>
      </c>
      <c r="S1247" s="223">
        <v>0</v>
      </c>
      <c r="T1247" s="224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25" t="s">
        <v>283</v>
      </c>
      <c r="AT1247" s="225" t="s">
        <v>143</v>
      </c>
      <c r="AU1247" s="225" t="s">
        <v>84</v>
      </c>
      <c r="AY1247" s="19" t="s">
        <v>141</v>
      </c>
      <c r="BE1247" s="226">
        <f>IF(N1247="základní",J1247,0)</f>
        <v>0</v>
      </c>
      <c r="BF1247" s="226">
        <f>IF(N1247="snížená",J1247,0)</f>
        <v>0</v>
      </c>
      <c r="BG1247" s="226">
        <f>IF(N1247="zákl. přenesená",J1247,0)</f>
        <v>0</v>
      </c>
      <c r="BH1247" s="226">
        <f>IF(N1247="sníž. přenesená",J1247,0)</f>
        <v>0</v>
      </c>
      <c r="BI1247" s="226">
        <f>IF(N1247="nulová",J1247,0)</f>
        <v>0</v>
      </c>
      <c r="BJ1247" s="19" t="s">
        <v>84</v>
      </c>
      <c r="BK1247" s="226">
        <f>ROUND(I1247*H1247,2)</f>
        <v>0</v>
      </c>
      <c r="BL1247" s="19" t="s">
        <v>283</v>
      </c>
      <c r="BM1247" s="225" t="s">
        <v>1087</v>
      </c>
    </row>
    <row r="1248" s="2" customFormat="1">
      <c r="A1248" s="40"/>
      <c r="B1248" s="41"/>
      <c r="C1248" s="42"/>
      <c r="D1248" s="227" t="s">
        <v>150</v>
      </c>
      <c r="E1248" s="42"/>
      <c r="F1248" s="228" t="s">
        <v>1088</v>
      </c>
      <c r="G1248" s="42"/>
      <c r="H1248" s="42"/>
      <c r="I1248" s="229"/>
      <c r="J1248" s="42"/>
      <c r="K1248" s="42"/>
      <c r="L1248" s="46"/>
      <c r="M1248" s="230"/>
      <c r="N1248" s="231"/>
      <c r="O1248" s="86"/>
      <c r="P1248" s="86"/>
      <c r="Q1248" s="86"/>
      <c r="R1248" s="86"/>
      <c r="S1248" s="86"/>
      <c r="T1248" s="87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T1248" s="19" t="s">
        <v>150</v>
      </c>
      <c r="AU1248" s="19" t="s">
        <v>84</v>
      </c>
    </row>
    <row r="1249" s="13" customFormat="1">
      <c r="A1249" s="13"/>
      <c r="B1249" s="232"/>
      <c r="C1249" s="233"/>
      <c r="D1249" s="234" t="s">
        <v>152</v>
      </c>
      <c r="E1249" s="235" t="s">
        <v>19</v>
      </c>
      <c r="F1249" s="236" t="s">
        <v>255</v>
      </c>
      <c r="G1249" s="233"/>
      <c r="H1249" s="235" t="s">
        <v>19</v>
      </c>
      <c r="I1249" s="237"/>
      <c r="J1249" s="233"/>
      <c r="K1249" s="233"/>
      <c r="L1249" s="238"/>
      <c r="M1249" s="239"/>
      <c r="N1249" s="240"/>
      <c r="O1249" s="240"/>
      <c r="P1249" s="240"/>
      <c r="Q1249" s="240"/>
      <c r="R1249" s="240"/>
      <c r="S1249" s="240"/>
      <c r="T1249" s="241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2" t="s">
        <v>152</v>
      </c>
      <c r="AU1249" s="242" t="s">
        <v>84</v>
      </c>
      <c r="AV1249" s="13" t="s">
        <v>78</v>
      </c>
      <c r="AW1249" s="13" t="s">
        <v>33</v>
      </c>
      <c r="AX1249" s="13" t="s">
        <v>71</v>
      </c>
      <c r="AY1249" s="242" t="s">
        <v>141</v>
      </c>
    </row>
    <row r="1250" s="14" customFormat="1">
      <c r="A1250" s="14"/>
      <c r="B1250" s="243"/>
      <c r="C1250" s="244"/>
      <c r="D1250" s="234" t="s">
        <v>152</v>
      </c>
      <c r="E1250" s="245" t="s">
        <v>19</v>
      </c>
      <c r="F1250" s="246" t="s">
        <v>256</v>
      </c>
      <c r="G1250" s="244"/>
      <c r="H1250" s="247">
        <v>140.35499999999999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152</v>
      </c>
      <c r="AU1250" s="253" t="s">
        <v>84</v>
      </c>
      <c r="AV1250" s="14" t="s">
        <v>84</v>
      </c>
      <c r="AW1250" s="14" t="s">
        <v>33</v>
      </c>
      <c r="AX1250" s="14" t="s">
        <v>71</v>
      </c>
      <c r="AY1250" s="253" t="s">
        <v>141</v>
      </c>
    </row>
    <row r="1251" s="14" customFormat="1">
      <c r="A1251" s="14"/>
      <c r="B1251" s="243"/>
      <c r="C1251" s="244"/>
      <c r="D1251" s="234" t="s">
        <v>152</v>
      </c>
      <c r="E1251" s="245" t="s">
        <v>19</v>
      </c>
      <c r="F1251" s="246" t="s">
        <v>257</v>
      </c>
      <c r="G1251" s="244"/>
      <c r="H1251" s="247">
        <v>3.7200000000000002</v>
      </c>
      <c r="I1251" s="248"/>
      <c r="J1251" s="244"/>
      <c r="K1251" s="244"/>
      <c r="L1251" s="249"/>
      <c r="M1251" s="250"/>
      <c r="N1251" s="251"/>
      <c r="O1251" s="251"/>
      <c r="P1251" s="251"/>
      <c r="Q1251" s="251"/>
      <c r="R1251" s="251"/>
      <c r="S1251" s="251"/>
      <c r="T1251" s="252"/>
      <c r="U1251" s="14"/>
      <c r="V1251" s="14"/>
      <c r="W1251" s="14"/>
      <c r="X1251" s="14"/>
      <c r="Y1251" s="14"/>
      <c r="Z1251" s="14"/>
      <c r="AA1251" s="14"/>
      <c r="AB1251" s="14"/>
      <c r="AC1251" s="14"/>
      <c r="AD1251" s="14"/>
      <c r="AE1251" s="14"/>
      <c r="AT1251" s="253" t="s">
        <v>152</v>
      </c>
      <c r="AU1251" s="253" t="s">
        <v>84</v>
      </c>
      <c r="AV1251" s="14" t="s">
        <v>84</v>
      </c>
      <c r="AW1251" s="14" t="s">
        <v>33</v>
      </c>
      <c r="AX1251" s="14" t="s">
        <v>71</v>
      </c>
      <c r="AY1251" s="253" t="s">
        <v>141</v>
      </c>
    </row>
    <row r="1252" s="14" customFormat="1">
      <c r="A1252" s="14"/>
      <c r="B1252" s="243"/>
      <c r="C1252" s="244"/>
      <c r="D1252" s="234" t="s">
        <v>152</v>
      </c>
      <c r="E1252" s="245" t="s">
        <v>19</v>
      </c>
      <c r="F1252" s="246" t="s">
        <v>258</v>
      </c>
      <c r="G1252" s="244"/>
      <c r="H1252" s="247">
        <v>0.22500000000000001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152</v>
      </c>
      <c r="AU1252" s="253" t="s">
        <v>84</v>
      </c>
      <c r="AV1252" s="14" t="s">
        <v>84</v>
      </c>
      <c r="AW1252" s="14" t="s">
        <v>33</v>
      </c>
      <c r="AX1252" s="14" t="s">
        <v>71</v>
      </c>
      <c r="AY1252" s="253" t="s">
        <v>141</v>
      </c>
    </row>
    <row r="1253" s="14" customFormat="1">
      <c r="A1253" s="14"/>
      <c r="B1253" s="243"/>
      <c r="C1253" s="244"/>
      <c r="D1253" s="234" t="s">
        <v>152</v>
      </c>
      <c r="E1253" s="245" t="s">
        <v>19</v>
      </c>
      <c r="F1253" s="246" t="s">
        <v>259</v>
      </c>
      <c r="G1253" s="244"/>
      <c r="H1253" s="247">
        <v>7.8300000000000001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152</v>
      </c>
      <c r="AU1253" s="253" t="s">
        <v>84</v>
      </c>
      <c r="AV1253" s="14" t="s">
        <v>84</v>
      </c>
      <c r="AW1253" s="14" t="s">
        <v>33</v>
      </c>
      <c r="AX1253" s="14" t="s">
        <v>71</v>
      </c>
      <c r="AY1253" s="253" t="s">
        <v>141</v>
      </c>
    </row>
    <row r="1254" s="13" customFormat="1">
      <c r="A1254" s="13"/>
      <c r="B1254" s="232"/>
      <c r="C1254" s="233"/>
      <c r="D1254" s="234" t="s">
        <v>152</v>
      </c>
      <c r="E1254" s="235" t="s">
        <v>19</v>
      </c>
      <c r="F1254" s="236" t="s">
        <v>260</v>
      </c>
      <c r="G1254" s="233"/>
      <c r="H1254" s="235" t="s">
        <v>19</v>
      </c>
      <c r="I1254" s="237"/>
      <c r="J1254" s="233"/>
      <c r="K1254" s="233"/>
      <c r="L1254" s="238"/>
      <c r="M1254" s="239"/>
      <c r="N1254" s="240"/>
      <c r="O1254" s="240"/>
      <c r="P1254" s="240"/>
      <c r="Q1254" s="240"/>
      <c r="R1254" s="240"/>
      <c r="S1254" s="240"/>
      <c r="T1254" s="241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2" t="s">
        <v>152</v>
      </c>
      <c r="AU1254" s="242" t="s">
        <v>84</v>
      </c>
      <c r="AV1254" s="13" t="s">
        <v>78</v>
      </c>
      <c r="AW1254" s="13" t="s">
        <v>33</v>
      </c>
      <c r="AX1254" s="13" t="s">
        <v>71</v>
      </c>
      <c r="AY1254" s="242" t="s">
        <v>141</v>
      </c>
    </row>
    <row r="1255" s="14" customFormat="1">
      <c r="A1255" s="14"/>
      <c r="B1255" s="243"/>
      <c r="C1255" s="244"/>
      <c r="D1255" s="234" t="s">
        <v>152</v>
      </c>
      <c r="E1255" s="245" t="s">
        <v>19</v>
      </c>
      <c r="F1255" s="246" t="s">
        <v>261</v>
      </c>
      <c r="G1255" s="244"/>
      <c r="H1255" s="247">
        <v>412.23000000000002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152</v>
      </c>
      <c r="AU1255" s="253" t="s">
        <v>84</v>
      </c>
      <c r="AV1255" s="14" t="s">
        <v>84</v>
      </c>
      <c r="AW1255" s="14" t="s">
        <v>33</v>
      </c>
      <c r="AX1255" s="14" t="s">
        <v>71</v>
      </c>
      <c r="AY1255" s="253" t="s">
        <v>141</v>
      </c>
    </row>
    <row r="1256" s="14" customFormat="1">
      <c r="A1256" s="14"/>
      <c r="B1256" s="243"/>
      <c r="C1256" s="244"/>
      <c r="D1256" s="234" t="s">
        <v>152</v>
      </c>
      <c r="E1256" s="245" t="s">
        <v>19</v>
      </c>
      <c r="F1256" s="246" t="s">
        <v>262</v>
      </c>
      <c r="G1256" s="244"/>
      <c r="H1256" s="247">
        <v>76.319999999999993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152</v>
      </c>
      <c r="AU1256" s="253" t="s">
        <v>84</v>
      </c>
      <c r="AV1256" s="14" t="s">
        <v>84</v>
      </c>
      <c r="AW1256" s="14" t="s">
        <v>33</v>
      </c>
      <c r="AX1256" s="14" t="s">
        <v>71</v>
      </c>
      <c r="AY1256" s="253" t="s">
        <v>141</v>
      </c>
    </row>
    <row r="1257" s="14" customFormat="1">
      <c r="A1257" s="14"/>
      <c r="B1257" s="243"/>
      <c r="C1257" s="244"/>
      <c r="D1257" s="234" t="s">
        <v>152</v>
      </c>
      <c r="E1257" s="245" t="s">
        <v>19</v>
      </c>
      <c r="F1257" s="246" t="s">
        <v>579</v>
      </c>
      <c r="G1257" s="244"/>
      <c r="H1257" s="247">
        <v>0.79500000000000004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3" t="s">
        <v>152</v>
      </c>
      <c r="AU1257" s="253" t="s">
        <v>84</v>
      </c>
      <c r="AV1257" s="14" t="s">
        <v>84</v>
      </c>
      <c r="AW1257" s="14" t="s">
        <v>33</v>
      </c>
      <c r="AX1257" s="14" t="s">
        <v>71</v>
      </c>
      <c r="AY1257" s="253" t="s">
        <v>141</v>
      </c>
    </row>
    <row r="1258" s="14" customFormat="1">
      <c r="A1258" s="14"/>
      <c r="B1258" s="243"/>
      <c r="C1258" s="244"/>
      <c r="D1258" s="234" t="s">
        <v>152</v>
      </c>
      <c r="E1258" s="245" t="s">
        <v>19</v>
      </c>
      <c r="F1258" s="246" t="s">
        <v>263</v>
      </c>
      <c r="G1258" s="244"/>
      <c r="H1258" s="247">
        <v>1.0800000000000001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152</v>
      </c>
      <c r="AU1258" s="253" t="s">
        <v>84</v>
      </c>
      <c r="AV1258" s="14" t="s">
        <v>84</v>
      </c>
      <c r="AW1258" s="14" t="s">
        <v>33</v>
      </c>
      <c r="AX1258" s="14" t="s">
        <v>71</v>
      </c>
      <c r="AY1258" s="253" t="s">
        <v>141</v>
      </c>
    </row>
    <row r="1259" s="13" customFormat="1">
      <c r="A1259" s="13"/>
      <c r="B1259" s="232"/>
      <c r="C1259" s="233"/>
      <c r="D1259" s="234" t="s">
        <v>152</v>
      </c>
      <c r="E1259" s="235" t="s">
        <v>19</v>
      </c>
      <c r="F1259" s="236" t="s">
        <v>264</v>
      </c>
      <c r="G1259" s="233"/>
      <c r="H1259" s="235" t="s">
        <v>19</v>
      </c>
      <c r="I1259" s="237"/>
      <c r="J1259" s="233"/>
      <c r="K1259" s="233"/>
      <c r="L1259" s="238"/>
      <c r="M1259" s="239"/>
      <c r="N1259" s="240"/>
      <c r="O1259" s="240"/>
      <c r="P1259" s="240"/>
      <c r="Q1259" s="240"/>
      <c r="R1259" s="240"/>
      <c r="S1259" s="240"/>
      <c r="T1259" s="241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2" t="s">
        <v>152</v>
      </c>
      <c r="AU1259" s="242" t="s">
        <v>84</v>
      </c>
      <c r="AV1259" s="13" t="s">
        <v>78</v>
      </c>
      <c r="AW1259" s="13" t="s">
        <v>33</v>
      </c>
      <c r="AX1259" s="13" t="s">
        <v>71</v>
      </c>
      <c r="AY1259" s="242" t="s">
        <v>141</v>
      </c>
    </row>
    <row r="1260" s="14" customFormat="1">
      <c r="A1260" s="14"/>
      <c r="B1260" s="243"/>
      <c r="C1260" s="244"/>
      <c r="D1260" s="234" t="s">
        <v>152</v>
      </c>
      <c r="E1260" s="245" t="s">
        <v>19</v>
      </c>
      <c r="F1260" s="246" t="s">
        <v>261</v>
      </c>
      <c r="G1260" s="244"/>
      <c r="H1260" s="247">
        <v>412.23000000000002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152</v>
      </c>
      <c r="AU1260" s="253" t="s">
        <v>84</v>
      </c>
      <c r="AV1260" s="14" t="s">
        <v>84</v>
      </c>
      <c r="AW1260" s="14" t="s">
        <v>33</v>
      </c>
      <c r="AX1260" s="14" t="s">
        <v>71</v>
      </c>
      <c r="AY1260" s="253" t="s">
        <v>141</v>
      </c>
    </row>
    <row r="1261" s="14" customFormat="1">
      <c r="A1261" s="14"/>
      <c r="B1261" s="243"/>
      <c r="C1261" s="244"/>
      <c r="D1261" s="234" t="s">
        <v>152</v>
      </c>
      <c r="E1261" s="245" t="s">
        <v>19</v>
      </c>
      <c r="F1261" s="246" t="s">
        <v>265</v>
      </c>
      <c r="G1261" s="244"/>
      <c r="H1261" s="247">
        <v>29.445</v>
      </c>
      <c r="I1261" s="248"/>
      <c r="J1261" s="244"/>
      <c r="K1261" s="244"/>
      <c r="L1261" s="249"/>
      <c r="M1261" s="250"/>
      <c r="N1261" s="251"/>
      <c r="O1261" s="251"/>
      <c r="P1261" s="251"/>
      <c r="Q1261" s="251"/>
      <c r="R1261" s="251"/>
      <c r="S1261" s="251"/>
      <c r="T1261" s="252"/>
      <c r="U1261" s="14"/>
      <c r="V1261" s="14"/>
      <c r="W1261" s="14"/>
      <c r="X1261" s="14"/>
      <c r="Y1261" s="14"/>
      <c r="Z1261" s="14"/>
      <c r="AA1261" s="14"/>
      <c r="AB1261" s="14"/>
      <c r="AC1261" s="14"/>
      <c r="AD1261" s="14"/>
      <c r="AE1261" s="14"/>
      <c r="AT1261" s="253" t="s">
        <v>152</v>
      </c>
      <c r="AU1261" s="253" t="s">
        <v>84</v>
      </c>
      <c r="AV1261" s="14" t="s">
        <v>84</v>
      </c>
      <c r="AW1261" s="14" t="s">
        <v>33</v>
      </c>
      <c r="AX1261" s="14" t="s">
        <v>71</v>
      </c>
      <c r="AY1261" s="253" t="s">
        <v>141</v>
      </c>
    </row>
    <row r="1262" s="16" customFormat="1">
      <c r="A1262" s="16"/>
      <c r="B1262" s="275"/>
      <c r="C1262" s="276"/>
      <c r="D1262" s="234" t="s">
        <v>152</v>
      </c>
      <c r="E1262" s="277" t="s">
        <v>19</v>
      </c>
      <c r="F1262" s="278" t="s">
        <v>266</v>
      </c>
      <c r="G1262" s="276"/>
      <c r="H1262" s="279">
        <v>1084.23</v>
      </c>
      <c r="I1262" s="280"/>
      <c r="J1262" s="276"/>
      <c r="K1262" s="276"/>
      <c r="L1262" s="281"/>
      <c r="M1262" s="282"/>
      <c r="N1262" s="283"/>
      <c r="O1262" s="283"/>
      <c r="P1262" s="283"/>
      <c r="Q1262" s="283"/>
      <c r="R1262" s="283"/>
      <c r="S1262" s="283"/>
      <c r="T1262" s="284"/>
      <c r="U1262" s="16"/>
      <c r="V1262" s="16"/>
      <c r="W1262" s="16"/>
      <c r="X1262" s="16"/>
      <c r="Y1262" s="16"/>
      <c r="Z1262" s="16"/>
      <c r="AA1262" s="16"/>
      <c r="AB1262" s="16"/>
      <c r="AC1262" s="16"/>
      <c r="AD1262" s="16"/>
      <c r="AE1262" s="16"/>
      <c r="AT1262" s="285" t="s">
        <v>152</v>
      </c>
      <c r="AU1262" s="285" t="s">
        <v>84</v>
      </c>
      <c r="AV1262" s="16" t="s">
        <v>164</v>
      </c>
      <c r="AW1262" s="16" t="s">
        <v>33</v>
      </c>
      <c r="AX1262" s="16" t="s">
        <v>71</v>
      </c>
      <c r="AY1262" s="285" t="s">
        <v>141</v>
      </c>
    </row>
    <row r="1263" s="13" customFormat="1">
      <c r="A1263" s="13"/>
      <c r="B1263" s="232"/>
      <c r="C1263" s="233"/>
      <c r="D1263" s="234" t="s">
        <v>152</v>
      </c>
      <c r="E1263" s="235" t="s">
        <v>19</v>
      </c>
      <c r="F1263" s="236" t="s">
        <v>267</v>
      </c>
      <c r="G1263" s="233"/>
      <c r="H1263" s="235" t="s">
        <v>19</v>
      </c>
      <c r="I1263" s="237"/>
      <c r="J1263" s="233"/>
      <c r="K1263" s="233"/>
      <c r="L1263" s="238"/>
      <c r="M1263" s="239"/>
      <c r="N1263" s="240"/>
      <c r="O1263" s="240"/>
      <c r="P1263" s="240"/>
      <c r="Q1263" s="240"/>
      <c r="R1263" s="240"/>
      <c r="S1263" s="240"/>
      <c r="T1263" s="241"/>
      <c r="U1263" s="13"/>
      <c r="V1263" s="13"/>
      <c r="W1263" s="13"/>
      <c r="X1263" s="13"/>
      <c r="Y1263" s="13"/>
      <c r="Z1263" s="13"/>
      <c r="AA1263" s="13"/>
      <c r="AB1263" s="13"/>
      <c r="AC1263" s="13"/>
      <c r="AD1263" s="13"/>
      <c r="AE1263" s="13"/>
      <c r="AT1263" s="242" t="s">
        <v>152</v>
      </c>
      <c r="AU1263" s="242" t="s">
        <v>84</v>
      </c>
      <c r="AV1263" s="13" t="s">
        <v>78</v>
      </c>
      <c r="AW1263" s="13" t="s">
        <v>33</v>
      </c>
      <c r="AX1263" s="13" t="s">
        <v>71</v>
      </c>
      <c r="AY1263" s="242" t="s">
        <v>141</v>
      </c>
    </row>
    <row r="1264" s="13" customFormat="1">
      <c r="A1264" s="13"/>
      <c r="B1264" s="232"/>
      <c r="C1264" s="233"/>
      <c r="D1264" s="234" t="s">
        <v>152</v>
      </c>
      <c r="E1264" s="235" t="s">
        <v>19</v>
      </c>
      <c r="F1264" s="236" t="s">
        <v>288</v>
      </c>
      <c r="G1264" s="233"/>
      <c r="H1264" s="235" t="s">
        <v>19</v>
      </c>
      <c r="I1264" s="237"/>
      <c r="J1264" s="233"/>
      <c r="K1264" s="233"/>
      <c r="L1264" s="238"/>
      <c r="M1264" s="239"/>
      <c r="N1264" s="240"/>
      <c r="O1264" s="240"/>
      <c r="P1264" s="240"/>
      <c r="Q1264" s="240"/>
      <c r="R1264" s="240"/>
      <c r="S1264" s="240"/>
      <c r="T1264" s="241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2" t="s">
        <v>152</v>
      </c>
      <c r="AU1264" s="242" t="s">
        <v>84</v>
      </c>
      <c r="AV1264" s="13" t="s">
        <v>78</v>
      </c>
      <c r="AW1264" s="13" t="s">
        <v>33</v>
      </c>
      <c r="AX1264" s="13" t="s">
        <v>71</v>
      </c>
      <c r="AY1264" s="242" t="s">
        <v>141</v>
      </c>
    </row>
    <row r="1265" s="14" customFormat="1">
      <c r="A1265" s="14"/>
      <c r="B1265" s="243"/>
      <c r="C1265" s="244"/>
      <c r="D1265" s="234" t="s">
        <v>152</v>
      </c>
      <c r="E1265" s="245" t="s">
        <v>19</v>
      </c>
      <c r="F1265" s="246" t="s">
        <v>268</v>
      </c>
      <c r="G1265" s="244"/>
      <c r="H1265" s="247">
        <v>6.2999999999999998</v>
      </c>
      <c r="I1265" s="248"/>
      <c r="J1265" s="244"/>
      <c r="K1265" s="244"/>
      <c r="L1265" s="249"/>
      <c r="M1265" s="250"/>
      <c r="N1265" s="251"/>
      <c r="O1265" s="251"/>
      <c r="P1265" s="251"/>
      <c r="Q1265" s="251"/>
      <c r="R1265" s="251"/>
      <c r="S1265" s="251"/>
      <c r="T1265" s="252"/>
      <c r="U1265" s="14"/>
      <c r="V1265" s="14"/>
      <c r="W1265" s="14"/>
      <c r="X1265" s="14"/>
      <c r="Y1265" s="14"/>
      <c r="Z1265" s="14"/>
      <c r="AA1265" s="14"/>
      <c r="AB1265" s="14"/>
      <c r="AC1265" s="14"/>
      <c r="AD1265" s="14"/>
      <c r="AE1265" s="14"/>
      <c r="AT1265" s="253" t="s">
        <v>152</v>
      </c>
      <c r="AU1265" s="253" t="s">
        <v>84</v>
      </c>
      <c r="AV1265" s="14" t="s">
        <v>84</v>
      </c>
      <c r="AW1265" s="14" t="s">
        <v>33</v>
      </c>
      <c r="AX1265" s="14" t="s">
        <v>71</v>
      </c>
      <c r="AY1265" s="253" t="s">
        <v>141</v>
      </c>
    </row>
    <row r="1266" s="14" customFormat="1">
      <c r="A1266" s="14"/>
      <c r="B1266" s="243"/>
      <c r="C1266" s="244"/>
      <c r="D1266" s="234" t="s">
        <v>152</v>
      </c>
      <c r="E1266" s="245" t="s">
        <v>19</v>
      </c>
      <c r="F1266" s="246" t="s">
        <v>269</v>
      </c>
      <c r="G1266" s="244"/>
      <c r="H1266" s="247">
        <v>4.7699999999999996</v>
      </c>
      <c r="I1266" s="248"/>
      <c r="J1266" s="244"/>
      <c r="K1266" s="244"/>
      <c r="L1266" s="249"/>
      <c r="M1266" s="250"/>
      <c r="N1266" s="251"/>
      <c r="O1266" s="251"/>
      <c r="P1266" s="251"/>
      <c r="Q1266" s="251"/>
      <c r="R1266" s="251"/>
      <c r="S1266" s="251"/>
      <c r="T1266" s="252"/>
      <c r="U1266" s="14"/>
      <c r="V1266" s="14"/>
      <c r="W1266" s="14"/>
      <c r="X1266" s="14"/>
      <c r="Y1266" s="14"/>
      <c r="Z1266" s="14"/>
      <c r="AA1266" s="14"/>
      <c r="AB1266" s="14"/>
      <c r="AC1266" s="14"/>
      <c r="AD1266" s="14"/>
      <c r="AE1266" s="14"/>
      <c r="AT1266" s="253" t="s">
        <v>152</v>
      </c>
      <c r="AU1266" s="253" t="s">
        <v>84</v>
      </c>
      <c r="AV1266" s="14" t="s">
        <v>84</v>
      </c>
      <c r="AW1266" s="14" t="s">
        <v>33</v>
      </c>
      <c r="AX1266" s="14" t="s">
        <v>71</v>
      </c>
      <c r="AY1266" s="253" t="s">
        <v>141</v>
      </c>
    </row>
    <row r="1267" s="14" customFormat="1">
      <c r="A1267" s="14"/>
      <c r="B1267" s="243"/>
      <c r="C1267" s="244"/>
      <c r="D1267" s="234" t="s">
        <v>152</v>
      </c>
      <c r="E1267" s="245" t="s">
        <v>19</v>
      </c>
      <c r="F1267" s="246" t="s">
        <v>270</v>
      </c>
      <c r="G1267" s="244"/>
      <c r="H1267" s="247">
        <v>0.70499999999999996</v>
      </c>
      <c r="I1267" s="248"/>
      <c r="J1267" s="244"/>
      <c r="K1267" s="244"/>
      <c r="L1267" s="249"/>
      <c r="M1267" s="250"/>
      <c r="N1267" s="251"/>
      <c r="O1267" s="251"/>
      <c r="P1267" s="251"/>
      <c r="Q1267" s="251"/>
      <c r="R1267" s="251"/>
      <c r="S1267" s="251"/>
      <c r="T1267" s="252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53" t="s">
        <v>152</v>
      </c>
      <c r="AU1267" s="253" t="s">
        <v>84</v>
      </c>
      <c r="AV1267" s="14" t="s">
        <v>84</v>
      </c>
      <c r="AW1267" s="14" t="s">
        <v>33</v>
      </c>
      <c r="AX1267" s="14" t="s">
        <v>71</v>
      </c>
      <c r="AY1267" s="253" t="s">
        <v>141</v>
      </c>
    </row>
    <row r="1268" s="14" customFormat="1">
      <c r="A1268" s="14"/>
      <c r="B1268" s="243"/>
      <c r="C1268" s="244"/>
      <c r="D1268" s="234" t="s">
        <v>152</v>
      </c>
      <c r="E1268" s="245" t="s">
        <v>19</v>
      </c>
      <c r="F1268" s="246" t="s">
        <v>271</v>
      </c>
      <c r="G1268" s="244"/>
      <c r="H1268" s="247">
        <v>3.2999999999999998</v>
      </c>
      <c r="I1268" s="248"/>
      <c r="J1268" s="244"/>
      <c r="K1268" s="244"/>
      <c r="L1268" s="249"/>
      <c r="M1268" s="250"/>
      <c r="N1268" s="251"/>
      <c r="O1268" s="251"/>
      <c r="P1268" s="251"/>
      <c r="Q1268" s="251"/>
      <c r="R1268" s="251"/>
      <c r="S1268" s="251"/>
      <c r="T1268" s="252"/>
      <c r="U1268" s="14"/>
      <c r="V1268" s="14"/>
      <c r="W1268" s="14"/>
      <c r="X1268" s="14"/>
      <c r="Y1268" s="14"/>
      <c r="Z1268" s="14"/>
      <c r="AA1268" s="14"/>
      <c r="AB1268" s="14"/>
      <c r="AC1268" s="14"/>
      <c r="AD1268" s="14"/>
      <c r="AE1268" s="14"/>
      <c r="AT1268" s="253" t="s">
        <v>152</v>
      </c>
      <c r="AU1268" s="253" t="s">
        <v>84</v>
      </c>
      <c r="AV1268" s="14" t="s">
        <v>84</v>
      </c>
      <c r="AW1268" s="14" t="s">
        <v>33</v>
      </c>
      <c r="AX1268" s="14" t="s">
        <v>71</v>
      </c>
      <c r="AY1268" s="253" t="s">
        <v>141</v>
      </c>
    </row>
    <row r="1269" s="14" customFormat="1">
      <c r="A1269" s="14"/>
      <c r="B1269" s="243"/>
      <c r="C1269" s="244"/>
      <c r="D1269" s="234" t="s">
        <v>152</v>
      </c>
      <c r="E1269" s="245" t="s">
        <v>19</v>
      </c>
      <c r="F1269" s="246" t="s">
        <v>272</v>
      </c>
      <c r="G1269" s="244"/>
      <c r="H1269" s="247">
        <v>0.90000000000000002</v>
      </c>
      <c r="I1269" s="248"/>
      <c r="J1269" s="244"/>
      <c r="K1269" s="244"/>
      <c r="L1269" s="249"/>
      <c r="M1269" s="250"/>
      <c r="N1269" s="251"/>
      <c r="O1269" s="251"/>
      <c r="P1269" s="251"/>
      <c r="Q1269" s="251"/>
      <c r="R1269" s="251"/>
      <c r="S1269" s="251"/>
      <c r="T1269" s="252"/>
      <c r="U1269" s="14"/>
      <c r="V1269" s="14"/>
      <c r="W1269" s="14"/>
      <c r="X1269" s="14"/>
      <c r="Y1269" s="14"/>
      <c r="Z1269" s="14"/>
      <c r="AA1269" s="14"/>
      <c r="AB1269" s="14"/>
      <c r="AC1269" s="14"/>
      <c r="AD1269" s="14"/>
      <c r="AE1269" s="14"/>
      <c r="AT1269" s="253" t="s">
        <v>152</v>
      </c>
      <c r="AU1269" s="253" t="s">
        <v>84</v>
      </c>
      <c r="AV1269" s="14" t="s">
        <v>84</v>
      </c>
      <c r="AW1269" s="14" t="s">
        <v>33</v>
      </c>
      <c r="AX1269" s="14" t="s">
        <v>71</v>
      </c>
      <c r="AY1269" s="253" t="s">
        <v>141</v>
      </c>
    </row>
    <row r="1270" s="14" customFormat="1">
      <c r="A1270" s="14"/>
      <c r="B1270" s="243"/>
      <c r="C1270" s="244"/>
      <c r="D1270" s="234" t="s">
        <v>152</v>
      </c>
      <c r="E1270" s="245" t="s">
        <v>19</v>
      </c>
      <c r="F1270" s="246" t="s">
        <v>273</v>
      </c>
      <c r="G1270" s="244"/>
      <c r="H1270" s="247">
        <v>4.6500000000000004</v>
      </c>
      <c r="I1270" s="248"/>
      <c r="J1270" s="244"/>
      <c r="K1270" s="244"/>
      <c r="L1270" s="249"/>
      <c r="M1270" s="250"/>
      <c r="N1270" s="251"/>
      <c r="O1270" s="251"/>
      <c r="P1270" s="251"/>
      <c r="Q1270" s="251"/>
      <c r="R1270" s="251"/>
      <c r="S1270" s="251"/>
      <c r="T1270" s="252"/>
      <c r="U1270" s="14"/>
      <c r="V1270" s="14"/>
      <c r="W1270" s="14"/>
      <c r="X1270" s="14"/>
      <c r="Y1270" s="14"/>
      <c r="Z1270" s="14"/>
      <c r="AA1270" s="14"/>
      <c r="AB1270" s="14"/>
      <c r="AC1270" s="14"/>
      <c r="AD1270" s="14"/>
      <c r="AE1270" s="14"/>
      <c r="AT1270" s="253" t="s">
        <v>152</v>
      </c>
      <c r="AU1270" s="253" t="s">
        <v>84</v>
      </c>
      <c r="AV1270" s="14" t="s">
        <v>84</v>
      </c>
      <c r="AW1270" s="14" t="s">
        <v>33</v>
      </c>
      <c r="AX1270" s="14" t="s">
        <v>71</v>
      </c>
      <c r="AY1270" s="253" t="s">
        <v>141</v>
      </c>
    </row>
    <row r="1271" s="14" customFormat="1">
      <c r="A1271" s="14"/>
      <c r="B1271" s="243"/>
      <c r="C1271" s="244"/>
      <c r="D1271" s="234" t="s">
        <v>152</v>
      </c>
      <c r="E1271" s="245" t="s">
        <v>19</v>
      </c>
      <c r="F1271" s="246" t="s">
        <v>274</v>
      </c>
      <c r="G1271" s="244"/>
      <c r="H1271" s="247">
        <v>0.66000000000000003</v>
      </c>
      <c r="I1271" s="248"/>
      <c r="J1271" s="244"/>
      <c r="K1271" s="244"/>
      <c r="L1271" s="249"/>
      <c r="M1271" s="250"/>
      <c r="N1271" s="251"/>
      <c r="O1271" s="251"/>
      <c r="P1271" s="251"/>
      <c r="Q1271" s="251"/>
      <c r="R1271" s="251"/>
      <c r="S1271" s="251"/>
      <c r="T1271" s="252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53" t="s">
        <v>152</v>
      </c>
      <c r="AU1271" s="253" t="s">
        <v>84</v>
      </c>
      <c r="AV1271" s="14" t="s">
        <v>84</v>
      </c>
      <c r="AW1271" s="14" t="s">
        <v>33</v>
      </c>
      <c r="AX1271" s="14" t="s">
        <v>71</v>
      </c>
      <c r="AY1271" s="253" t="s">
        <v>141</v>
      </c>
    </row>
    <row r="1272" s="14" customFormat="1">
      <c r="A1272" s="14"/>
      <c r="B1272" s="243"/>
      <c r="C1272" s="244"/>
      <c r="D1272" s="234" t="s">
        <v>152</v>
      </c>
      <c r="E1272" s="245" t="s">
        <v>19</v>
      </c>
      <c r="F1272" s="246" t="s">
        <v>275</v>
      </c>
      <c r="G1272" s="244"/>
      <c r="H1272" s="247">
        <v>3.5249999999999999</v>
      </c>
      <c r="I1272" s="248"/>
      <c r="J1272" s="244"/>
      <c r="K1272" s="244"/>
      <c r="L1272" s="249"/>
      <c r="M1272" s="250"/>
      <c r="N1272" s="251"/>
      <c r="O1272" s="251"/>
      <c r="P1272" s="251"/>
      <c r="Q1272" s="251"/>
      <c r="R1272" s="251"/>
      <c r="S1272" s="251"/>
      <c r="T1272" s="252"/>
      <c r="U1272" s="14"/>
      <c r="V1272" s="14"/>
      <c r="W1272" s="14"/>
      <c r="X1272" s="14"/>
      <c r="Y1272" s="14"/>
      <c r="Z1272" s="14"/>
      <c r="AA1272" s="14"/>
      <c r="AB1272" s="14"/>
      <c r="AC1272" s="14"/>
      <c r="AD1272" s="14"/>
      <c r="AE1272" s="14"/>
      <c r="AT1272" s="253" t="s">
        <v>152</v>
      </c>
      <c r="AU1272" s="253" t="s">
        <v>84</v>
      </c>
      <c r="AV1272" s="14" t="s">
        <v>84</v>
      </c>
      <c r="AW1272" s="14" t="s">
        <v>33</v>
      </c>
      <c r="AX1272" s="14" t="s">
        <v>71</v>
      </c>
      <c r="AY1272" s="253" t="s">
        <v>141</v>
      </c>
    </row>
    <row r="1273" s="14" customFormat="1">
      <c r="A1273" s="14"/>
      <c r="B1273" s="243"/>
      <c r="C1273" s="244"/>
      <c r="D1273" s="234" t="s">
        <v>152</v>
      </c>
      <c r="E1273" s="245" t="s">
        <v>19</v>
      </c>
      <c r="F1273" s="246" t="s">
        <v>269</v>
      </c>
      <c r="G1273" s="244"/>
      <c r="H1273" s="247">
        <v>4.7699999999999996</v>
      </c>
      <c r="I1273" s="248"/>
      <c r="J1273" s="244"/>
      <c r="K1273" s="244"/>
      <c r="L1273" s="249"/>
      <c r="M1273" s="250"/>
      <c r="N1273" s="251"/>
      <c r="O1273" s="251"/>
      <c r="P1273" s="251"/>
      <c r="Q1273" s="251"/>
      <c r="R1273" s="251"/>
      <c r="S1273" s="251"/>
      <c r="T1273" s="252"/>
      <c r="U1273" s="14"/>
      <c r="V1273" s="14"/>
      <c r="W1273" s="14"/>
      <c r="X1273" s="14"/>
      <c r="Y1273" s="14"/>
      <c r="Z1273" s="14"/>
      <c r="AA1273" s="14"/>
      <c r="AB1273" s="14"/>
      <c r="AC1273" s="14"/>
      <c r="AD1273" s="14"/>
      <c r="AE1273" s="14"/>
      <c r="AT1273" s="253" t="s">
        <v>152</v>
      </c>
      <c r="AU1273" s="253" t="s">
        <v>84</v>
      </c>
      <c r="AV1273" s="14" t="s">
        <v>84</v>
      </c>
      <c r="AW1273" s="14" t="s">
        <v>33</v>
      </c>
      <c r="AX1273" s="14" t="s">
        <v>71</v>
      </c>
      <c r="AY1273" s="253" t="s">
        <v>141</v>
      </c>
    </row>
    <row r="1274" s="14" customFormat="1">
      <c r="A1274" s="14"/>
      <c r="B1274" s="243"/>
      <c r="C1274" s="244"/>
      <c r="D1274" s="234" t="s">
        <v>152</v>
      </c>
      <c r="E1274" s="245" t="s">
        <v>19</v>
      </c>
      <c r="F1274" s="246" t="s">
        <v>268</v>
      </c>
      <c r="G1274" s="244"/>
      <c r="H1274" s="247">
        <v>6.2999999999999998</v>
      </c>
      <c r="I1274" s="248"/>
      <c r="J1274" s="244"/>
      <c r="K1274" s="244"/>
      <c r="L1274" s="249"/>
      <c r="M1274" s="250"/>
      <c r="N1274" s="251"/>
      <c r="O1274" s="251"/>
      <c r="P1274" s="251"/>
      <c r="Q1274" s="251"/>
      <c r="R1274" s="251"/>
      <c r="S1274" s="251"/>
      <c r="T1274" s="252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53" t="s">
        <v>152</v>
      </c>
      <c r="AU1274" s="253" t="s">
        <v>84</v>
      </c>
      <c r="AV1274" s="14" t="s">
        <v>84</v>
      </c>
      <c r="AW1274" s="14" t="s">
        <v>33</v>
      </c>
      <c r="AX1274" s="14" t="s">
        <v>71</v>
      </c>
      <c r="AY1274" s="253" t="s">
        <v>141</v>
      </c>
    </row>
    <row r="1275" s="14" customFormat="1">
      <c r="A1275" s="14"/>
      <c r="B1275" s="243"/>
      <c r="C1275" s="244"/>
      <c r="D1275" s="234" t="s">
        <v>152</v>
      </c>
      <c r="E1275" s="245" t="s">
        <v>19</v>
      </c>
      <c r="F1275" s="246" t="s">
        <v>276</v>
      </c>
      <c r="G1275" s="244"/>
      <c r="H1275" s="247">
        <v>1.095</v>
      </c>
      <c r="I1275" s="248"/>
      <c r="J1275" s="244"/>
      <c r="K1275" s="244"/>
      <c r="L1275" s="249"/>
      <c r="M1275" s="250"/>
      <c r="N1275" s="251"/>
      <c r="O1275" s="251"/>
      <c r="P1275" s="251"/>
      <c r="Q1275" s="251"/>
      <c r="R1275" s="251"/>
      <c r="S1275" s="251"/>
      <c r="T1275" s="252"/>
      <c r="U1275" s="14"/>
      <c r="V1275" s="14"/>
      <c r="W1275" s="14"/>
      <c r="X1275" s="14"/>
      <c r="Y1275" s="14"/>
      <c r="Z1275" s="14"/>
      <c r="AA1275" s="14"/>
      <c r="AB1275" s="14"/>
      <c r="AC1275" s="14"/>
      <c r="AD1275" s="14"/>
      <c r="AE1275" s="14"/>
      <c r="AT1275" s="253" t="s">
        <v>152</v>
      </c>
      <c r="AU1275" s="253" t="s">
        <v>84</v>
      </c>
      <c r="AV1275" s="14" t="s">
        <v>84</v>
      </c>
      <c r="AW1275" s="14" t="s">
        <v>33</v>
      </c>
      <c r="AX1275" s="14" t="s">
        <v>71</v>
      </c>
      <c r="AY1275" s="253" t="s">
        <v>141</v>
      </c>
    </row>
    <row r="1276" s="14" customFormat="1">
      <c r="A1276" s="14"/>
      <c r="B1276" s="243"/>
      <c r="C1276" s="244"/>
      <c r="D1276" s="234" t="s">
        <v>152</v>
      </c>
      <c r="E1276" s="245" t="s">
        <v>19</v>
      </c>
      <c r="F1276" s="246" t="s">
        <v>277</v>
      </c>
      <c r="G1276" s="244"/>
      <c r="H1276" s="247">
        <v>1.98</v>
      </c>
      <c r="I1276" s="248"/>
      <c r="J1276" s="244"/>
      <c r="K1276" s="244"/>
      <c r="L1276" s="249"/>
      <c r="M1276" s="250"/>
      <c r="N1276" s="251"/>
      <c r="O1276" s="251"/>
      <c r="P1276" s="251"/>
      <c r="Q1276" s="251"/>
      <c r="R1276" s="251"/>
      <c r="S1276" s="251"/>
      <c r="T1276" s="252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53" t="s">
        <v>152</v>
      </c>
      <c r="AU1276" s="253" t="s">
        <v>84</v>
      </c>
      <c r="AV1276" s="14" t="s">
        <v>84</v>
      </c>
      <c r="AW1276" s="14" t="s">
        <v>33</v>
      </c>
      <c r="AX1276" s="14" t="s">
        <v>71</v>
      </c>
      <c r="AY1276" s="253" t="s">
        <v>141</v>
      </c>
    </row>
    <row r="1277" s="14" customFormat="1">
      <c r="A1277" s="14"/>
      <c r="B1277" s="243"/>
      <c r="C1277" s="244"/>
      <c r="D1277" s="234" t="s">
        <v>152</v>
      </c>
      <c r="E1277" s="245" t="s">
        <v>19</v>
      </c>
      <c r="F1277" s="246" t="s">
        <v>278</v>
      </c>
      <c r="G1277" s="244"/>
      <c r="H1277" s="247">
        <v>0.81000000000000005</v>
      </c>
      <c r="I1277" s="248"/>
      <c r="J1277" s="244"/>
      <c r="K1277" s="244"/>
      <c r="L1277" s="249"/>
      <c r="M1277" s="250"/>
      <c r="N1277" s="251"/>
      <c r="O1277" s="251"/>
      <c r="P1277" s="251"/>
      <c r="Q1277" s="251"/>
      <c r="R1277" s="251"/>
      <c r="S1277" s="251"/>
      <c r="T1277" s="252"/>
      <c r="U1277" s="14"/>
      <c r="V1277" s="14"/>
      <c r="W1277" s="14"/>
      <c r="X1277" s="14"/>
      <c r="Y1277" s="14"/>
      <c r="Z1277" s="14"/>
      <c r="AA1277" s="14"/>
      <c r="AB1277" s="14"/>
      <c r="AC1277" s="14"/>
      <c r="AD1277" s="14"/>
      <c r="AE1277" s="14"/>
      <c r="AT1277" s="253" t="s">
        <v>152</v>
      </c>
      <c r="AU1277" s="253" t="s">
        <v>84</v>
      </c>
      <c r="AV1277" s="14" t="s">
        <v>84</v>
      </c>
      <c r="AW1277" s="14" t="s">
        <v>33</v>
      </c>
      <c r="AX1277" s="14" t="s">
        <v>71</v>
      </c>
      <c r="AY1277" s="253" t="s">
        <v>141</v>
      </c>
    </row>
    <row r="1278" s="13" customFormat="1">
      <c r="A1278" s="13"/>
      <c r="B1278" s="232"/>
      <c r="C1278" s="233"/>
      <c r="D1278" s="234" t="s">
        <v>152</v>
      </c>
      <c r="E1278" s="235" t="s">
        <v>19</v>
      </c>
      <c r="F1278" s="236" t="s">
        <v>318</v>
      </c>
      <c r="G1278" s="233"/>
      <c r="H1278" s="235" t="s">
        <v>19</v>
      </c>
      <c r="I1278" s="237"/>
      <c r="J1278" s="233"/>
      <c r="K1278" s="233"/>
      <c r="L1278" s="238"/>
      <c r="M1278" s="239"/>
      <c r="N1278" s="240"/>
      <c r="O1278" s="240"/>
      <c r="P1278" s="240"/>
      <c r="Q1278" s="240"/>
      <c r="R1278" s="240"/>
      <c r="S1278" s="240"/>
      <c r="T1278" s="241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2" t="s">
        <v>152</v>
      </c>
      <c r="AU1278" s="242" t="s">
        <v>84</v>
      </c>
      <c r="AV1278" s="13" t="s">
        <v>78</v>
      </c>
      <c r="AW1278" s="13" t="s">
        <v>33</v>
      </c>
      <c r="AX1278" s="13" t="s">
        <v>71</v>
      </c>
      <c r="AY1278" s="242" t="s">
        <v>141</v>
      </c>
    </row>
    <row r="1279" s="14" customFormat="1">
      <c r="A1279" s="14"/>
      <c r="B1279" s="243"/>
      <c r="C1279" s="244"/>
      <c r="D1279" s="234" t="s">
        <v>152</v>
      </c>
      <c r="E1279" s="245" t="s">
        <v>19</v>
      </c>
      <c r="F1279" s="246" t="s">
        <v>279</v>
      </c>
      <c r="G1279" s="244"/>
      <c r="H1279" s="247">
        <v>5.5800000000000001</v>
      </c>
      <c r="I1279" s="248"/>
      <c r="J1279" s="244"/>
      <c r="K1279" s="244"/>
      <c r="L1279" s="249"/>
      <c r="M1279" s="250"/>
      <c r="N1279" s="251"/>
      <c r="O1279" s="251"/>
      <c r="P1279" s="251"/>
      <c r="Q1279" s="251"/>
      <c r="R1279" s="251"/>
      <c r="S1279" s="251"/>
      <c r="T1279" s="252"/>
      <c r="U1279" s="14"/>
      <c r="V1279" s="14"/>
      <c r="W1279" s="14"/>
      <c r="X1279" s="14"/>
      <c r="Y1279" s="14"/>
      <c r="Z1279" s="14"/>
      <c r="AA1279" s="14"/>
      <c r="AB1279" s="14"/>
      <c r="AC1279" s="14"/>
      <c r="AD1279" s="14"/>
      <c r="AE1279" s="14"/>
      <c r="AT1279" s="253" t="s">
        <v>152</v>
      </c>
      <c r="AU1279" s="253" t="s">
        <v>84</v>
      </c>
      <c r="AV1279" s="14" t="s">
        <v>84</v>
      </c>
      <c r="AW1279" s="14" t="s">
        <v>33</v>
      </c>
      <c r="AX1279" s="14" t="s">
        <v>71</v>
      </c>
      <c r="AY1279" s="253" t="s">
        <v>141</v>
      </c>
    </row>
    <row r="1280" s="14" customFormat="1">
      <c r="A1280" s="14"/>
      <c r="B1280" s="243"/>
      <c r="C1280" s="244"/>
      <c r="D1280" s="234" t="s">
        <v>152</v>
      </c>
      <c r="E1280" s="245" t="s">
        <v>19</v>
      </c>
      <c r="F1280" s="246" t="s">
        <v>280</v>
      </c>
      <c r="G1280" s="244"/>
      <c r="H1280" s="247">
        <v>5.04</v>
      </c>
      <c r="I1280" s="248"/>
      <c r="J1280" s="244"/>
      <c r="K1280" s="244"/>
      <c r="L1280" s="249"/>
      <c r="M1280" s="250"/>
      <c r="N1280" s="251"/>
      <c r="O1280" s="251"/>
      <c r="P1280" s="251"/>
      <c r="Q1280" s="251"/>
      <c r="R1280" s="251"/>
      <c r="S1280" s="251"/>
      <c r="T1280" s="252"/>
      <c r="U1280" s="14"/>
      <c r="V1280" s="14"/>
      <c r="W1280" s="14"/>
      <c r="X1280" s="14"/>
      <c r="Y1280" s="14"/>
      <c r="Z1280" s="14"/>
      <c r="AA1280" s="14"/>
      <c r="AB1280" s="14"/>
      <c r="AC1280" s="14"/>
      <c r="AD1280" s="14"/>
      <c r="AE1280" s="14"/>
      <c r="AT1280" s="253" t="s">
        <v>152</v>
      </c>
      <c r="AU1280" s="253" t="s">
        <v>84</v>
      </c>
      <c r="AV1280" s="14" t="s">
        <v>84</v>
      </c>
      <c r="AW1280" s="14" t="s">
        <v>33</v>
      </c>
      <c r="AX1280" s="14" t="s">
        <v>71</v>
      </c>
      <c r="AY1280" s="253" t="s">
        <v>141</v>
      </c>
    </row>
    <row r="1281" s="14" customFormat="1">
      <c r="A1281" s="14"/>
      <c r="B1281" s="243"/>
      <c r="C1281" s="244"/>
      <c r="D1281" s="234" t="s">
        <v>152</v>
      </c>
      <c r="E1281" s="245" t="s">
        <v>19</v>
      </c>
      <c r="F1281" s="246" t="s">
        <v>273</v>
      </c>
      <c r="G1281" s="244"/>
      <c r="H1281" s="247">
        <v>4.6500000000000004</v>
      </c>
      <c r="I1281" s="248"/>
      <c r="J1281" s="244"/>
      <c r="K1281" s="244"/>
      <c r="L1281" s="249"/>
      <c r="M1281" s="250"/>
      <c r="N1281" s="251"/>
      <c r="O1281" s="251"/>
      <c r="P1281" s="251"/>
      <c r="Q1281" s="251"/>
      <c r="R1281" s="251"/>
      <c r="S1281" s="251"/>
      <c r="T1281" s="252"/>
      <c r="U1281" s="14"/>
      <c r="V1281" s="14"/>
      <c r="W1281" s="14"/>
      <c r="X1281" s="14"/>
      <c r="Y1281" s="14"/>
      <c r="Z1281" s="14"/>
      <c r="AA1281" s="14"/>
      <c r="AB1281" s="14"/>
      <c r="AC1281" s="14"/>
      <c r="AD1281" s="14"/>
      <c r="AE1281" s="14"/>
      <c r="AT1281" s="253" t="s">
        <v>152</v>
      </c>
      <c r="AU1281" s="253" t="s">
        <v>84</v>
      </c>
      <c r="AV1281" s="14" t="s">
        <v>84</v>
      </c>
      <c r="AW1281" s="14" t="s">
        <v>33</v>
      </c>
      <c r="AX1281" s="14" t="s">
        <v>71</v>
      </c>
      <c r="AY1281" s="253" t="s">
        <v>141</v>
      </c>
    </row>
    <row r="1282" s="14" customFormat="1">
      <c r="A1282" s="14"/>
      <c r="B1282" s="243"/>
      <c r="C1282" s="244"/>
      <c r="D1282" s="234" t="s">
        <v>152</v>
      </c>
      <c r="E1282" s="245" t="s">
        <v>19</v>
      </c>
      <c r="F1282" s="246" t="s">
        <v>280</v>
      </c>
      <c r="G1282" s="244"/>
      <c r="H1282" s="247">
        <v>5.04</v>
      </c>
      <c r="I1282" s="248"/>
      <c r="J1282" s="244"/>
      <c r="K1282" s="244"/>
      <c r="L1282" s="249"/>
      <c r="M1282" s="250"/>
      <c r="N1282" s="251"/>
      <c r="O1282" s="251"/>
      <c r="P1282" s="251"/>
      <c r="Q1282" s="251"/>
      <c r="R1282" s="251"/>
      <c r="S1282" s="251"/>
      <c r="T1282" s="252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53" t="s">
        <v>152</v>
      </c>
      <c r="AU1282" s="253" t="s">
        <v>84</v>
      </c>
      <c r="AV1282" s="14" t="s">
        <v>84</v>
      </c>
      <c r="AW1282" s="14" t="s">
        <v>33</v>
      </c>
      <c r="AX1282" s="14" t="s">
        <v>71</v>
      </c>
      <c r="AY1282" s="253" t="s">
        <v>141</v>
      </c>
    </row>
    <row r="1283" s="14" customFormat="1">
      <c r="A1283" s="14"/>
      <c r="B1283" s="243"/>
      <c r="C1283" s="244"/>
      <c r="D1283" s="234" t="s">
        <v>152</v>
      </c>
      <c r="E1283" s="245" t="s">
        <v>19</v>
      </c>
      <c r="F1283" s="246" t="s">
        <v>279</v>
      </c>
      <c r="G1283" s="244"/>
      <c r="H1283" s="247">
        <v>5.5800000000000001</v>
      </c>
      <c r="I1283" s="248"/>
      <c r="J1283" s="244"/>
      <c r="K1283" s="244"/>
      <c r="L1283" s="249"/>
      <c r="M1283" s="250"/>
      <c r="N1283" s="251"/>
      <c r="O1283" s="251"/>
      <c r="P1283" s="251"/>
      <c r="Q1283" s="251"/>
      <c r="R1283" s="251"/>
      <c r="S1283" s="251"/>
      <c r="T1283" s="252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3" t="s">
        <v>152</v>
      </c>
      <c r="AU1283" s="253" t="s">
        <v>84</v>
      </c>
      <c r="AV1283" s="14" t="s">
        <v>84</v>
      </c>
      <c r="AW1283" s="14" t="s">
        <v>33</v>
      </c>
      <c r="AX1283" s="14" t="s">
        <v>71</v>
      </c>
      <c r="AY1283" s="253" t="s">
        <v>141</v>
      </c>
    </row>
    <row r="1284" s="14" customFormat="1">
      <c r="A1284" s="14"/>
      <c r="B1284" s="243"/>
      <c r="C1284" s="244"/>
      <c r="D1284" s="234" t="s">
        <v>152</v>
      </c>
      <c r="E1284" s="245" t="s">
        <v>19</v>
      </c>
      <c r="F1284" s="246" t="s">
        <v>276</v>
      </c>
      <c r="G1284" s="244"/>
      <c r="H1284" s="247">
        <v>1.095</v>
      </c>
      <c r="I1284" s="248"/>
      <c r="J1284" s="244"/>
      <c r="K1284" s="244"/>
      <c r="L1284" s="249"/>
      <c r="M1284" s="250"/>
      <c r="N1284" s="251"/>
      <c r="O1284" s="251"/>
      <c r="P1284" s="251"/>
      <c r="Q1284" s="251"/>
      <c r="R1284" s="251"/>
      <c r="S1284" s="251"/>
      <c r="T1284" s="252"/>
      <c r="U1284" s="14"/>
      <c r="V1284" s="14"/>
      <c r="W1284" s="14"/>
      <c r="X1284" s="14"/>
      <c r="Y1284" s="14"/>
      <c r="Z1284" s="14"/>
      <c r="AA1284" s="14"/>
      <c r="AB1284" s="14"/>
      <c r="AC1284" s="14"/>
      <c r="AD1284" s="14"/>
      <c r="AE1284" s="14"/>
      <c r="AT1284" s="253" t="s">
        <v>152</v>
      </c>
      <c r="AU1284" s="253" t="s">
        <v>84</v>
      </c>
      <c r="AV1284" s="14" t="s">
        <v>84</v>
      </c>
      <c r="AW1284" s="14" t="s">
        <v>33</v>
      </c>
      <c r="AX1284" s="14" t="s">
        <v>71</v>
      </c>
      <c r="AY1284" s="253" t="s">
        <v>141</v>
      </c>
    </row>
    <row r="1285" s="14" customFormat="1">
      <c r="A1285" s="14"/>
      <c r="B1285" s="243"/>
      <c r="C1285" s="244"/>
      <c r="D1285" s="234" t="s">
        <v>152</v>
      </c>
      <c r="E1285" s="245" t="s">
        <v>19</v>
      </c>
      <c r="F1285" s="246" t="s">
        <v>281</v>
      </c>
      <c r="G1285" s="244"/>
      <c r="H1285" s="247">
        <v>2.52</v>
      </c>
      <c r="I1285" s="248"/>
      <c r="J1285" s="244"/>
      <c r="K1285" s="244"/>
      <c r="L1285" s="249"/>
      <c r="M1285" s="250"/>
      <c r="N1285" s="251"/>
      <c r="O1285" s="251"/>
      <c r="P1285" s="251"/>
      <c r="Q1285" s="251"/>
      <c r="R1285" s="251"/>
      <c r="S1285" s="251"/>
      <c r="T1285" s="252"/>
      <c r="U1285" s="14"/>
      <c r="V1285" s="14"/>
      <c r="W1285" s="14"/>
      <c r="X1285" s="14"/>
      <c r="Y1285" s="14"/>
      <c r="Z1285" s="14"/>
      <c r="AA1285" s="14"/>
      <c r="AB1285" s="14"/>
      <c r="AC1285" s="14"/>
      <c r="AD1285" s="14"/>
      <c r="AE1285" s="14"/>
      <c r="AT1285" s="253" t="s">
        <v>152</v>
      </c>
      <c r="AU1285" s="253" t="s">
        <v>84</v>
      </c>
      <c r="AV1285" s="14" t="s">
        <v>84</v>
      </c>
      <c r="AW1285" s="14" t="s">
        <v>33</v>
      </c>
      <c r="AX1285" s="14" t="s">
        <v>71</v>
      </c>
      <c r="AY1285" s="253" t="s">
        <v>141</v>
      </c>
    </row>
    <row r="1286" s="16" customFormat="1">
      <c r="A1286" s="16"/>
      <c r="B1286" s="275"/>
      <c r="C1286" s="276"/>
      <c r="D1286" s="234" t="s">
        <v>152</v>
      </c>
      <c r="E1286" s="277" t="s">
        <v>19</v>
      </c>
      <c r="F1286" s="278" t="s">
        <v>266</v>
      </c>
      <c r="G1286" s="276"/>
      <c r="H1286" s="279">
        <v>69.269999999999982</v>
      </c>
      <c r="I1286" s="280"/>
      <c r="J1286" s="276"/>
      <c r="K1286" s="276"/>
      <c r="L1286" s="281"/>
      <c r="M1286" s="282"/>
      <c r="N1286" s="283"/>
      <c r="O1286" s="283"/>
      <c r="P1286" s="283"/>
      <c r="Q1286" s="283"/>
      <c r="R1286" s="283"/>
      <c r="S1286" s="283"/>
      <c r="T1286" s="284"/>
      <c r="U1286" s="16"/>
      <c r="V1286" s="16"/>
      <c r="W1286" s="16"/>
      <c r="X1286" s="16"/>
      <c r="Y1286" s="16"/>
      <c r="Z1286" s="16"/>
      <c r="AA1286" s="16"/>
      <c r="AB1286" s="16"/>
      <c r="AC1286" s="16"/>
      <c r="AD1286" s="16"/>
      <c r="AE1286" s="16"/>
      <c r="AT1286" s="285" t="s">
        <v>152</v>
      </c>
      <c r="AU1286" s="285" t="s">
        <v>84</v>
      </c>
      <c r="AV1286" s="16" t="s">
        <v>164</v>
      </c>
      <c r="AW1286" s="16" t="s">
        <v>33</v>
      </c>
      <c r="AX1286" s="16" t="s">
        <v>71</v>
      </c>
      <c r="AY1286" s="285" t="s">
        <v>141</v>
      </c>
    </row>
    <row r="1287" s="14" customFormat="1">
      <c r="A1287" s="14"/>
      <c r="B1287" s="243"/>
      <c r="C1287" s="244"/>
      <c r="D1287" s="234" t="s">
        <v>152</v>
      </c>
      <c r="E1287" s="245" t="s">
        <v>19</v>
      </c>
      <c r="F1287" s="246" t="s">
        <v>282</v>
      </c>
      <c r="G1287" s="244"/>
      <c r="H1287" s="247">
        <v>-297.26999999999998</v>
      </c>
      <c r="I1287" s="248"/>
      <c r="J1287" s="244"/>
      <c r="K1287" s="244"/>
      <c r="L1287" s="249"/>
      <c r="M1287" s="250"/>
      <c r="N1287" s="251"/>
      <c r="O1287" s="251"/>
      <c r="P1287" s="251"/>
      <c r="Q1287" s="251"/>
      <c r="R1287" s="251"/>
      <c r="S1287" s="251"/>
      <c r="T1287" s="252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53" t="s">
        <v>152</v>
      </c>
      <c r="AU1287" s="253" t="s">
        <v>84</v>
      </c>
      <c r="AV1287" s="14" t="s">
        <v>84</v>
      </c>
      <c r="AW1287" s="14" t="s">
        <v>33</v>
      </c>
      <c r="AX1287" s="14" t="s">
        <v>71</v>
      </c>
      <c r="AY1287" s="253" t="s">
        <v>141</v>
      </c>
    </row>
    <row r="1288" s="15" customFormat="1">
      <c r="A1288" s="15"/>
      <c r="B1288" s="254"/>
      <c r="C1288" s="255"/>
      <c r="D1288" s="234" t="s">
        <v>152</v>
      </c>
      <c r="E1288" s="256" t="s">
        <v>19</v>
      </c>
      <c r="F1288" s="257" t="s">
        <v>159</v>
      </c>
      <c r="G1288" s="255"/>
      <c r="H1288" s="258">
        <v>856.23000000000002</v>
      </c>
      <c r="I1288" s="259"/>
      <c r="J1288" s="255"/>
      <c r="K1288" s="255"/>
      <c r="L1288" s="260"/>
      <c r="M1288" s="261"/>
      <c r="N1288" s="262"/>
      <c r="O1288" s="262"/>
      <c r="P1288" s="262"/>
      <c r="Q1288" s="262"/>
      <c r="R1288" s="262"/>
      <c r="S1288" s="262"/>
      <c r="T1288" s="263"/>
      <c r="U1288" s="15"/>
      <c r="V1288" s="15"/>
      <c r="W1288" s="15"/>
      <c r="X1288" s="15"/>
      <c r="Y1288" s="15"/>
      <c r="Z1288" s="15"/>
      <c r="AA1288" s="15"/>
      <c r="AB1288" s="15"/>
      <c r="AC1288" s="15"/>
      <c r="AD1288" s="15"/>
      <c r="AE1288" s="15"/>
      <c r="AT1288" s="264" t="s">
        <v>152</v>
      </c>
      <c r="AU1288" s="264" t="s">
        <v>84</v>
      </c>
      <c r="AV1288" s="15" t="s">
        <v>148</v>
      </c>
      <c r="AW1288" s="15" t="s">
        <v>33</v>
      </c>
      <c r="AX1288" s="15" t="s">
        <v>78</v>
      </c>
      <c r="AY1288" s="264" t="s">
        <v>141</v>
      </c>
    </row>
    <row r="1289" s="12" customFormat="1" ht="25.92" customHeight="1">
      <c r="A1289" s="12"/>
      <c r="B1289" s="198"/>
      <c r="C1289" s="199"/>
      <c r="D1289" s="200" t="s">
        <v>70</v>
      </c>
      <c r="E1289" s="201" t="s">
        <v>1089</v>
      </c>
      <c r="F1289" s="201" t="s">
        <v>1090</v>
      </c>
      <c r="G1289" s="199"/>
      <c r="H1289" s="199"/>
      <c r="I1289" s="202"/>
      <c r="J1289" s="203">
        <f>BK1289</f>
        <v>0</v>
      </c>
      <c r="K1289" s="199"/>
      <c r="L1289" s="204"/>
      <c r="M1289" s="205"/>
      <c r="N1289" s="206"/>
      <c r="O1289" s="206"/>
      <c r="P1289" s="207">
        <f>SUM(P1290:P1291)</f>
        <v>0</v>
      </c>
      <c r="Q1289" s="206"/>
      <c r="R1289" s="207">
        <f>SUM(R1290:R1291)</f>
        <v>0</v>
      </c>
      <c r="S1289" s="206"/>
      <c r="T1289" s="208">
        <f>SUM(T1290:T1291)</f>
        <v>0</v>
      </c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R1289" s="209" t="s">
        <v>182</v>
      </c>
      <c r="AT1289" s="210" t="s">
        <v>70</v>
      </c>
      <c r="AU1289" s="210" t="s">
        <v>71</v>
      </c>
      <c r="AY1289" s="209" t="s">
        <v>141</v>
      </c>
      <c r="BK1289" s="211">
        <f>SUM(BK1290:BK1291)</f>
        <v>0</v>
      </c>
    </row>
    <row r="1290" s="2" customFormat="1" ht="16.5" customHeight="1">
      <c r="A1290" s="40"/>
      <c r="B1290" s="41"/>
      <c r="C1290" s="214" t="s">
        <v>1091</v>
      </c>
      <c r="D1290" s="214" t="s">
        <v>143</v>
      </c>
      <c r="E1290" s="215" t="s">
        <v>1092</v>
      </c>
      <c r="F1290" s="216" t="s">
        <v>1093</v>
      </c>
      <c r="G1290" s="217" t="s">
        <v>826</v>
      </c>
      <c r="H1290" s="286"/>
      <c r="I1290" s="219"/>
      <c r="J1290" s="220">
        <f>ROUND(I1290*H1290,2)</f>
        <v>0</v>
      </c>
      <c r="K1290" s="216" t="s">
        <v>19</v>
      </c>
      <c r="L1290" s="46"/>
      <c r="M1290" s="221" t="s">
        <v>19</v>
      </c>
      <c r="N1290" s="222" t="s">
        <v>43</v>
      </c>
      <c r="O1290" s="86"/>
      <c r="P1290" s="223">
        <f>O1290*H1290</f>
        <v>0</v>
      </c>
      <c r="Q1290" s="223">
        <v>0</v>
      </c>
      <c r="R1290" s="223">
        <f>Q1290*H1290</f>
        <v>0</v>
      </c>
      <c r="S1290" s="223">
        <v>0</v>
      </c>
      <c r="T1290" s="224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25" t="s">
        <v>148</v>
      </c>
      <c r="AT1290" s="225" t="s">
        <v>143</v>
      </c>
      <c r="AU1290" s="225" t="s">
        <v>78</v>
      </c>
      <c r="AY1290" s="19" t="s">
        <v>141</v>
      </c>
      <c r="BE1290" s="226">
        <f>IF(N1290="základní",J1290,0)</f>
        <v>0</v>
      </c>
      <c r="BF1290" s="226">
        <f>IF(N1290="snížená",J1290,0)</f>
        <v>0</v>
      </c>
      <c r="BG1290" s="226">
        <f>IF(N1290="zákl. přenesená",J1290,0)</f>
        <v>0</v>
      </c>
      <c r="BH1290" s="226">
        <f>IF(N1290="sníž. přenesená",J1290,0)</f>
        <v>0</v>
      </c>
      <c r="BI1290" s="226">
        <f>IF(N1290="nulová",J1290,0)</f>
        <v>0</v>
      </c>
      <c r="BJ1290" s="19" t="s">
        <v>84</v>
      </c>
      <c r="BK1290" s="226">
        <f>ROUND(I1290*H1290,2)</f>
        <v>0</v>
      </c>
      <c r="BL1290" s="19" t="s">
        <v>148</v>
      </c>
      <c r="BM1290" s="225" t="s">
        <v>1094</v>
      </c>
    </row>
    <row r="1291" s="2" customFormat="1" ht="16.5" customHeight="1">
      <c r="A1291" s="40"/>
      <c r="B1291" s="41"/>
      <c r="C1291" s="214" t="s">
        <v>1095</v>
      </c>
      <c r="D1291" s="214" t="s">
        <v>143</v>
      </c>
      <c r="E1291" s="215" t="s">
        <v>1096</v>
      </c>
      <c r="F1291" s="216" t="s">
        <v>1097</v>
      </c>
      <c r="G1291" s="217" t="s">
        <v>826</v>
      </c>
      <c r="H1291" s="286"/>
      <c r="I1291" s="219"/>
      <c r="J1291" s="220">
        <f>ROUND(I1291*H1291,2)</f>
        <v>0</v>
      </c>
      <c r="K1291" s="216" t="s">
        <v>19</v>
      </c>
      <c r="L1291" s="46"/>
      <c r="M1291" s="287" t="s">
        <v>19</v>
      </c>
      <c r="N1291" s="288" t="s">
        <v>43</v>
      </c>
      <c r="O1291" s="289"/>
      <c r="P1291" s="290">
        <f>O1291*H1291</f>
        <v>0</v>
      </c>
      <c r="Q1291" s="290">
        <v>0</v>
      </c>
      <c r="R1291" s="290">
        <f>Q1291*H1291</f>
        <v>0</v>
      </c>
      <c r="S1291" s="290">
        <v>0</v>
      </c>
      <c r="T1291" s="291">
        <f>S1291*H1291</f>
        <v>0</v>
      </c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R1291" s="225" t="s">
        <v>148</v>
      </c>
      <c r="AT1291" s="225" t="s">
        <v>143</v>
      </c>
      <c r="AU1291" s="225" t="s">
        <v>78</v>
      </c>
      <c r="AY1291" s="19" t="s">
        <v>141</v>
      </c>
      <c r="BE1291" s="226">
        <f>IF(N1291="základní",J1291,0)</f>
        <v>0</v>
      </c>
      <c r="BF1291" s="226">
        <f>IF(N1291="snížená",J1291,0)</f>
        <v>0</v>
      </c>
      <c r="BG1291" s="226">
        <f>IF(N1291="zákl. přenesená",J1291,0)</f>
        <v>0</v>
      </c>
      <c r="BH1291" s="226">
        <f>IF(N1291="sníž. přenesená",J1291,0)</f>
        <v>0</v>
      </c>
      <c r="BI1291" s="226">
        <f>IF(N1291="nulová",J1291,0)</f>
        <v>0</v>
      </c>
      <c r="BJ1291" s="19" t="s">
        <v>84</v>
      </c>
      <c r="BK1291" s="226">
        <f>ROUND(I1291*H1291,2)</f>
        <v>0</v>
      </c>
      <c r="BL1291" s="19" t="s">
        <v>148</v>
      </c>
      <c r="BM1291" s="225" t="s">
        <v>1098</v>
      </c>
    </row>
    <row r="1292" s="2" customFormat="1" ht="6.96" customHeight="1">
      <c r="A1292" s="40"/>
      <c r="B1292" s="61"/>
      <c r="C1292" s="62"/>
      <c r="D1292" s="62"/>
      <c r="E1292" s="62"/>
      <c r="F1292" s="62"/>
      <c r="G1292" s="62"/>
      <c r="H1292" s="62"/>
      <c r="I1292" s="62"/>
      <c r="J1292" s="62"/>
      <c r="K1292" s="62"/>
      <c r="L1292" s="46"/>
      <c r="M1292" s="40"/>
      <c r="O1292" s="40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</sheetData>
  <sheetProtection sheet="1" autoFilter="0" formatColumns="0" formatRows="0" objects="1" scenarios="1" spinCount="100000" saltValue="646o+e1Ya4DpHHZR0OXwt68Up+5qKMKSYluimXgrE5uX/QJNn2j7uCwl9Vsm673EikkzxFRCf7+isKvlBpA1YA==" hashValue="N90Ja8moPjBLgN/G9Of8mfUAub63r7cRHz3iBPTmv/EIJBG+sqQhQk/H8a8BXq2rhxpgrHynagN153gYZoQG7g==" algorithmName="SHA-512" password="CC35"/>
  <autoFilter ref="C99:K129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1/113106121"/>
    <hyperlink ref="F114" r:id="rId2" display="https://podminky.urs.cz/item/CS_URS_2021_01/113107311"/>
    <hyperlink ref="F124" r:id="rId3" display="https://podminky.urs.cz/item/CS_URS_2021_01/122251101"/>
    <hyperlink ref="F134" r:id="rId4" display="https://podminky.urs.cz/item/CS_URS_2021_01/162751117"/>
    <hyperlink ref="F139" r:id="rId5" display="https://podminky.urs.cz/item/CS_URS_2021_01/10364101"/>
    <hyperlink ref="F145" r:id="rId6" display="https://podminky.urs.cz/item/CS_URS_2021_01/174111101"/>
    <hyperlink ref="F155" r:id="rId7" display="https://podminky.urs.cz/item/CS_URS_2021_01/181351003"/>
    <hyperlink ref="F164" r:id="rId8" display="https://podminky.urs.cz/item/CS_URS_2021_01/181411131"/>
    <hyperlink ref="F173" r:id="rId9" display="https://podminky.urs.cz/item/CS_URS_2021_01/00572410"/>
    <hyperlink ref="F184" r:id="rId10" display="https://podminky.urs.cz/item/CS_URS_2021_01/451577777"/>
    <hyperlink ref="F195" r:id="rId11" display="https://podminky.urs.cz/item/CS_URS_2021_01/621131121"/>
    <hyperlink ref="F202" r:id="rId12" display="https://podminky.urs.cz/item/CS_URS_2021_01/621221001"/>
    <hyperlink ref="F212" r:id="rId13" display="https://podminky.urs.cz/item/CS_URS_2021_01/621532011"/>
    <hyperlink ref="F219" r:id="rId14" display="https://podminky.urs.cz/item/CS_URS_2021_01/622131121"/>
    <hyperlink ref="F260" r:id="rId15" display="https://podminky.urs.cz/item/CS_URS_2021_01/622211001"/>
    <hyperlink ref="F272" r:id="rId16" display="https://podminky.urs.cz/item/CS_URS_2021_01/622211011"/>
    <hyperlink ref="F277" r:id="rId17" display="https://podminky.urs.cz/item/CS_URS_2021_01/28376356"/>
    <hyperlink ref="F283" r:id="rId18" display="https://podminky.urs.cz/item/CS_URS_2021_01/622211021"/>
    <hyperlink ref="F303" r:id="rId19" display="https://podminky.urs.cz/item/CS_URS_2021_01/28376355"/>
    <hyperlink ref="F324" r:id="rId20" display="https://podminky.urs.cz/item/CS_URS_2021_01/622211031"/>
    <hyperlink ref="F329" r:id="rId21" display="https://podminky.urs.cz/item/CS_URS_2021_01/28376357"/>
    <hyperlink ref="F335" r:id="rId22" display="https://podminky.urs.cz/item/CS_URS_2021_01/622212001"/>
    <hyperlink ref="F346" r:id="rId23" display="https://podminky.urs.cz/item/CS_URS_2021_01/28376350"/>
    <hyperlink ref="F358" r:id="rId24" display="https://podminky.urs.cz/item/CS_URS_2021_01/622221001"/>
    <hyperlink ref="F374" r:id="rId25" display="https://podminky.urs.cz/item/CS_URS_2021_01/622221031"/>
    <hyperlink ref="F410" r:id="rId26" display="https://podminky.urs.cz/item/CS_URS_2021_01/63151538"/>
    <hyperlink ref="F447" r:id="rId27" display="https://podminky.urs.cz/item/CS_URS_2021_01/622222001"/>
    <hyperlink ref="F489" r:id="rId28" display="https://podminky.urs.cz/item/CS_URS_2021_01/622231121"/>
    <hyperlink ref="F495" r:id="rId29" display="https://podminky.urs.cz/item/CS_URS_2021_01/28376808"/>
    <hyperlink ref="F502" r:id="rId30" display="https://podminky.urs.cz/item/CS_URS_2021_01/622232001"/>
    <hyperlink ref="F509" r:id="rId31" display="https://podminky.urs.cz/item/CS_URS_2021_01/28376801"/>
    <hyperlink ref="F517" r:id="rId32" display="https://podminky.urs.cz/item/CS_URS_2021_01/622252001"/>
    <hyperlink ref="F523" r:id="rId33" display="https://podminky.urs.cz/item/CS_URS_2021_01/59051653"/>
    <hyperlink ref="F530" r:id="rId34" display="https://podminky.urs.cz/item/CS_URS_2021_01/622252002"/>
    <hyperlink ref="F538" r:id="rId35" display="https://podminky.urs.cz/item/CS_URS_2021_01/63127466"/>
    <hyperlink ref="F568" r:id="rId36" display="https://podminky.urs.cz/item/CS_URS_2021_01/59051502"/>
    <hyperlink ref="F573" r:id="rId37" display="https://podminky.urs.cz/item/CS_URS_2021_01/59051476"/>
    <hyperlink ref="F599" r:id="rId38" display="https://podminky.urs.cz/item/CS_URS_2021_01/59051510"/>
    <hyperlink ref="F627" r:id="rId39" display="https://podminky.urs.cz/item/CS_URS_2021_01/59051512"/>
    <hyperlink ref="F648" r:id="rId40" display="https://podminky.urs.cz/item/CS_URS_2021_01/622511101"/>
    <hyperlink ref="F676" r:id="rId41" display="https://podminky.urs.cz/item/CS_URS_2021_01/622532011"/>
    <hyperlink ref="F742" r:id="rId42" display="https://podminky.urs.cz/item/CS_URS_2021_01/629991012"/>
    <hyperlink ref="F769" r:id="rId43" display="https://podminky.urs.cz/item/CS_URS_2021_01/629995101"/>
    <hyperlink ref="F811" r:id="rId44" display="https://podminky.urs.cz/item/CS_URS_2021_01/631311115"/>
    <hyperlink ref="F816" r:id="rId45" display="https://podminky.urs.cz/item/CS_URS_2021_01/637211122"/>
    <hyperlink ref="F826" r:id="rId46" display="https://podminky.urs.cz/item/CS_URS_2021_01/644941111"/>
    <hyperlink ref="F833" r:id="rId47" display="https://podminky.urs.cz/item/CS_URS_2021_01/56245646"/>
    <hyperlink ref="F840" r:id="rId48" display="https://podminky.urs.cz/item/CS_URS_2021_01/644941121"/>
    <hyperlink ref="F847" r:id="rId49" display="https://podminky.urs.cz/item/CS_URS_2021_01/28619320"/>
    <hyperlink ref="F855" r:id="rId50" display="https://podminky.urs.cz/item/CS_URS_2021_01/941221112"/>
    <hyperlink ref="F860" r:id="rId51" display="https://podminky.urs.cz/item/CS_URS_2021_01/941221211"/>
    <hyperlink ref="F864" r:id="rId52" display="https://podminky.urs.cz/item/CS_URS_2021_01/941221812"/>
    <hyperlink ref="F869" r:id="rId53" display="https://podminky.urs.cz/item/CS_URS_2021_01/944121122"/>
    <hyperlink ref="F874" r:id="rId54" display="https://podminky.urs.cz/item/CS_URS_2021_01/944121222"/>
    <hyperlink ref="F878" r:id="rId55" display="https://podminky.urs.cz/item/CS_URS_2021_01/944121822"/>
    <hyperlink ref="F883" r:id="rId56" display="https://podminky.urs.cz/item/CS_URS_2021_01/944611111"/>
    <hyperlink ref="F888" r:id="rId57" display="https://podminky.urs.cz/item/CS_URS_2021_01/944611211"/>
    <hyperlink ref="F892" r:id="rId58" display="https://podminky.urs.cz/item/CS_URS_2021_01/944611811"/>
    <hyperlink ref="F897" r:id="rId59" display="https://podminky.urs.cz/item/CS_URS_2021_01/944711113"/>
    <hyperlink ref="F901" r:id="rId60" display="https://podminky.urs.cz/item/CS_URS_2021_01/944711213"/>
    <hyperlink ref="F905" r:id="rId61" display="https://podminky.urs.cz/item/CS_URS_2021_01/944711813"/>
    <hyperlink ref="F909" r:id="rId62" display="https://podminky.urs.cz/item/CS_URS_2021_01/953961113"/>
    <hyperlink ref="F914" r:id="rId63" display="https://podminky.urs.cz/item/CS_URS_2021_01/953965121"/>
    <hyperlink ref="F919" r:id="rId64" display="https://podminky.urs.cz/item/CS_URS_2021_01/965081312"/>
    <hyperlink ref="F924" r:id="rId65" display="https://podminky.urs.cz/item/CS_URS_2021_01/966080103"/>
    <hyperlink ref="F931" r:id="rId66" display="https://podminky.urs.cz/item/CS_URS_2021_01/997013156"/>
    <hyperlink ref="F933" r:id="rId67" display="https://podminky.urs.cz/item/CS_URS_2021_01/997013501"/>
    <hyperlink ref="F935" r:id="rId68" display="https://podminky.urs.cz/item/CS_URS_2021_01/997013509"/>
    <hyperlink ref="F939" r:id="rId69" display="https://podminky.urs.cz/item/CS_URS_2021_01/997013631"/>
    <hyperlink ref="F942" r:id="rId70" display="https://podminky.urs.cz/item/CS_URS_2021_01/998011003"/>
    <hyperlink ref="F946" r:id="rId71" display="https://podminky.urs.cz/item/CS_URS_2021_01/711191101"/>
    <hyperlink ref="F966" r:id="rId72" display="https://podminky.urs.cz/item/CS_URS_2021_01/711192102"/>
    <hyperlink ref="F986" r:id="rId73" display="https://podminky.urs.cz/item/CS_URS_2021_01/711199101"/>
    <hyperlink ref="F991" r:id="rId74" display="https://podminky.urs.cz/item/CS_URS_2021_01/28355020"/>
    <hyperlink ref="F997" r:id="rId75" display="https://podminky.urs.cz/item/CS_URS_2021_01/998711203"/>
    <hyperlink ref="F1000" r:id="rId76" display="https://podminky.urs.cz/item/CS_URS_2021_01/764001811"/>
    <hyperlink ref="F1009" r:id="rId77" display="https://podminky.urs.cz/item/CS_URS_2021_01/764001821"/>
    <hyperlink ref="F1014" r:id="rId78" display="https://podminky.urs.cz/item/CS_URS_2021_01/764002851"/>
    <hyperlink ref="F1034" r:id="rId79" display="https://podminky.urs.cz/item/CS_URS_2021_01/764002871"/>
    <hyperlink ref="F1039" r:id="rId80" display="https://podminky.urs.cz/item/CS_URS_2021_01/764004801"/>
    <hyperlink ref="F1044" r:id="rId81" display="https://podminky.urs.cz/item/CS_URS_2021_01/764004861"/>
    <hyperlink ref="F1049" r:id="rId82" display="https://podminky.urs.cz/item/CS_URS_2021_01/764111671"/>
    <hyperlink ref="F1054" r:id="rId83" display="https://podminky.urs.cz/item/CS_URS_2021_01/764111691"/>
    <hyperlink ref="F1059" r:id="rId84" display="https://podminky.urs.cz/item/CS_URS_2021_01/764202134"/>
    <hyperlink ref="F1064" r:id="rId85" display="https://podminky.urs.cz/item/CS_URS_2021_01/59054266"/>
    <hyperlink ref="F1069" r:id="rId86" display="https://podminky.urs.cz/item/CS_URS_2021_01/764212632"/>
    <hyperlink ref="F1104" r:id="rId87" display="https://podminky.urs.cz/item/CS_URS_2021_01/764518621"/>
    <hyperlink ref="F1109" r:id="rId88" display="https://podminky.urs.cz/item/CS_URS_2021_01/998764203"/>
    <hyperlink ref="F1112" r:id="rId89" display="https://podminky.urs.cz/item/CS_URS_2021_01/767131111"/>
    <hyperlink ref="F1117" r:id="rId90" display="https://podminky.urs.cz/item/CS_URS_2021_01/15485113"/>
    <hyperlink ref="F1123" r:id="rId91" display="https://podminky.urs.cz/item/CS_URS_2021_01/767161114"/>
    <hyperlink ref="F1128" r:id="rId92" display="https://podminky.urs.cz/item/CS_URS_2021_01/14550246"/>
    <hyperlink ref="F1134" r:id="rId93" display="https://podminky.urs.cz/item/CS_URS_2021_01/14550190"/>
    <hyperlink ref="F1139" r:id="rId94" display="https://podminky.urs.cz/item/CS_URS_2021_01/13010220"/>
    <hyperlink ref="F1144" r:id="rId95" display="https://podminky.urs.cz/item/CS_URS_2021_01/767161813"/>
    <hyperlink ref="F1149" r:id="rId96" display="https://podminky.urs.cz/item/CS_URS_2021_01/767810811"/>
    <hyperlink ref="F1156" r:id="rId97" display="https://podminky.urs.cz/item/CS_URS_2021_01/998767203"/>
    <hyperlink ref="F1159" r:id="rId98" display="https://podminky.urs.cz/item/CS_URS_2021_01/771121011"/>
    <hyperlink ref="F1164" r:id="rId99" display="https://podminky.urs.cz/item/CS_URS_2021_01/771474113"/>
    <hyperlink ref="F1169" r:id="rId100" display="https://podminky.urs.cz/item/CS_URS_2021_01/59761275"/>
    <hyperlink ref="F1175" r:id="rId101" display="https://podminky.urs.cz/item/CS_URS_2021_01/771574263"/>
    <hyperlink ref="F1180" r:id="rId102" display="https://podminky.urs.cz/item/CS_URS_2021_01/59761409"/>
    <hyperlink ref="F1186" r:id="rId103" display="https://podminky.urs.cz/item/CS_URS_2021_01/771577111"/>
    <hyperlink ref="F1191" r:id="rId104" display="https://podminky.urs.cz/item/CS_URS_2021_01/771591123"/>
    <hyperlink ref="F1196" r:id="rId105" display="https://podminky.urs.cz/item/CS_URS_2021_01/771591264"/>
    <hyperlink ref="F1201" r:id="rId106" display="https://podminky.urs.cz/item/CS_URS_2021_01/998771203"/>
    <hyperlink ref="F1204" r:id="rId107" display="https://podminky.urs.cz/item/CS_URS_2021_01/781494511"/>
    <hyperlink ref="F1209" r:id="rId108" display="https://podminky.urs.cz/item/CS_URS_2021_01/781674113"/>
    <hyperlink ref="F1221" r:id="rId109" display="https://podminky.urs.cz/item/CS_URS_2021_01/998781202"/>
    <hyperlink ref="F1224" r:id="rId110" display="https://podminky.urs.cz/item/CS_URS_2021_01/783301311"/>
    <hyperlink ref="F1232" r:id="rId111" display="https://podminky.urs.cz/item/CS_URS_2021_01/783314201"/>
    <hyperlink ref="F1240" r:id="rId112" display="https://podminky.urs.cz/item/CS_URS_2021_01/783317101"/>
    <hyperlink ref="F1248" r:id="rId113" display="https://podminky.urs.cz/item/CS_URS_2021_01/78380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Panelový dům č.p. 307 -309 - stavební úpravy, zateplení obvodového pláště a střechy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104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24. 4. 2021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37</v>
      </c>
      <c r="E32" s="40"/>
      <c r="F32" s="40"/>
      <c r="G32" s="40"/>
      <c r="H32" s="40"/>
      <c r="I32" s="40"/>
      <c r="J32" s="155">
        <f>ROUND(J104,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39</v>
      </c>
      <c r="G34" s="40"/>
      <c r="H34" s="40"/>
      <c r="I34" s="156" t="s">
        <v>38</v>
      </c>
      <c r="J34" s="156" t="s">
        <v>40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41</v>
      </c>
      <c r="E35" s="144" t="s">
        <v>42</v>
      </c>
      <c r="F35" s="158">
        <f>ROUND((SUM(BE104:BE481)),  2)</f>
        <v>0</v>
      </c>
      <c r="G35" s="40"/>
      <c r="H35" s="40"/>
      <c r="I35" s="159">
        <v>0.20999999999999999</v>
      </c>
      <c r="J35" s="158">
        <f>ROUND(((SUM(BE104:BE481))*I35),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43</v>
      </c>
      <c r="F36" s="158">
        <f>ROUND((SUM(BF104:BF481)),  2)</f>
        <v>0</v>
      </c>
      <c r="G36" s="40"/>
      <c r="H36" s="40"/>
      <c r="I36" s="159">
        <v>0.14999999999999999</v>
      </c>
      <c r="J36" s="158">
        <f>ROUND(((SUM(BF104:BF481))*I36),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ROUND((SUM(BG104:BG481)),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45</v>
      </c>
      <c r="F38" s="158">
        <f>ROUND((SUM(BH104:BH481)),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46</v>
      </c>
      <c r="F39" s="158">
        <f>ROUND((SUM(BI104:BI481)),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47</v>
      </c>
      <c r="E41" s="162"/>
      <c r="F41" s="162"/>
      <c r="G41" s="163" t="s">
        <v>48</v>
      </c>
      <c r="H41" s="164" t="s">
        <v>49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Panelový dům č.p. 307 -309 - stavební úpravy, zateplení obvodového pláště a střechy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104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Architektonicko stavební řešení střechy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24. 4. 2021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Frenštát p.R.,náměstí Míru 1, 744 01</v>
      </c>
      <c r="G58" s="42"/>
      <c r="H58" s="42"/>
      <c r="I58" s="34" t="s">
        <v>31</v>
      </c>
      <c r="J58" s="38" t="str">
        <f>E23</f>
        <v>Architektura &amp; interier, Šimůnek &amp; partners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69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111</v>
      </c>
      <c r="E64" s="179"/>
      <c r="F64" s="179"/>
      <c r="G64" s="179"/>
      <c r="H64" s="179"/>
      <c r="I64" s="179"/>
      <c r="J64" s="180">
        <f>J105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115</v>
      </c>
      <c r="E65" s="184"/>
      <c r="F65" s="184"/>
      <c r="G65" s="184"/>
      <c r="H65" s="184"/>
      <c r="I65" s="184"/>
      <c r="J65" s="185">
        <f>J106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116</v>
      </c>
      <c r="E66" s="184"/>
      <c r="F66" s="184"/>
      <c r="G66" s="184"/>
      <c r="H66" s="184"/>
      <c r="I66" s="184"/>
      <c r="J66" s="185">
        <f>J140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117</v>
      </c>
      <c r="E67" s="184"/>
      <c r="F67" s="184"/>
      <c r="G67" s="184"/>
      <c r="H67" s="184"/>
      <c r="I67" s="184"/>
      <c r="J67" s="185">
        <f>J151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118</v>
      </c>
      <c r="E68" s="179"/>
      <c r="F68" s="179"/>
      <c r="G68" s="179"/>
      <c r="H68" s="179"/>
      <c r="I68" s="179"/>
      <c r="J68" s="180">
        <f>J154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1100</v>
      </c>
      <c r="E69" s="184"/>
      <c r="F69" s="184"/>
      <c r="G69" s="184"/>
      <c r="H69" s="184"/>
      <c r="I69" s="184"/>
      <c r="J69" s="185">
        <f>J155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1101</v>
      </c>
      <c r="E70" s="184"/>
      <c r="F70" s="184"/>
      <c r="G70" s="184"/>
      <c r="H70" s="184"/>
      <c r="I70" s="184"/>
      <c r="J70" s="185">
        <f>J263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1102</v>
      </c>
      <c r="E71" s="184"/>
      <c r="F71" s="184"/>
      <c r="G71" s="184"/>
      <c r="H71" s="184"/>
      <c r="I71" s="184"/>
      <c r="J71" s="185">
        <f>J306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1103</v>
      </c>
      <c r="E72" s="184"/>
      <c r="F72" s="184"/>
      <c r="G72" s="184"/>
      <c r="H72" s="184"/>
      <c r="I72" s="184"/>
      <c r="J72" s="185">
        <f>J314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1104</v>
      </c>
      <c r="E73" s="184"/>
      <c r="F73" s="184"/>
      <c r="G73" s="184"/>
      <c r="H73" s="184"/>
      <c r="I73" s="184"/>
      <c r="J73" s="185">
        <f>J318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120</v>
      </c>
      <c r="E74" s="184"/>
      <c r="F74" s="184"/>
      <c r="G74" s="184"/>
      <c r="H74" s="184"/>
      <c r="I74" s="184"/>
      <c r="J74" s="185">
        <f>J360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1105</v>
      </c>
      <c r="E75" s="184"/>
      <c r="F75" s="184"/>
      <c r="G75" s="184"/>
      <c r="H75" s="184"/>
      <c r="I75" s="184"/>
      <c r="J75" s="185">
        <f>J413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1106</v>
      </c>
      <c r="E76" s="184"/>
      <c r="F76" s="184"/>
      <c r="G76" s="184"/>
      <c r="H76" s="184"/>
      <c r="I76" s="184"/>
      <c r="J76" s="185">
        <f>J422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121</v>
      </c>
      <c r="E77" s="184"/>
      <c r="F77" s="184"/>
      <c r="G77" s="184"/>
      <c r="H77" s="184"/>
      <c r="I77" s="184"/>
      <c r="J77" s="185">
        <f>J436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124</v>
      </c>
      <c r="E78" s="184"/>
      <c r="F78" s="184"/>
      <c r="G78" s="184"/>
      <c r="H78" s="184"/>
      <c r="I78" s="184"/>
      <c r="J78" s="185">
        <f>J458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1107</v>
      </c>
      <c r="E79" s="179"/>
      <c r="F79" s="179"/>
      <c r="G79" s="179"/>
      <c r="H79" s="179"/>
      <c r="I79" s="179"/>
      <c r="J79" s="180">
        <f>J464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2"/>
      <c r="C80" s="127"/>
      <c r="D80" s="183" t="s">
        <v>1108</v>
      </c>
      <c r="E80" s="184"/>
      <c r="F80" s="184"/>
      <c r="G80" s="184"/>
      <c r="H80" s="184"/>
      <c r="I80" s="184"/>
      <c r="J80" s="185">
        <f>J465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1109</v>
      </c>
      <c r="E81" s="179"/>
      <c r="F81" s="179"/>
      <c r="G81" s="179"/>
      <c r="H81" s="179"/>
      <c r="I81" s="179"/>
      <c r="J81" s="180">
        <f>J469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125</v>
      </c>
      <c r="E82" s="179"/>
      <c r="F82" s="179"/>
      <c r="G82" s="179"/>
      <c r="H82" s="179"/>
      <c r="I82" s="179"/>
      <c r="J82" s="180">
        <f>J479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126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Panelový dům č.p. 307 -309 - stavební úpravy, zateplení obvodového pláště a střechy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103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1" t="s">
        <v>104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105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02 - Architektonicko stavební řešení střechy</v>
      </c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24. 4. 2021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40.05" customHeight="1">
      <c r="A100" s="40"/>
      <c r="B100" s="41"/>
      <c r="C100" s="34" t="s">
        <v>25</v>
      </c>
      <c r="D100" s="42"/>
      <c r="E100" s="42"/>
      <c r="F100" s="29" t="str">
        <f>E17</f>
        <v>Město Frenštát p.R.,náměstí Míru 1, 744 01</v>
      </c>
      <c r="G100" s="42"/>
      <c r="H100" s="42"/>
      <c r="I100" s="34" t="s">
        <v>31</v>
      </c>
      <c r="J100" s="38" t="str">
        <f>E23</f>
        <v>Architektura &amp; interier, Šimůnek &amp; partners</v>
      </c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34</v>
      </c>
      <c r="J101" s="38" t="str">
        <f>E26</f>
        <v xml:space="preserve"> 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7"/>
      <c r="B103" s="188"/>
      <c r="C103" s="189" t="s">
        <v>127</v>
      </c>
      <c r="D103" s="190" t="s">
        <v>56</v>
      </c>
      <c r="E103" s="190" t="s">
        <v>52</v>
      </c>
      <c r="F103" s="190" t="s">
        <v>53</v>
      </c>
      <c r="G103" s="190" t="s">
        <v>128</v>
      </c>
      <c r="H103" s="190" t="s">
        <v>129</v>
      </c>
      <c r="I103" s="190" t="s">
        <v>130</v>
      </c>
      <c r="J103" s="190" t="s">
        <v>109</v>
      </c>
      <c r="K103" s="191" t="s">
        <v>131</v>
      </c>
      <c r="L103" s="192"/>
      <c r="M103" s="94" t="s">
        <v>19</v>
      </c>
      <c r="N103" s="95" t="s">
        <v>41</v>
      </c>
      <c r="O103" s="95" t="s">
        <v>132</v>
      </c>
      <c r="P103" s="95" t="s">
        <v>133</v>
      </c>
      <c r="Q103" s="95" t="s">
        <v>134</v>
      </c>
      <c r="R103" s="95" t="s">
        <v>135</v>
      </c>
      <c r="S103" s="95" t="s">
        <v>136</v>
      </c>
      <c r="T103" s="96" t="s">
        <v>137</v>
      </c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="2" customFormat="1" ht="22.8" customHeight="1">
      <c r="A104" s="40"/>
      <c r="B104" s="41"/>
      <c r="C104" s="101" t="s">
        <v>138</v>
      </c>
      <c r="D104" s="42"/>
      <c r="E104" s="42"/>
      <c r="F104" s="42"/>
      <c r="G104" s="42"/>
      <c r="H104" s="42"/>
      <c r="I104" s="42"/>
      <c r="J104" s="193">
        <f>BK104</f>
        <v>0</v>
      </c>
      <c r="K104" s="42"/>
      <c r="L104" s="46"/>
      <c r="M104" s="97"/>
      <c r="N104" s="194"/>
      <c r="O104" s="98"/>
      <c r="P104" s="195">
        <f>P105+P154+P464+P469+P479</f>
        <v>0</v>
      </c>
      <c r="Q104" s="98"/>
      <c r="R104" s="195">
        <f>R105+R154+R464+R469+R479</f>
        <v>7.2041013300000003</v>
      </c>
      <c r="S104" s="98"/>
      <c r="T104" s="196">
        <f>T105+T154+T464+T469+T479</f>
        <v>0.28055099999999999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70</v>
      </c>
      <c r="AU104" s="19" t="s">
        <v>110</v>
      </c>
      <c r="BK104" s="197">
        <f>BK105+BK154+BK464+BK469+BK479</f>
        <v>0</v>
      </c>
    </row>
    <row r="105" s="12" customFormat="1" ht="25.92" customHeight="1">
      <c r="A105" s="12"/>
      <c r="B105" s="198"/>
      <c r="C105" s="199"/>
      <c r="D105" s="200" t="s">
        <v>70</v>
      </c>
      <c r="E105" s="201" t="s">
        <v>139</v>
      </c>
      <c r="F105" s="201" t="s">
        <v>140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P106+P140+P151</f>
        <v>0</v>
      </c>
      <c r="Q105" s="206"/>
      <c r="R105" s="207">
        <f>R106+R140+R151</f>
        <v>0.86046480000000014</v>
      </c>
      <c r="S105" s="206"/>
      <c r="T105" s="208">
        <f>T106+T140+T151</f>
        <v>0.15735600000000002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78</v>
      </c>
      <c r="AT105" s="210" t="s">
        <v>70</v>
      </c>
      <c r="AU105" s="210" t="s">
        <v>71</v>
      </c>
      <c r="AY105" s="209" t="s">
        <v>141</v>
      </c>
      <c r="BK105" s="211">
        <f>BK106+BK140+BK151</f>
        <v>0</v>
      </c>
    </row>
    <row r="106" s="12" customFormat="1" ht="22.8" customHeight="1">
      <c r="A106" s="12"/>
      <c r="B106" s="198"/>
      <c r="C106" s="199"/>
      <c r="D106" s="200" t="s">
        <v>70</v>
      </c>
      <c r="E106" s="212" t="s">
        <v>209</v>
      </c>
      <c r="F106" s="212" t="s">
        <v>657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SUM(P107:P139)</f>
        <v>0</v>
      </c>
      <c r="Q106" s="206"/>
      <c r="R106" s="207">
        <f>SUM(R107:R139)</f>
        <v>0.86046480000000014</v>
      </c>
      <c r="S106" s="206"/>
      <c r="T106" s="208">
        <f>SUM(T107:T139)</f>
        <v>0.15735600000000002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78</v>
      </c>
      <c r="AT106" s="210" t="s">
        <v>70</v>
      </c>
      <c r="AU106" s="210" t="s">
        <v>78</v>
      </c>
      <c r="AY106" s="209" t="s">
        <v>141</v>
      </c>
      <c r="BK106" s="211">
        <f>SUM(BK107:BK139)</f>
        <v>0</v>
      </c>
    </row>
    <row r="107" s="2" customFormat="1" ht="24.15" customHeight="1">
      <c r="A107" s="40"/>
      <c r="B107" s="41"/>
      <c r="C107" s="214" t="s">
        <v>78</v>
      </c>
      <c r="D107" s="214" t="s">
        <v>143</v>
      </c>
      <c r="E107" s="215" t="s">
        <v>1110</v>
      </c>
      <c r="F107" s="216" t="s">
        <v>1111</v>
      </c>
      <c r="G107" s="217" t="s">
        <v>146</v>
      </c>
      <c r="H107" s="218">
        <v>18.960000000000001</v>
      </c>
      <c r="I107" s="219"/>
      <c r="J107" s="220">
        <f>ROUND(I107*H107,2)</f>
        <v>0</v>
      </c>
      <c r="K107" s="216" t="s">
        <v>147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0.00012999999999999999</v>
      </c>
      <c r="R107" s="223">
        <f>Q107*H107</f>
        <v>0.0024648000000000001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148</v>
      </c>
      <c r="AT107" s="225" t="s">
        <v>143</v>
      </c>
      <c r="AU107" s="225" t="s">
        <v>84</v>
      </c>
      <c r="AY107" s="19" t="s">
        <v>141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148</v>
      </c>
      <c r="BM107" s="225" t="s">
        <v>1112</v>
      </c>
    </row>
    <row r="108" s="2" customFormat="1">
      <c r="A108" s="40"/>
      <c r="B108" s="41"/>
      <c r="C108" s="42"/>
      <c r="D108" s="227" t="s">
        <v>150</v>
      </c>
      <c r="E108" s="42"/>
      <c r="F108" s="228" t="s">
        <v>1113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150</v>
      </c>
      <c r="AU108" s="19" t="s">
        <v>84</v>
      </c>
    </row>
    <row r="109" s="14" customFormat="1">
      <c r="A109" s="14"/>
      <c r="B109" s="243"/>
      <c r="C109" s="244"/>
      <c r="D109" s="234" t="s">
        <v>152</v>
      </c>
      <c r="E109" s="245" t="s">
        <v>19</v>
      </c>
      <c r="F109" s="246" t="s">
        <v>1114</v>
      </c>
      <c r="G109" s="244"/>
      <c r="H109" s="247">
        <v>10.92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84</v>
      </c>
      <c r="AV109" s="14" t="s">
        <v>84</v>
      </c>
      <c r="AW109" s="14" t="s">
        <v>33</v>
      </c>
      <c r="AX109" s="14" t="s">
        <v>71</v>
      </c>
      <c r="AY109" s="253" t="s">
        <v>141</v>
      </c>
    </row>
    <row r="110" s="14" customFormat="1">
      <c r="A110" s="14"/>
      <c r="B110" s="243"/>
      <c r="C110" s="244"/>
      <c r="D110" s="234" t="s">
        <v>152</v>
      </c>
      <c r="E110" s="245" t="s">
        <v>19</v>
      </c>
      <c r="F110" s="246" t="s">
        <v>1115</v>
      </c>
      <c r="G110" s="244"/>
      <c r="H110" s="247">
        <v>8.0399999999999991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152</v>
      </c>
      <c r="AU110" s="253" t="s">
        <v>84</v>
      </c>
      <c r="AV110" s="14" t="s">
        <v>84</v>
      </c>
      <c r="AW110" s="14" t="s">
        <v>33</v>
      </c>
      <c r="AX110" s="14" t="s">
        <v>71</v>
      </c>
      <c r="AY110" s="253" t="s">
        <v>141</v>
      </c>
    </row>
    <row r="111" s="15" customFormat="1">
      <c r="A111" s="15"/>
      <c r="B111" s="254"/>
      <c r="C111" s="255"/>
      <c r="D111" s="234" t="s">
        <v>152</v>
      </c>
      <c r="E111" s="256" t="s">
        <v>19</v>
      </c>
      <c r="F111" s="257" t="s">
        <v>159</v>
      </c>
      <c r="G111" s="255"/>
      <c r="H111" s="258">
        <v>18.960000000000001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152</v>
      </c>
      <c r="AU111" s="264" t="s">
        <v>84</v>
      </c>
      <c r="AV111" s="15" t="s">
        <v>148</v>
      </c>
      <c r="AW111" s="15" t="s">
        <v>33</v>
      </c>
      <c r="AX111" s="15" t="s">
        <v>78</v>
      </c>
      <c r="AY111" s="264" t="s">
        <v>141</v>
      </c>
    </row>
    <row r="112" s="2" customFormat="1" ht="16.5" customHeight="1">
      <c r="A112" s="40"/>
      <c r="B112" s="41"/>
      <c r="C112" s="214" t="s">
        <v>84</v>
      </c>
      <c r="D112" s="214" t="s">
        <v>143</v>
      </c>
      <c r="E112" s="215" t="s">
        <v>1116</v>
      </c>
      <c r="F112" s="216" t="s">
        <v>1117</v>
      </c>
      <c r="G112" s="217" t="s">
        <v>146</v>
      </c>
      <c r="H112" s="218">
        <v>210.25200000000001</v>
      </c>
      <c r="I112" s="219"/>
      <c r="J112" s="220">
        <f>ROUND(I112*H112,2)</f>
        <v>0</v>
      </c>
      <c r="K112" s="216" t="s">
        <v>147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148</v>
      </c>
      <c r="AT112" s="225" t="s">
        <v>143</v>
      </c>
      <c r="AU112" s="225" t="s">
        <v>84</v>
      </c>
      <c r="AY112" s="19" t="s">
        <v>141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148</v>
      </c>
      <c r="BM112" s="225" t="s">
        <v>1118</v>
      </c>
    </row>
    <row r="113" s="2" customFormat="1">
      <c r="A113" s="40"/>
      <c r="B113" s="41"/>
      <c r="C113" s="42"/>
      <c r="D113" s="227" t="s">
        <v>150</v>
      </c>
      <c r="E113" s="42"/>
      <c r="F113" s="228" t="s">
        <v>1119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84</v>
      </c>
    </row>
    <row r="114" s="13" customFormat="1">
      <c r="A114" s="13"/>
      <c r="B114" s="232"/>
      <c r="C114" s="233"/>
      <c r="D114" s="234" t="s">
        <v>152</v>
      </c>
      <c r="E114" s="235" t="s">
        <v>19</v>
      </c>
      <c r="F114" s="236" t="s">
        <v>1120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152</v>
      </c>
      <c r="AU114" s="242" t="s">
        <v>84</v>
      </c>
      <c r="AV114" s="13" t="s">
        <v>78</v>
      </c>
      <c r="AW114" s="13" t="s">
        <v>33</v>
      </c>
      <c r="AX114" s="13" t="s">
        <v>71</v>
      </c>
      <c r="AY114" s="242" t="s">
        <v>141</v>
      </c>
    </row>
    <row r="115" s="14" customFormat="1">
      <c r="A115" s="14"/>
      <c r="B115" s="243"/>
      <c r="C115" s="244"/>
      <c r="D115" s="234" t="s">
        <v>152</v>
      </c>
      <c r="E115" s="245" t="s">
        <v>19</v>
      </c>
      <c r="F115" s="246" t="s">
        <v>1121</v>
      </c>
      <c r="G115" s="244"/>
      <c r="H115" s="247">
        <v>217.25999999999999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152</v>
      </c>
      <c r="AU115" s="253" t="s">
        <v>84</v>
      </c>
      <c r="AV115" s="14" t="s">
        <v>84</v>
      </c>
      <c r="AW115" s="14" t="s">
        <v>33</v>
      </c>
      <c r="AX115" s="14" t="s">
        <v>71</v>
      </c>
      <c r="AY115" s="253" t="s">
        <v>141</v>
      </c>
    </row>
    <row r="116" s="14" customFormat="1">
      <c r="A116" s="14"/>
      <c r="B116" s="243"/>
      <c r="C116" s="244"/>
      <c r="D116" s="234" t="s">
        <v>152</v>
      </c>
      <c r="E116" s="245" t="s">
        <v>19</v>
      </c>
      <c r="F116" s="246" t="s">
        <v>1122</v>
      </c>
      <c r="G116" s="244"/>
      <c r="H116" s="247">
        <v>-15.243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84</v>
      </c>
      <c r="AV116" s="14" t="s">
        <v>84</v>
      </c>
      <c r="AW116" s="14" t="s">
        <v>33</v>
      </c>
      <c r="AX116" s="14" t="s">
        <v>71</v>
      </c>
      <c r="AY116" s="253" t="s">
        <v>141</v>
      </c>
    </row>
    <row r="117" s="14" customFormat="1">
      <c r="A117" s="14"/>
      <c r="B117" s="243"/>
      <c r="C117" s="244"/>
      <c r="D117" s="234" t="s">
        <v>152</v>
      </c>
      <c r="E117" s="245" t="s">
        <v>19</v>
      </c>
      <c r="F117" s="246" t="s">
        <v>1123</v>
      </c>
      <c r="G117" s="244"/>
      <c r="H117" s="247">
        <v>-4.3200000000000003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84</v>
      </c>
      <c r="AV117" s="14" t="s">
        <v>84</v>
      </c>
      <c r="AW117" s="14" t="s">
        <v>33</v>
      </c>
      <c r="AX117" s="14" t="s">
        <v>71</v>
      </c>
      <c r="AY117" s="253" t="s">
        <v>141</v>
      </c>
    </row>
    <row r="118" s="16" customFormat="1">
      <c r="A118" s="16"/>
      <c r="B118" s="275"/>
      <c r="C118" s="276"/>
      <c r="D118" s="234" t="s">
        <v>152</v>
      </c>
      <c r="E118" s="277" t="s">
        <v>19</v>
      </c>
      <c r="F118" s="278" t="s">
        <v>266</v>
      </c>
      <c r="G118" s="276"/>
      <c r="H118" s="279">
        <v>197.697</v>
      </c>
      <c r="I118" s="280"/>
      <c r="J118" s="276"/>
      <c r="K118" s="276"/>
      <c r="L118" s="281"/>
      <c r="M118" s="282"/>
      <c r="N118" s="283"/>
      <c r="O118" s="283"/>
      <c r="P118" s="283"/>
      <c r="Q118" s="283"/>
      <c r="R118" s="283"/>
      <c r="S118" s="283"/>
      <c r="T118" s="28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5" t="s">
        <v>152</v>
      </c>
      <c r="AU118" s="285" t="s">
        <v>84</v>
      </c>
      <c r="AV118" s="16" t="s">
        <v>164</v>
      </c>
      <c r="AW118" s="16" t="s">
        <v>33</v>
      </c>
      <c r="AX118" s="16" t="s">
        <v>71</v>
      </c>
      <c r="AY118" s="285" t="s">
        <v>141</v>
      </c>
    </row>
    <row r="119" s="13" customFormat="1">
      <c r="A119" s="13"/>
      <c r="B119" s="232"/>
      <c r="C119" s="233"/>
      <c r="D119" s="234" t="s">
        <v>152</v>
      </c>
      <c r="E119" s="235" t="s">
        <v>19</v>
      </c>
      <c r="F119" s="236" t="s">
        <v>1124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152</v>
      </c>
      <c r="AU119" s="242" t="s">
        <v>84</v>
      </c>
      <c r="AV119" s="13" t="s">
        <v>78</v>
      </c>
      <c r="AW119" s="13" t="s">
        <v>33</v>
      </c>
      <c r="AX119" s="13" t="s">
        <v>71</v>
      </c>
      <c r="AY119" s="242" t="s">
        <v>141</v>
      </c>
    </row>
    <row r="120" s="14" customFormat="1">
      <c r="A120" s="14"/>
      <c r="B120" s="243"/>
      <c r="C120" s="244"/>
      <c r="D120" s="234" t="s">
        <v>152</v>
      </c>
      <c r="E120" s="245" t="s">
        <v>19</v>
      </c>
      <c r="F120" s="246" t="s">
        <v>1125</v>
      </c>
      <c r="G120" s="244"/>
      <c r="H120" s="247">
        <v>12.555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84</v>
      </c>
      <c r="AV120" s="14" t="s">
        <v>84</v>
      </c>
      <c r="AW120" s="14" t="s">
        <v>33</v>
      </c>
      <c r="AX120" s="14" t="s">
        <v>71</v>
      </c>
      <c r="AY120" s="253" t="s">
        <v>141</v>
      </c>
    </row>
    <row r="121" s="15" customFormat="1">
      <c r="A121" s="15"/>
      <c r="B121" s="254"/>
      <c r="C121" s="255"/>
      <c r="D121" s="234" t="s">
        <v>152</v>
      </c>
      <c r="E121" s="256" t="s">
        <v>19</v>
      </c>
      <c r="F121" s="257" t="s">
        <v>159</v>
      </c>
      <c r="G121" s="255"/>
      <c r="H121" s="258">
        <v>210.25200000000001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152</v>
      </c>
      <c r="AU121" s="264" t="s">
        <v>84</v>
      </c>
      <c r="AV121" s="15" t="s">
        <v>148</v>
      </c>
      <c r="AW121" s="15" t="s">
        <v>33</v>
      </c>
      <c r="AX121" s="15" t="s">
        <v>78</v>
      </c>
      <c r="AY121" s="264" t="s">
        <v>141</v>
      </c>
    </row>
    <row r="122" s="2" customFormat="1" ht="24.15" customHeight="1">
      <c r="A122" s="40"/>
      <c r="B122" s="41"/>
      <c r="C122" s="214" t="s">
        <v>164</v>
      </c>
      <c r="D122" s="214" t="s">
        <v>143</v>
      </c>
      <c r="E122" s="215" t="s">
        <v>1126</v>
      </c>
      <c r="F122" s="216" t="s">
        <v>1127</v>
      </c>
      <c r="G122" s="217" t="s">
        <v>636</v>
      </c>
      <c r="H122" s="218">
        <v>26</v>
      </c>
      <c r="I122" s="219"/>
      <c r="J122" s="220">
        <f>ROUND(I122*H122,2)</f>
        <v>0</v>
      </c>
      <c r="K122" s="216" t="s">
        <v>147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0.033000000000000002</v>
      </c>
      <c r="R122" s="223">
        <f>Q122*H122</f>
        <v>0.8580000000000001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148</v>
      </c>
      <c r="AT122" s="225" t="s">
        <v>143</v>
      </c>
      <c r="AU122" s="225" t="s">
        <v>84</v>
      </c>
      <c r="AY122" s="19" t="s">
        <v>141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148</v>
      </c>
      <c r="BM122" s="225" t="s">
        <v>1128</v>
      </c>
    </row>
    <row r="123" s="2" customFormat="1">
      <c r="A123" s="40"/>
      <c r="B123" s="41"/>
      <c r="C123" s="42"/>
      <c r="D123" s="227" t="s">
        <v>150</v>
      </c>
      <c r="E123" s="42"/>
      <c r="F123" s="228" t="s">
        <v>1129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3" customFormat="1">
      <c r="A124" s="13"/>
      <c r="B124" s="232"/>
      <c r="C124" s="233"/>
      <c r="D124" s="234" t="s">
        <v>152</v>
      </c>
      <c r="E124" s="235" t="s">
        <v>19</v>
      </c>
      <c r="F124" s="236" t="s">
        <v>1130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152</v>
      </c>
      <c r="AU124" s="242" t="s">
        <v>84</v>
      </c>
      <c r="AV124" s="13" t="s">
        <v>78</v>
      </c>
      <c r="AW124" s="13" t="s">
        <v>33</v>
      </c>
      <c r="AX124" s="13" t="s">
        <v>71</v>
      </c>
      <c r="AY124" s="242" t="s">
        <v>141</v>
      </c>
    </row>
    <row r="125" s="13" customFormat="1">
      <c r="A125" s="13"/>
      <c r="B125" s="232"/>
      <c r="C125" s="233"/>
      <c r="D125" s="234" t="s">
        <v>152</v>
      </c>
      <c r="E125" s="235" t="s">
        <v>19</v>
      </c>
      <c r="F125" s="236" t="s">
        <v>1131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84</v>
      </c>
      <c r="AV125" s="13" t="s">
        <v>78</v>
      </c>
      <c r="AW125" s="13" t="s">
        <v>33</v>
      </c>
      <c r="AX125" s="13" t="s">
        <v>71</v>
      </c>
      <c r="AY125" s="242" t="s">
        <v>141</v>
      </c>
    </row>
    <row r="126" s="14" customFormat="1">
      <c r="A126" s="14"/>
      <c r="B126" s="243"/>
      <c r="C126" s="244"/>
      <c r="D126" s="234" t="s">
        <v>152</v>
      </c>
      <c r="E126" s="245" t="s">
        <v>19</v>
      </c>
      <c r="F126" s="246" t="s">
        <v>297</v>
      </c>
      <c r="G126" s="244"/>
      <c r="H126" s="247">
        <v>18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84</v>
      </c>
      <c r="AV126" s="14" t="s">
        <v>84</v>
      </c>
      <c r="AW126" s="14" t="s">
        <v>33</v>
      </c>
      <c r="AX126" s="14" t="s">
        <v>71</v>
      </c>
      <c r="AY126" s="253" t="s">
        <v>141</v>
      </c>
    </row>
    <row r="127" s="13" customFormat="1">
      <c r="A127" s="13"/>
      <c r="B127" s="232"/>
      <c r="C127" s="233"/>
      <c r="D127" s="234" t="s">
        <v>152</v>
      </c>
      <c r="E127" s="235" t="s">
        <v>19</v>
      </c>
      <c r="F127" s="236" t="s">
        <v>1132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152</v>
      </c>
      <c r="AU127" s="242" t="s">
        <v>84</v>
      </c>
      <c r="AV127" s="13" t="s">
        <v>78</v>
      </c>
      <c r="AW127" s="13" t="s">
        <v>33</v>
      </c>
      <c r="AX127" s="13" t="s">
        <v>71</v>
      </c>
      <c r="AY127" s="242" t="s">
        <v>141</v>
      </c>
    </row>
    <row r="128" s="14" customFormat="1">
      <c r="A128" s="14"/>
      <c r="B128" s="243"/>
      <c r="C128" s="244"/>
      <c r="D128" s="234" t="s">
        <v>152</v>
      </c>
      <c r="E128" s="245" t="s">
        <v>19</v>
      </c>
      <c r="F128" s="246" t="s">
        <v>187</v>
      </c>
      <c r="G128" s="244"/>
      <c r="H128" s="247">
        <v>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152</v>
      </c>
      <c r="AU128" s="253" t="s">
        <v>84</v>
      </c>
      <c r="AV128" s="14" t="s">
        <v>84</v>
      </c>
      <c r="AW128" s="14" t="s">
        <v>33</v>
      </c>
      <c r="AX128" s="14" t="s">
        <v>71</v>
      </c>
      <c r="AY128" s="253" t="s">
        <v>141</v>
      </c>
    </row>
    <row r="129" s="15" customFormat="1">
      <c r="A129" s="15"/>
      <c r="B129" s="254"/>
      <c r="C129" s="255"/>
      <c r="D129" s="234" t="s">
        <v>152</v>
      </c>
      <c r="E129" s="256" t="s">
        <v>19</v>
      </c>
      <c r="F129" s="257" t="s">
        <v>159</v>
      </c>
      <c r="G129" s="255"/>
      <c r="H129" s="258">
        <v>26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152</v>
      </c>
      <c r="AU129" s="264" t="s">
        <v>84</v>
      </c>
      <c r="AV129" s="15" t="s">
        <v>148</v>
      </c>
      <c r="AW129" s="15" t="s">
        <v>33</v>
      </c>
      <c r="AX129" s="15" t="s">
        <v>78</v>
      </c>
      <c r="AY129" s="264" t="s">
        <v>141</v>
      </c>
    </row>
    <row r="130" s="2" customFormat="1" ht="24.15" customHeight="1">
      <c r="A130" s="40"/>
      <c r="B130" s="41"/>
      <c r="C130" s="214" t="s">
        <v>148</v>
      </c>
      <c r="D130" s="214" t="s">
        <v>143</v>
      </c>
      <c r="E130" s="215" t="s">
        <v>1133</v>
      </c>
      <c r="F130" s="216" t="s">
        <v>1134</v>
      </c>
      <c r="G130" s="217" t="s">
        <v>146</v>
      </c>
      <c r="H130" s="218">
        <v>0.46800000000000003</v>
      </c>
      <c r="I130" s="219"/>
      <c r="J130" s="220">
        <f>ROUND(I130*H130,2)</f>
        <v>0</v>
      </c>
      <c r="K130" s="216" t="s">
        <v>147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0.041000000000000002</v>
      </c>
      <c r="T130" s="224">
        <f>S130*H130</f>
        <v>0.019188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148</v>
      </c>
      <c r="AT130" s="225" t="s">
        <v>143</v>
      </c>
      <c r="AU130" s="225" t="s">
        <v>84</v>
      </c>
      <c r="AY130" s="19" t="s">
        <v>141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148</v>
      </c>
      <c r="BM130" s="225" t="s">
        <v>1135</v>
      </c>
    </row>
    <row r="131" s="2" customFormat="1">
      <c r="A131" s="40"/>
      <c r="B131" s="41"/>
      <c r="C131" s="42"/>
      <c r="D131" s="227" t="s">
        <v>150</v>
      </c>
      <c r="E131" s="42"/>
      <c r="F131" s="228" t="s">
        <v>1136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32"/>
      <c r="C132" s="233"/>
      <c r="D132" s="234" t="s">
        <v>152</v>
      </c>
      <c r="E132" s="235" t="s">
        <v>19</v>
      </c>
      <c r="F132" s="236" t="s">
        <v>1137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152</v>
      </c>
      <c r="AU132" s="242" t="s">
        <v>84</v>
      </c>
      <c r="AV132" s="13" t="s">
        <v>78</v>
      </c>
      <c r="AW132" s="13" t="s">
        <v>33</v>
      </c>
      <c r="AX132" s="13" t="s">
        <v>71</v>
      </c>
      <c r="AY132" s="242" t="s">
        <v>141</v>
      </c>
    </row>
    <row r="133" s="14" customFormat="1">
      <c r="A133" s="14"/>
      <c r="B133" s="243"/>
      <c r="C133" s="244"/>
      <c r="D133" s="234" t="s">
        <v>152</v>
      </c>
      <c r="E133" s="245" t="s">
        <v>19</v>
      </c>
      <c r="F133" s="246" t="s">
        <v>1138</v>
      </c>
      <c r="G133" s="244"/>
      <c r="H133" s="247">
        <v>0.46800000000000003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152</v>
      </c>
      <c r="AU133" s="253" t="s">
        <v>84</v>
      </c>
      <c r="AV133" s="14" t="s">
        <v>84</v>
      </c>
      <c r="AW133" s="14" t="s">
        <v>33</v>
      </c>
      <c r="AX133" s="14" t="s">
        <v>71</v>
      </c>
      <c r="AY133" s="253" t="s">
        <v>141</v>
      </c>
    </row>
    <row r="134" s="15" customFormat="1">
      <c r="A134" s="15"/>
      <c r="B134" s="254"/>
      <c r="C134" s="255"/>
      <c r="D134" s="234" t="s">
        <v>152</v>
      </c>
      <c r="E134" s="256" t="s">
        <v>19</v>
      </c>
      <c r="F134" s="257" t="s">
        <v>159</v>
      </c>
      <c r="G134" s="255"/>
      <c r="H134" s="258">
        <v>0.46800000000000003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152</v>
      </c>
      <c r="AU134" s="264" t="s">
        <v>84</v>
      </c>
      <c r="AV134" s="15" t="s">
        <v>148</v>
      </c>
      <c r="AW134" s="15" t="s">
        <v>33</v>
      </c>
      <c r="AX134" s="15" t="s">
        <v>78</v>
      </c>
      <c r="AY134" s="264" t="s">
        <v>141</v>
      </c>
    </row>
    <row r="135" s="2" customFormat="1" ht="24.15" customHeight="1">
      <c r="A135" s="40"/>
      <c r="B135" s="41"/>
      <c r="C135" s="214" t="s">
        <v>182</v>
      </c>
      <c r="D135" s="214" t="s">
        <v>143</v>
      </c>
      <c r="E135" s="215" t="s">
        <v>1139</v>
      </c>
      <c r="F135" s="216" t="s">
        <v>1140</v>
      </c>
      <c r="G135" s="217" t="s">
        <v>146</v>
      </c>
      <c r="H135" s="218">
        <v>1.8180000000000001</v>
      </c>
      <c r="I135" s="219"/>
      <c r="J135" s="220">
        <f>ROUND(I135*H135,2)</f>
        <v>0</v>
      </c>
      <c r="K135" s="216" t="s">
        <v>147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0.075999999999999998</v>
      </c>
      <c r="T135" s="224">
        <f>S135*H135</f>
        <v>0.13816800000000001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148</v>
      </c>
      <c r="AT135" s="225" t="s">
        <v>143</v>
      </c>
      <c r="AU135" s="225" t="s">
        <v>84</v>
      </c>
      <c r="AY135" s="19" t="s">
        <v>141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148</v>
      </c>
      <c r="BM135" s="225" t="s">
        <v>1141</v>
      </c>
    </row>
    <row r="136" s="2" customFormat="1">
      <c r="A136" s="40"/>
      <c r="B136" s="41"/>
      <c r="C136" s="42"/>
      <c r="D136" s="227" t="s">
        <v>150</v>
      </c>
      <c r="E136" s="42"/>
      <c r="F136" s="228" t="s">
        <v>1142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13" customFormat="1">
      <c r="A137" s="13"/>
      <c r="B137" s="232"/>
      <c r="C137" s="233"/>
      <c r="D137" s="234" t="s">
        <v>152</v>
      </c>
      <c r="E137" s="235" t="s">
        <v>19</v>
      </c>
      <c r="F137" s="236" t="s">
        <v>1137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152</v>
      </c>
      <c r="AU137" s="242" t="s">
        <v>84</v>
      </c>
      <c r="AV137" s="13" t="s">
        <v>78</v>
      </c>
      <c r="AW137" s="13" t="s">
        <v>33</v>
      </c>
      <c r="AX137" s="13" t="s">
        <v>71</v>
      </c>
      <c r="AY137" s="242" t="s">
        <v>141</v>
      </c>
    </row>
    <row r="138" s="14" customFormat="1">
      <c r="A138" s="14"/>
      <c r="B138" s="243"/>
      <c r="C138" s="244"/>
      <c r="D138" s="234" t="s">
        <v>152</v>
      </c>
      <c r="E138" s="245" t="s">
        <v>19</v>
      </c>
      <c r="F138" s="246" t="s">
        <v>1143</v>
      </c>
      <c r="G138" s="244"/>
      <c r="H138" s="247">
        <v>1.8180000000000001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152</v>
      </c>
      <c r="AU138" s="253" t="s">
        <v>84</v>
      </c>
      <c r="AV138" s="14" t="s">
        <v>84</v>
      </c>
      <c r="AW138" s="14" t="s">
        <v>33</v>
      </c>
      <c r="AX138" s="14" t="s">
        <v>71</v>
      </c>
      <c r="AY138" s="253" t="s">
        <v>141</v>
      </c>
    </row>
    <row r="139" s="15" customFormat="1">
      <c r="A139" s="15"/>
      <c r="B139" s="254"/>
      <c r="C139" s="255"/>
      <c r="D139" s="234" t="s">
        <v>152</v>
      </c>
      <c r="E139" s="256" t="s">
        <v>19</v>
      </c>
      <c r="F139" s="257" t="s">
        <v>159</v>
      </c>
      <c r="G139" s="255"/>
      <c r="H139" s="258">
        <v>1.8180000000000001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152</v>
      </c>
      <c r="AU139" s="264" t="s">
        <v>84</v>
      </c>
      <c r="AV139" s="15" t="s">
        <v>148</v>
      </c>
      <c r="AW139" s="15" t="s">
        <v>33</v>
      </c>
      <c r="AX139" s="15" t="s">
        <v>78</v>
      </c>
      <c r="AY139" s="264" t="s">
        <v>141</v>
      </c>
    </row>
    <row r="140" s="12" customFormat="1" ht="22.8" customHeight="1">
      <c r="A140" s="12"/>
      <c r="B140" s="198"/>
      <c r="C140" s="199"/>
      <c r="D140" s="200" t="s">
        <v>70</v>
      </c>
      <c r="E140" s="212" t="s">
        <v>749</v>
      </c>
      <c r="F140" s="212" t="s">
        <v>750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SUM(P141:P150)</f>
        <v>0</v>
      </c>
      <c r="Q140" s="206"/>
      <c r="R140" s="207">
        <f>SUM(R141:R150)</f>
        <v>0</v>
      </c>
      <c r="S140" s="206"/>
      <c r="T140" s="208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78</v>
      </c>
      <c r="AT140" s="210" t="s">
        <v>70</v>
      </c>
      <c r="AU140" s="210" t="s">
        <v>78</v>
      </c>
      <c r="AY140" s="209" t="s">
        <v>141</v>
      </c>
      <c r="BK140" s="211">
        <f>SUM(BK141:BK150)</f>
        <v>0</v>
      </c>
    </row>
    <row r="141" s="2" customFormat="1" ht="24.15" customHeight="1">
      <c r="A141" s="40"/>
      <c r="B141" s="41"/>
      <c r="C141" s="214" t="s">
        <v>191</v>
      </c>
      <c r="D141" s="214" t="s">
        <v>143</v>
      </c>
      <c r="E141" s="215" t="s">
        <v>752</v>
      </c>
      <c r="F141" s="216" t="s">
        <v>753</v>
      </c>
      <c r="G141" s="217" t="s">
        <v>186</v>
      </c>
      <c r="H141" s="218">
        <v>0.28100000000000003</v>
      </c>
      <c r="I141" s="219"/>
      <c r="J141" s="220">
        <f>ROUND(I141*H141,2)</f>
        <v>0</v>
      </c>
      <c r="K141" s="216" t="s">
        <v>147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148</v>
      </c>
      <c r="AT141" s="225" t="s">
        <v>143</v>
      </c>
      <c r="AU141" s="225" t="s">
        <v>84</v>
      </c>
      <c r="AY141" s="19" t="s">
        <v>141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84</v>
      </c>
      <c r="BK141" s="226">
        <f>ROUND(I141*H141,2)</f>
        <v>0</v>
      </c>
      <c r="BL141" s="19" t="s">
        <v>148</v>
      </c>
      <c r="BM141" s="225" t="s">
        <v>1144</v>
      </c>
    </row>
    <row r="142" s="2" customFormat="1">
      <c r="A142" s="40"/>
      <c r="B142" s="41"/>
      <c r="C142" s="42"/>
      <c r="D142" s="227" t="s">
        <v>150</v>
      </c>
      <c r="E142" s="42"/>
      <c r="F142" s="228" t="s">
        <v>755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150</v>
      </c>
      <c r="AU142" s="19" t="s">
        <v>84</v>
      </c>
    </row>
    <row r="143" s="2" customFormat="1" ht="21.75" customHeight="1">
      <c r="A143" s="40"/>
      <c r="B143" s="41"/>
      <c r="C143" s="214" t="s">
        <v>196</v>
      </c>
      <c r="D143" s="214" t="s">
        <v>143</v>
      </c>
      <c r="E143" s="215" t="s">
        <v>757</v>
      </c>
      <c r="F143" s="216" t="s">
        <v>758</v>
      </c>
      <c r="G143" s="217" t="s">
        <v>186</v>
      </c>
      <c r="H143" s="218">
        <v>0.28100000000000003</v>
      </c>
      <c r="I143" s="219"/>
      <c r="J143" s="220">
        <f>ROUND(I143*H143,2)</f>
        <v>0</v>
      </c>
      <c r="K143" s="216" t="s">
        <v>147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148</v>
      </c>
      <c r="AT143" s="225" t="s">
        <v>143</v>
      </c>
      <c r="AU143" s="225" t="s">
        <v>84</v>
      </c>
      <c r="AY143" s="19" t="s">
        <v>141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84</v>
      </c>
      <c r="BK143" s="226">
        <f>ROUND(I143*H143,2)</f>
        <v>0</v>
      </c>
      <c r="BL143" s="19" t="s">
        <v>148</v>
      </c>
      <c r="BM143" s="225" t="s">
        <v>1145</v>
      </c>
    </row>
    <row r="144" s="2" customFormat="1">
      <c r="A144" s="40"/>
      <c r="B144" s="41"/>
      <c r="C144" s="42"/>
      <c r="D144" s="227" t="s">
        <v>150</v>
      </c>
      <c r="E144" s="42"/>
      <c r="F144" s="228" t="s">
        <v>760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150</v>
      </c>
      <c r="AU144" s="19" t="s">
        <v>84</v>
      </c>
    </row>
    <row r="145" s="2" customFormat="1" ht="24.15" customHeight="1">
      <c r="A145" s="40"/>
      <c r="B145" s="41"/>
      <c r="C145" s="214" t="s">
        <v>187</v>
      </c>
      <c r="D145" s="214" t="s">
        <v>143</v>
      </c>
      <c r="E145" s="215" t="s">
        <v>762</v>
      </c>
      <c r="F145" s="216" t="s">
        <v>763</v>
      </c>
      <c r="G145" s="217" t="s">
        <v>186</v>
      </c>
      <c r="H145" s="218">
        <v>3.9340000000000002</v>
      </c>
      <c r="I145" s="219"/>
      <c r="J145" s="220">
        <f>ROUND(I145*H145,2)</f>
        <v>0</v>
      </c>
      <c r="K145" s="216" t="s">
        <v>147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148</v>
      </c>
      <c r="AT145" s="225" t="s">
        <v>143</v>
      </c>
      <c r="AU145" s="225" t="s">
        <v>84</v>
      </c>
      <c r="AY145" s="19" t="s">
        <v>141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84</v>
      </c>
      <c r="BK145" s="226">
        <f>ROUND(I145*H145,2)</f>
        <v>0</v>
      </c>
      <c r="BL145" s="19" t="s">
        <v>148</v>
      </c>
      <c r="BM145" s="225" t="s">
        <v>1146</v>
      </c>
    </row>
    <row r="146" s="2" customFormat="1">
      <c r="A146" s="40"/>
      <c r="B146" s="41"/>
      <c r="C146" s="42"/>
      <c r="D146" s="227" t="s">
        <v>150</v>
      </c>
      <c r="E146" s="42"/>
      <c r="F146" s="228" t="s">
        <v>765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150</v>
      </c>
      <c r="AU146" s="19" t="s">
        <v>84</v>
      </c>
    </row>
    <row r="147" s="14" customFormat="1">
      <c r="A147" s="14"/>
      <c r="B147" s="243"/>
      <c r="C147" s="244"/>
      <c r="D147" s="234" t="s">
        <v>152</v>
      </c>
      <c r="E147" s="245" t="s">
        <v>19</v>
      </c>
      <c r="F147" s="246" t="s">
        <v>1147</v>
      </c>
      <c r="G147" s="244"/>
      <c r="H147" s="247">
        <v>3.9340000000000002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152</v>
      </c>
      <c r="AU147" s="253" t="s">
        <v>84</v>
      </c>
      <c r="AV147" s="14" t="s">
        <v>84</v>
      </c>
      <c r="AW147" s="14" t="s">
        <v>33</v>
      </c>
      <c r="AX147" s="14" t="s">
        <v>71</v>
      </c>
      <c r="AY147" s="253" t="s">
        <v>141</v>
      </c>
    </row>
    <row r="148" s="15" customFormat="1">
      <c r="A148" s="15"/>
      <c r="B148" s="254"/>
      <c r="C148" s="255"/>
      <c r="D148" s="234" t="s">
        <v>152</v>
      </c>
      <c r="E148" s="256" t="s">
        <v>19</v>
      </c>
      <c r="F148" s="257" t="s">
        <v>159</v>
      </c>
      <c r="G148" s="255"/>
      <c r="H148" s="258">
        <v>3.9340000000000002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152</v>
      </c>
      <c r="AU148" s="264" t="s">
        <v>84</v>
      </c>
      <c r="AV148" s="15" t="s">
        <v>148</v>
      </c>
      <c r="AW148" s="15" t="s">
        <v>33</v>
      </c>
      <c r="AX148" s="15" t="s">
        <v>78</v>
      </c>
      <c r="AY148" s="264" t="s">
        <v>141</v>
      </c>
    </row>
    <row r="149" s="2" customFormat="1" ht="24.15" customHeight="1">
      <c r="A149" s="40"/>
      <c r="B149" s="41"/>
      <c r="C149" s="214" t="s">
        <v>209</v>
      </c>
      <c r="D149" s="214" t="s">
        <v>143</v>
      </c>
      <c r="E149" s="215" t="s">
        <v>768</v>
      </c>
      <c r="F149" s="216" t="s">
        <v>769</v>
      </c>
      <c r="G149" s="217" t="s">
        <v>186</v>
      </c>
      <c r="H149" s="218">
        <v>0.28100000000000003</v>
      </c>
      <c r="I149" s="219"/>
      <c r="J149" s="220">
        <f>ROUND(I149*H149,2)</f>
        <v>0</v>
      </c>
      <c r="K149" s="216" t="s">
        <v>147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148</v>
      </c>
      <c r="AT149" s="225" t="s">
        <v>143</v>
      </c>
      <c r="AU149" s="225" t="s">
        <v>84</v>
      </c>
      <c r="AY149" s="19" t="s">
        <v>141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84</v>
      </c>
      <c r="BK149" s="226">
        <f>ROUND(I149*H149,2)</f>
        <v>0</v>
      </c>
      <c r="BL149" s="19" t="s">
        <v>148</v>
      </c>
      <c r="BM149" s="225" t="s">
        <v>1148</v>
      </c>
    </row>
    <row r="150" s="2" customFormat="1">
      <c r="A150" s="40"/>
      <c r="B150" s="41"/>
      <c r="C150" s="42"/>
      <c r="D150" s="227" t="s">
        <v>150</v>
      </c>
      <c r="E150" s="42"/>
      <c r="F150" s="228" t="s">
        <v>771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150</v>
      </c>
      <c r="AU150" s="19" t="s">
        <v>84</v>
      </c>
    </row>
    <row r="151" s="12" customFormat="1" ht="22.8" customHeight="1">
      <c r="A151" s="12"/>
      <c r="B151" s="198"/>
      <c r="C151" s="199"/>
      <c r="D151" s="200" t="s">
        <v>70</v>
      </c>
      <c r="E151" s="212" t="s">
        <v>772</v>
      </c>
      <c r="F151" s="212" t="s">
        <v>773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SUM(P152:P153)</f>
        <v>0</v>
      </c>
      <c r="Q151" s="206"/>
      <c r="R151" s="207">
        <f>SUM(R152:R153)</f>
        <v>0</v>
      </c>
      <c r="S151" s="206"/>
      <c r="T151" s="208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78</v>
      </c>
      <c r="AT151" s="210" t="s">
        <v>70</v>
      </c>
      <c r="AU151" s="210" t="s">
        <v>78</v>
      </c>
      <c r="AY151" s="209" t="s">
        <v>141</v>
      </c>
      <c r="BK151" s="211">
        <f>SUM(BK152:BK153)</f>
        <v>0</v>
      </c>
    </row>
    <row r="152" s="2" customFormat="1" ht="33" customHeight="1">
      <c r="A152" s="40"/>
      <c r="B152" s="41"/>
      <c r="C152" s="214" t="s">
        <v>217</v>
      </c>
      <c r="D152" s="214" t="s">
        <v>143</v>
      </c>
      <c r="E152" s="215" t="s">
        <v>775</v>
      </c>
      <c r="F152" s="216" t="s">
        <v>776</v>
      </c>
      <c r="G152" s="217" t="s">
        <v>186</v>
      </c>
      <c r="H152" s="218">
        <v>0.877</v>
      </c>
      <c r="I152" s="219"/>
      <c r="J152" s="220">
        <f>ROUND(I152*H152,2)</f>
        <v>0</v>
      </c>
      <c r="K152" s="216" t="s">
        <v>147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148</v>
      </c>
      <c r="AT152" s="225" t="s">
        <v>143</v>
      </c>
      <c r="AU152" s="225" t="s">
        <v>84</v>
      </c>
      <c r="AY152" s="19" t="s">
        <v>141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148</v>
      </c>
      <c r="BM152" s="225" t="s">
        <v>1149</v>
      </c>
    </row>
    <row r="153" s="2" customFormat="1">
      <c r="A153" s="40"/>
      <c r="B153" s="41"/>
      <c r="C153" s="42"/>
      <c r="D153" s="227" t="s">
        <v>150</v>
      </c>
      <c r="E153" s="42"/>
      <c r="F153" s="228" t="s">
        <v>778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150</v>
      </c>
      <c r="AU153" s="19" t="s">
        <v>84</v>
      </c>
    </row>
    <row r="154" s="12" customFormat="1" ht="25.92" customHeight="1">
      <c r="A154" s="12"/>
      <c r="B154" s="198"/>
      <c r="C154" s="199"/>
      <c r="D154" s="200" t="s">
        <v>70</v>
      </c>
      <c r="E154" s="201" t="s">
        <v>779</v>
      </c>
      <c r="F154" s="201" t="s">
        <v>780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P155+P263+P306+P314+P318+P360+P413+P422+P436+P458</f>
        <v>0</v>
      </c>
      <c r="Q154" s="206"/>
      <c r="R154" s="207">
        <f>R155+R263+R306+R314+R318+R360+R413+R422+R436+R458</f>
        <v>6.3436365300000004</v>
      </c>
      <c r="S154" s="206"/>
      <c r="T154" s="208">
        <f>T155+T263+T306+T314+T318+T360+T413+T422+T436+T458</f>
        <v>0.123195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84</v>
      </c>
      <c r="AT154" s="210" t="s">
        <v>70</v>
      </c>
      <c r="AU154" s="210" t="s">
        <v>71</v>
      </c>
      <c r="AY154" s="209" t="s">
        <v>141</v>
      </c>
      <c r="BK154" s="211">
        <f>BK155+BK263+BK306+BK314+BK318+BK360+BK413+BK422+BK436+BK458</f>
        <v>0</v>
      </c>
    </row>
    <row r="155" s="12" customFormat="1" ht="22.8" customHeight="1">
      <c r="A155" s="12"/>
      <c r="B155" s="198"/>
      <c r="C155" s="199"/>
      <c r="D155" s="200" t="s">
        <v>70</v>
      </c>
      <c r="E155" s="212" t="s">
        <v>1150</v>
      </c>
      <c r="F155" s="212" t="s">
        <v>1151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SUM(P156:P262)</f>
        <v>0</v>
      </c>
      <c r="Q155" s="206"/>
      <c r="R155" s="207">
        <f>SUM(R156:R262)</f>
        <v>2.2110319800000005</v>
      </c>
      <c r="S155" s="206"/>
      <c r="T155" s="208">
        <f>SUM(T156:T262)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84</v>
      </c>
      <c r="AT155" s="210" t="s">
        <v>70</v>
      </c>
      <c r="AU155" s="210" t="s">
        <v>78</v>
      </c>
      <c r="AY155" s="209" t="s">
        <v>141</v>
      </c>
      <c r="BK155" s="211">
        <f>SUM(BK156:BK262)</f>
        <v>0</v>
      </c>
    </row>
    <row r="156" s="2" customFormat="1" ht="24.15" customHeight="1">
      <c r="A156" s="40"/>
      <c r="B156" s="41"/>
      <c r="C156" s="214" t="s">
        <v>225</v>
      </c>
      <c r="D156" s="214" t="s">
        <v>143</v>
      </c>
      <c r="E156" s="215" t="s">
        <v>1152</v>
      </c>
      <c r="F156" s="216" t="s">
        <v>1153</v>
      </c>
      <c r="G156" s="217" t="s">
        <v>146</v>
      </c>
      <c r="H156" s="218">
        <v>210.25200000000001</v>
      </c>
      <c r="I156" s="219"/>
      <c r="J156" s="220">
        <f>ROUND(I156*H156,2)</f>
        <v>0</v>
      </c>
      <c r="K156" s="216" t="s">
        <v>147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0.00124</v>
      </c>
      <c r="R156" s="223">
        <f>Q156*H156</f>
        <v>0.26071248000000002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283</v>
      </c>
      <c r="AT156" s="225" t="s">
        <v>143</v>
      </c>
      <c r="AU156" s="225" t="s">
        <v>84</v>
      </c>
      <c r="AY156" s="19" t="s">
        <v>141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283</v>
      </c>
      <c r="BM156" s="225" t="s">
        <v>1154</v>
      </c>
    </row>
    <row r="157" s="2" customFormat="1">
      <c r="A157" s="40"/>
      <c r="B157" s="41"/>
      <c r="C157" s="42"/>
      <c r="D157" s="227" t="s">
        <v>150</v>
      </c>
      <c r="E157" s="42"/>
      <c r="F157" s="228" t="s">
        <v>1155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32"/>
      <c r="C158" s="233"/>
      <c r="D158" s="234" t="s">
        <v>152</v>
      </c>
      <c r="E158" s="235" t="s">
        <v>19</v>
      </c>
      <c r="F158" s="236" t="s">
        <v>1120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152</v>
      </c>
      <c r="AU158" s="242" t="s">
        <v>84</v>
      </c>
      <c r="AV158" s="13" t="s">
        <v>78</v>
      </c>
      <c r="AW158" s="13" t="s">
        <v>33</v>
      </c>
      <c r="AX158" s="13" t="s">
        <v>71</v>
      </c>
      <c r="AY158" s="242" t="s">
        <v>141</v>
      </c>
    </row>
    <row r="159" s="14" customFormat="1">
      <c r="A159" s="14"/>
      <c r="B159" s="243"/>
      <c r="C159" s="244"/>
      <c r="D159" s="234" t="s">
        <v>152</v>
      </c>
      <c r="E159" s="245" t="s">
        <v>19</v>
      </c>
      <c r="F159" s="246" t="s">
        <v>1121</v>
      </c>
      <c r="G159" s="244"/>
      <c r="H159" s="247">
        <v>217.25999999999999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84</v>
      </c>
      <c r="AV159" s="14" t="s">
        <v>84</v>
      </c>
      <c r="AW159" s="14" t="s">
        <v>33</v>
      </c>
      <c r="AX159" s="14" t="s">
        <v>71</v>
      </c>
      <c r="AY159" s="253" t="s">
        <v>141</v>
      </c>
    </row>
    <row r="160" s="14" customFormat="1">
      <c r="A160" s="14"/>
      <c r="B160" s="243"/>
      <c r="C160" s="244"/>
      <c r="D160" s="234" t="s">
        <v>152</v>
      </c>
      <c r="E160" s="245" t="s">
        <v>19</v>
      </c>
      <c r="F160" s="246" t="s">
        <v>1122</v>
      </c>
      <c r="G160" s="244"/>
      <c r="H160" s="247">
        <v>-15.243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152</v>
      </c>
      <c r="AU160" s="253" t="s">
        <v>84</v>
      </c>
      <c r="AV160" s="14" t="s">
        <v>84</v>
      </c>
      <c r="AW160" s="14" t="s">
        <v>33</v>
      </c>
      <c r="AX160" s="14" t="s">
        <v>71</v>
      </c>
      <c r="AY160" s="253" t="s">
        <v>141</v>
      </c>
    </row>
    <row r="161" s="14" customFormat="1">
      <c r="A161" s="14"/>
      <c r="B161" s="243"/>
      <c r="C161" s="244"/>
      <c r="D161" s="234" t="s">
        <v>152</v>
      </c>
      <c r="E161" s="245" t="s">
        <v>19</v>
      </c>
      <c r="F161" s="246" t="s">
        <v>1123</v>
      </c>
      <c r="G161" s="244"/>
      <c r="H161" s="247">
        <v>-4.3200000000000003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152</v>
      </c>
      <c r="AU161" s="253" t="s">
        <v>84</v>
      </c>
      <c r="AV161" s="14" t="s">
        <v>84</v>
      </c>
      <c r="AW161" s="14" t="s">
        <v>33</v>
      </c>
      <c r="AX161" s="14" t="s">
        <v>71</v>
      </c>
      <c r="AY161" s="253" t="s">
        <v>141</v>
      </c>
    </row>
    <row r="162" s="16" customFormat="1">
      <c r="A162" s="16"/>
      <c r="B162" s="275"/>
      <c r="C162" s="276"/>
      <c r="D162" s="234" t="s">
        <v>152</v>
      </c>
      <c r="E162" s="277" t="s">
        <v>19</v>
      </c>
      <c r="F162" s="278" t="s">
        <v>266</v>
      </c>
      <c r="G162" s="276"/>
      <c r="H162" s="279">
        <v>197.697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5" t="s">
        <v>152</v>
      </c>
      <c r="AU162" s="285" t="s">
        <v>84</v>
      </c>
      <c r="AV162" s="16" t="s">
        <v>164</v>
      </c>
      <c r="AW162" s="16" t="s">
        <v>33</v>
      </c>
      <c r="AX162" s="16" t="s">
        <v>71</v>
      </c>
      <c r="AY162" s="285" t="s">
        <v>141</v>
      </c>
    </row>
    <row r="163" s="13" customFormat="1">
      <c r="A163" s="13"/>
      <c r="B163" s="232"/>
      <c r="C163" s="233"/>
      <c r="D163" s="234" t="s">
        <v>152</v>
      </c>
      <c r="E163" s="235" t="s">
        <v>19</v>
      </c>
      <c r="F163" s="236" t="s">
        <v>1124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152</v>
      </c>
      <c r="AU163" s="242" t="s">
        <v>84</v>
      </c>
      <c r="AV163" s="13" t="s">
        <v>78</v>
      </c>
      <c r="AW163" s="13" t="s">
        <v>33</v>
      </c>
      <c r="AX163" s="13" t="s">
        <v>71</v>
      </c>
      <c r="AY163" s="242" t="s">
        <v>141</v>
      </c>
    </row>
    <row r="164" s="14" customFormat="1">
      <c r="A164" s="14"/>
      <c r="B164" s="243"/>
      <c r="C164" s="244"/>
      <c r="D164" s="234" t="s">
        <v>152</v>
      </c>
      <c r="E164" s="245" t="s">
        <v>19</v>
      </c>
      <c r="F164" s="246" t="s">
        <v>1125</v>
      </c>
      <c r="G164" s="244"/>
      <c r="H164" s="247">
        <v>12.555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84</v>
      </c>
      <c r="AV164" s="14" t="s">
        <v>84</v>
      </c>
      <c r="AW164" s="14" t="s">
        <v>33</v>
      </c>
      <c r="AX164" s="14" t="s">
        <v>71</v>
      </c>
      <c r="AY164" s="253" t="s">
        <v>141</v>
      </c>
    </row>
    <row r="165" s="16" customFormat="1">
      <c r="A165" s="16"/>
      <c r="B165" s="275"/>
      <c r="C165" s="276"/>
      <c r="D165" s="234" t="s">
        <v>152</v>
      </c>
      <c r="E165" s="277" t="s">
        <v>19</v>
      </c>
      <c r="F165" s="278" t="s">
        <v>266</v>
      </c>
      <c r="G165" s="276"/>
      <c r="H165" s="279">
        <v>12.555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5" t="s">
        <v>152</v>
      </c>
      <c r="AU165" s="285" t="s">
        <v>84</v>
      </c>
      <c r="AV165" s="16" t="s">
        <v>164</v>
      </c>
      <c r="AW165" s="16" t="s">
        <v>33</v>
      </c>
      <c r="AX165" s="16" t="s">
        <v>71</v>
      </c>
      <c r="AY165" s="285" t="s">
        <v>141</v>
      </c>
    </row>
    <row r="166" s="15" customFormat="1">
      <c r="A166" s="15"/>
      <c r="B166" s="254"/>
      <c r="C166" s="255"/>
      <c r="D166" s="234" t="s">
        <v>152</v>
      </c>
      <c r="E166" s="256" t="s">
        <v>19</v>
      </c>
      <c r="F166" s="257" t="s">
        <v>159</v>
      </c>
      <c r="G166" s="255"/>
      <c r="H166" s="258">
        <v>210.25200000000001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152</v>
      </c>
      <c r="AU166" s="264" t="s">
        <v>84</v>
      </c>
      <c r="AV166" s="15" t="s">
        <v>148</v>
      </c>
      <c r="AW166" s="15" t="s">
        <v>33</v>
      </c>
      <c r="AX166" s="15" t="s">
        <v>78</v>
      </c>
      <c r="AY166" s="264" t="s">
        <v>141</v>
      </c>
    </row>
    <row r="167" s="2" customFormat="1" ht="24.15" customHeight="1">
      <c r="A167" s="40"/>
      <c r="B167" s="41"/>
      <c r="C167" s="265" t="s">
        <v>234</v>
      </c>
      <c r="D167" s="265" t="s">
        <v>183</v>
      </c>
      <c r="E167" s="266" t="s">
        <v>1156</v>
      </c>
      <c r="F167" s="267" t="s">
        <v>1157</v>
      </c>
      <c r="G167" s="268" t="s">
        <v>146</v>
      </c>
      <c r="H167" s="269">
        <v>323.78800000000001</v>
      </c>
      <c r="I167" s="270"/>
      <c r="J167" s="271">
        <f>ROUND(I167*H167,2)</f>
        <v>0</v>
      </c>
      <c r="K167" s="267" t="s">
        <v>147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0.0054000000000000003</v>
      </c>
      <c r="R167" s="223">
        <f>Q167*H167</f>
        <v>1.7484552000000002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294</v>
      </c>
      <c r="AT167" s="225" t="s">
        <v>183</v>
      </c>
      <c r="AU167" s="225" t="s">
        <v>84</v>
      </c>
      <c r="AY167" s="19" t="s">
        <v>141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84</v>
      </c>
      <c r="BK167" s="226">
        <f>ROUND(I167*H167,2)</f>
        <v>0</v>
      </c>
      <c r="BL167" s="19" t="s">
        <v>283</v>
      </c>
      <c r="BM167" s="225" t="s">
        <v>1158</v>
      </c>
    </row>
    <row r="168" s="2" customFormat="1">
      <c r="A168" s="40"/>
      <c r="B168" s="41"/>
      <c r="C168" s="42"/>
      <c r="D168" s="227" t="s">
        <v>150</v>
      </c>
      <c r="E168" s="42"/>
      <c r="F168" s="228" t="s">
        <v>1159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150</v>
      </c>
      <c r="AU168" s="19" t="s">
        <v>84</v>
      </c>
    </row>
    <row r="169" s="13" customFormat="1">
      <c r="A169" s="13"/>
      <c r="B169" s="232"/>
      <c r="C169" s="233"/>
      <c r="D169" s="234" t="s">
        <v>152</v>
      </c>
      <c r="E169" s="235" t="s">
        <v>19</v>
      </c>
      <c r="F169" s="236" t="s">
        <v>1120</v>
      </c>
      <c r="G169" s="233"/>
      <c r="H169" s="235" t="s">
        <v>19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152</v>
      </c>
      <c r="AU169" s="242" t="s">
        <v>84</v>
      </c>
      <c r="AV169" s="13" t="s">
        <v>78</v>
      </c>
      <c r="AW169" s="13" t="s">
        <v>33</v>
      </c>
      <c r="AX169" s="13" t="s">
        <v>71</v>
      </c>
      <c r="AY169" s="242" t="s">
        <v>141</v>
      </c>
    </row>
    <row r="170" s="14" customFormat="1">
      <c r="A170" s="14"/>
      <c r="B170" s="243"/>
      <c r="C170" s="244"/>
      <c r="D170" s="234" t="s">
        <v>152</v>
      </c>
      <c r="E170" s="245" t="s">
        <v>19</v>
      </c>
      <c r="F170" s="246" t="s">
        <v>1121</v>
      </c>
      <c r="G170" s="244"/>
      <c r="H170" s="247">
        <v>217.25999999999999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152</v>
      </c>
      <c r="AU170" s="253" t="s">
        <v>84</v>
      </c>
      <c r="AV170" s="14" t="s">
        <v>84</v>
      </c>
      <c r="AW170" s="14" t="s">
        <v>33</v>
      </c>
      <c r="AX170" s="14" t="s">
        <v>71</v>
      </c>
      <c r="AY170" s="253" t="s">
        <v>141</v>
      </c>
    </row>
    <row r="171" s="14" customFormat="1">
      <c r="A171" s="14"/>
      <c r="B171" s="243"/>
      <c r="C171" s="244"/>
      <c r="D171" s="234" t="s">
        <v>152</v>
      </c>
      <c r="E171" s="245" t="s">
        <v>19</v>
      </c>
      <c r="F171" s="246" t="s">
        <v>1122</v>
      </c>
      <c r="G171" s="244"/>
      <c r="H171" s="247">
        <v>-15.243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152</v>
      </c>
      <c r="AU171" s="253" t="s">
        <v>84</v>
      </c>
      <c r="AV171" s="14" t="s">
        <v>84</v>
      </c>
      <c r="AW171" s="14" t="s">
        <v>33</v>
      </c>
      <c r="AX171" s="14" t="s">
        <v>71</v>
      </c>
      <c r="AY171" s="253" t="s">
        <v>141</v>
      </c>
    </row>
    <row r="172" s="14" customFormat="1">
      <c r="A172" s="14"/>
      <c r="B172" s="243"/>
      <c r="C172" s="244"/>
      <c r="D172" s="234" t="s">
        <v>152</v>
      </c>
      <c r="E172" s="245" t="s">
        <v>19</v>
      </c>
      <c r="F172" s="246" t="s">
        <v>1123</v>
      </c>
      <c r="G172" s="244"/>
      <c r="H172" s="247">
        <v>-4.3200000000000003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152</v>
      </c>
      <c r="AU172" s="253" t="s">
        <v>84</v>
      </c>
      <c r="AV172" s="14" t="s">
        <v>84</v>
      </c>
      <c r="AW172" s="14" t="s">
        <v>33</v>
      </c>
      <c r="AX172" s="14" t="s">
        <v>71</v>
      </c>
      <c r="AY172" s="253" t="s">
        <v>141</v>
      </c>
    </row>
    <row r="173" s="16" customFormat="1">
      <c r="A173" s="16"/>
      <c r="B173" s="275"/>
      <c r="C173" s="276"/>
      <c r="D173" s="234" t="s">
        <v>152</v>
      </c>
      <c r="E173" s="277" t="s">
        <v>19</v>
      </c>
      <c r="F173" s="278" t="s">
        <v>266</v>
      </c>
      <c r="G173" s="276"/>
      <c r="H173" s="279">
        <v>197.697</v>
      </c>
      <c r="I173" s="280"/>
      <c r="J173" s="276"/>
      <c r="K173" s="276"/>
      <c r="L173" s="281"/>
      <c r="M173" s="282"/>
      <c r="N173" s="283"/>
      <c r="O173" s="283"/>
      <c r="P173" s="283"/>
      <c r="Q173" s="283"/>
      <c r="R173" s="283"/>
      <c r="S173" s="283"/>
      <c r="T173" s="28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5" t="s">
        <v>152</v>
      </c>
      <c r="AU173" s="285" t="s">
        <v>84</v>
      </c>
      <c r="AV173" s="16" t="s">
        <v>164</v>
      </c>
      <c r="AW173" s="16" t="s">
        <v>33</v>
      </c>
      <c r="AX173" s="16" t="s">
        <v>71</v>
      </c>
      <c r="AY173" s="285" t="s">
        <v>141</v>
      </c>
    </row>
    <row r="174" s="13" customFormat="1">
      <c r="A174" s="13"/>
      <c r="B174" s="232"/>
      <c r="C174" s="233"/>
      <c r="D174" s="234" t="s">
        <v>152</v>
      </c>
      <c r="E174" s="235" t="s">
        <v>19</v>
      </c>
      <c r="F174" s="236" t="s">
        <v>1124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84</v>
      </c>
      <c r="AV174" s="13" t="s">
        <v>78</v>
      </c>
      <c r="AW174" s="13" t="s">
        <v>33</v>
      </c>
      <c r="AX174" s="13" t="s">
        <v>71</v>
      </c>
      <c r="AY174" s="242" t="s">
        <v>141</v>
      </c>
    </row>
    <row r="175" s="14" customFormat="1">
      <c r="A175" s="14"/>
      <c r="B175" s="243"/>
      <c r="C175" s="244"/>
      <c r="D175" s="234" t="s">
        <v>152</v>
      </c>
      <c r="E175" s="245" t="s">
        <v>19</v>
      </c>
      <c r="F175" s="246" t="s">
        <v>1125</v>
      </c>
      <c r="G175" s="244"/>
      <c r="H175" s="247">
        <v>12.555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152</v>
      </c>
      <c r="AU175" s="253" t="s">
        <v>84</v>
      </c>
      <c r="AV175" s="14" t="s">
        <v>84</v>
      </c>
      <c r="AW175" s="14" t="s">
        <v>33</v>
      </c>
      <c r="AX175" s="14" t="s">
        <v>71</v>
      </c>
      <c r="AY175" s="253" t="s">
        <v>141</v>
      </c>
    </row>
    <row r="176" s="16" customFormat="1">
      <c r="A176" s="16"/>
      <c r="B176" s="275"/>
      <c r="C176" s="276"/>
      <c r="D176" s="234" t="s">
        <v>152</v>
      </c>
      <c r="E176" s="277" t="s">
        <v>19</v>
      </c>
      <c r="F176" s="278" t="s">
        <v>266</v>
      </c>
      <c r="G176" s="276"/>
      <c r="H176" s="279">
        <v>12.555</v>
      </c>
      <c r="I176" s="280"/>
      <c r="J176" s="276"/>
      <c r="K176" s="276"/>
      <c r="L176" s="281"/>
      <c r="M176" s="282"/>
      <c r="N176" s="283"/>
      <c r="O176" s="283"/>
      <c r="P176" s="283"/>
      <c r="Q176" s="283"/>
      <c r="R176" s="283"/>
      <c r="S176" s="283"/>
      <c r="T176" s="28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5" t="s">
        <v>152</v>
      </c>
      <c r="AU176" s="285" t="s">
        <v>84</v>
      </c>
      <c r="AV176" s="16" t="s">
        <v>164</v>
      </c>
      <c r="AW176" s="16" t="s">
        <v>33</v>
      </c>
      <c r="AX176" s="16" t="s">
        <v>71</v>
      </c>
      <c r="AY176" s="285" t="s">
        <v>141</v>
      </c>
    </row>
    <row r="177" s="15" customFormat="1">
      <c r="A177" s="15"/>
      <c r="B177" s="254"/>
      <c r="C177" s="255"/>
      <c r="D177" s="234" t="s">
        <v>152</v>
      </c>
      <c r="E177" s="256" t="s">
        <v>19</v>
      </c>
      <c r="F177" s="257" t="s">
        <v>159</v>
      </c>
      <c r="G177" s="255"/>
      <c r="H177" s="258">
        <v>210.25200000000001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152</v>
      </c>
      <c r="AU177" s="264" t="s">
        <v>84</v>
      </c>
      <c r="AV177" s="15" t="s">
        <v>148</v>
      </c>
      <c r="AW177" s="15" t="s">
        <v>33</v>
      </c>
      <c r="AX177" s="15" t="s">
        <v>78</v>
      </c>
      <c r="AY177" s="264" t="s">
        <v>141</v>
      </c>
    </row>
    <row r="178" s="14" customFormat="1">
      <c r="A178" s="14"/>
      <c r="B178" s="243"/>
      <c r="C178" s="244"/>
      <c r="D178" s="234" t="s">
        <v>152</v>
      </c>
      <c r="E178" s="244"/>
      <c r="F178" s="246" t="s">
        <v>1160</v>
      </c>
      <c r="G178" s="244"/>
      <c r="H178" s="247">
        <v>323.78800000000001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152</v>
      </c>
      <c r="AU178" s="253" t="s">
        <v>84</v>
      </c>
      <c r="AV178" s="14" t="s">
        <v>84</v>
      </c>
      <c r="AW178" s="14" t="s">
        <v>4</v>
      </c>
      <c r="AX178" s="14" t="s">
        <v>78</v>
      </c>
      <c r="AY178" s="253" t="s">
        <v>141</v>
      </c>
    </row>
    <row r="179" s="2" customFormat="1" ht="16.5" customHeight="1">
      <c r="A179" s="40"/>
      <c r="B179" s="41"/>
      <c r="C179" s="214" t="s">
        <v>239</v>
      </c>
      <c r="D179" s="214" t="s">
        <v>143</v>
      </c>
      <c r="E179" s="215" t="s">
        <v>1161</v>
      </c>
      <c r="F179" s="216" t="s">
        <v>1162</v>
      </c>
      <c r="G179" s="217" t="s">
        <v>146</v>
      </c>
      <c r="H179" s="218">
        <v>292.142</v>
      </c>
      <c r="I179" s="219"/>
      <c r="J179" s="220">
        <f>ROUND(I179*H179,2)</f>
        <v>0</v>
      </c>
      <c r="K179" s="216" t="s">
        <v>795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283</v>
      </c>
      <c r="AT179" s="225" t="s">
        <v>143</v>
      </c>
      <c r="AU179" s="225" t="s">
        <v>84</v>
      </c>
      <c r="AY179" s="19" t="s">
        <v>141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84</v>
      </c>
      <c r="BK179" s="226">
        <f>ROUND(I179*H179,2)</f>
        <v>0</v>
      </c>
      <c r="BL179" s="19" t="s">
        <v>283</v>
      </c>
      <c r="BM179" s="225" t="s">
        <v>1163</v>
      </c>
    </row>
    <row r="180" s="13" customFormat="1">
      <c r="A180" s="13"/>
      <c r="B180" s="232"/>
      <c r="C180" s="233"/>
      <c r="D180" s="234" t="s">
        <v>152</v>
      </c>
      <c r="E180" s="235" t="s">
        <v>19</v>
      </c>
      <c r="F180" s="236" t="s">
        <v>1120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152</v>
      </c>
      <c r="AU180" s="242" t="s">
        <v>84</v>
      </c>
      <c r="AV180" s="13" t="s">
        <v>78</v>
      </c>
      <c r="AW180" s="13" t="s">
        <v>33</v>
      </c>
      <c r="AX180" s="13" t="s">
        <v>71</v>
      </c>
      <c r="AY180" s="242" t="s">
        <v>141</v>
      </c>
    </row>
    <row r="181" s="14" customFormat="1">
      <c r="A181" s="14"/>
      <c r="B181" s="243"/>
      <c r="C181" s="244"/>
      <c r="D181" s="234" t="s">
        <v>152</v>
      </c>
      <c r="E181" s="245" t="s">
        <v>19</v>
      </c>
      <c r="F181" s="246" t="s">
        <v>1164</v>
      </c>
      <c r="G181" s="244"/>
      <c r="H181" s="247">
        <v>212.625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84</v>
      </c>
      <c r="AV181" s="14" t="s">
        <v>84</v>
      </c>
      <c r="AW181" s="14" t="s">
        <v>33</v>
      </c>
      <c r="AX181" s="14" t="s">
        <v>71</v>
      </c>
      <c r="AY181" s="253" t="s">
        <v>141</v>
      </c>
    </row>
    <row r="182" s="14" customFormat="1">
      <c r="A182" s="14"/>
      <c r="B182" s="243"/>
      <c r="C182" s="244"/>
      <c r="D182" s="234" t="s">
        <v>152</v>
      </c>
      <c r="E182" s="245" t="s">
        <v>19</v>
      </c>
      <c r="F182" s="246" t="s">
        <v>1122</v>
      </c>
      <c r="G182" s="244"/>
      <c r="H182" s="247">
        <v>-15.243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152</v>
      </c>
      <c r="AU182" s="253" t="s">
        <v>84</v>
      </c>
      <c r="AV182" s="14" t="s">
        <v>84</v>
      </c>
      <c r="AW182" s="14" t="s">
        <v>33</v>
      </c>
      <c r="AX182" s="14" t="s">
        <v>71</v>
      </c>
      <c r="AY182" s="253" t="s">
        <v>141</v>
      </c>
    </row>
    <row r="183" s="14" customFormat="1">
      <c r="A183" s="14"/>
      <c r="B183" s="243"/>
      <c r="C183" s="244"/>
      <c r="D183" s="234" t="s">
        <v>152</v>
      </c>
      <c r="E183" s="245" t="s">
        <v>19</v>
      </c>
      <c r="F183" s="246" t="s">
        <v>1165</v>
      </c>
      <c r="G183" s="244"/>
      <c r="H183" s="247">
        <v>-4.3200000000000003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152</v>
      </c>
      <c r="AU183" s="253" t="s">
        <v>84</v>
      </c>
      <c r="AV183" s="14" t="s">
        <v>84</v>
      </c>
      <c r="AW183" s="14" t="s">
        <v>33</v>
      </c>
      <c r="AX183" s="14" t="s">
        <v>71</v>
      </c>
      <c r="AY183" s="253" t="s">
        <v>141</v>
      </c>
    </row>
    <row r="184" s="16" customFormat="1">
      <c r="A184" s="16"/>
      <c r="B184" s="275"/>
      <c r="C184" s="276"/>
      <c r="D184" s="234" t="s">
        <v>152</v>
      </c>
      <c r="E184" s="277" t="s">
        <v>19</v>
      </c>
      <c r="F184" s="278" t="s">
        <v>266</v>
      </c>
      <c r="G184" s="276"/>
      <c r="H184" s="279">
        <v>193.06200000000001</v>
      </c>
      <c r="I184" s="280"/>
      <c r="J184" s="276"/>
      <c r="K184" s="276"/>
      <c r="L184" s="281"/>
      <c r="M184" s="282"/>
      <c r="N184" s="283"/>
      <c r="O184" s="283"/>
      <c r="P184" s="283"/>
      <c r="Q184" s="283"/>
      <c r="R184" s="283"/>
      <c r="S184" s="283"/>
      <c r="T184" s="28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5" t="s">
        <v>152</v>
      </c>
      <c r="AU184" s="285" t="s">
        <v>84</v>
      </c>
      <c r="AV184" s="16" t="s">
        <v>164</v>
      </c>
      <c r="AW184" s="16" t="s">
        <v>33</v>
      </c>
      <c r="AX184" s="16" t="s">
        <v>71</v>
      </c>
      <c r="AY184" s="285" t="s">
        <v>141</v>
      </c>
    </row>
    <row r="185" s="13" customFormat="1">
      <c r="A185" s="13"/>
      <c r="B185" s="232"/>
      <c r="C185" s="233"/>
      <c r="D185" s="234" t="s">
        <v>152</v>
      </c>
      <c r="E185" s="235" t="s">
        <v>19</v>
      </c>
      <c r="F185" s="236" t="s">
        <v>1166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84</v>
      </c>
      <c r="AV185" s="13" t="s">
        <v>78</v>
      </c>
      <c r="AW185" s="13" t="s">
        <v>33</v>
      </c>
      <c r="AX185" s="13" t="s">
        <v>71</v>
      </c>
      <c r="AY185" s="242" t="s">
        <v>141</v>
      </c>
    </row>
    <row r="186" s="14" customFormat="1">
      <c r="A186" s="14"/>
      <c r="B186" s="243"/>
      <c r="C186" s="244"/>
      <c r="D186" s="234" t="s">
        <v>152</v>
      </c>
      <c r="E186" s="245" t="s">
        <v>19</v>
      </c>
      <c r="F186" s="246" t="s">
        <v>1167</v>
      </c>
      <c r="G186" s="244"/>
      <c r="H186" s="247">
        <v>31.98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152</v>
      </c>
      <c r="AU186" s="253" t="s">
        <v>84</v>
      </c>
      <c r="AV186" s="14" t="s">
        <v>84</v>
      </c>
      <c r="AW186" s="14" t="s">
        <v>33</v>
      </c>
      <c r="AX186" s="14" t="s">
        <v>71</v>
      </c>
      <c r="AY186" s="253" t="s">
        <v>141</v>
      </c>
    </row>
    <row r="187" s="14" customFormat="1">
      <c r="A187" s="14"/>
      <c r="B187" s="243"/>
      <c r="C187" s="244"/>
      <c r="D187" s="234" t="s">
        <v>152</v>
      </c>
      <c r="E187" s="245" t="s">
        <v>19</v>
      </c>
      <c r="F187" s="246" t="s">
        <v>1168</v>
      </c>
      <c r="G187" s="244"/>
      <c r="H187" s="247">
        <v>28.402000000000001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152</v>
      </c>
      <c r="AU187" s="253" t="s">
        <v>84</v>
      </c>
      <c r="AV187" s="14" t="s">
        <v>84</v>
      </c>
      <c r="AW187" s="14" t="s">
        <v>33</v>
      </c>
      <c r="AX187" s="14" t="s">
        <v>71</v>
      </c>
      <c r="AY187" s="253" t="s">
        <v>141</v>
      </c>
    </row>
    <row r="188" s="14" customFormat="1">
      <c r="A188" s="14"/>
      <c r="B188" s="243"/>
      <c r="C188" s="244"/>
      <c r="D188" s="234" t="s">
        <v>152</v>
      </c>
      <c r="E188" s="245" t="s">
        <v>19</v>
      </c>
      <c r="F188" s="246" t="s">
        <v>1169</v>
      </c>
      <c r="G188" s="244"/>
      <c r="H188" s="247">
        <v>8.5050000000000008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84</v>
      </c>
      <c r="AV188" s="14" t="s">
        <v>84</v>
      </c>
      <c r="AW188" s="14" t="s">
        <v>33</v>
      </c>
      <c r="AX188" s="14" t="s">
        <v>71</v>
      </c>
      <c r="AY188" s="253" t="s">
        <v>141</v>
      </c>
    </row>
    <row r="189" s="16" customFormat="1">
      <c r="A189" s="16"/>
      <c r="B189" s="275"/>
      <c r="C189" s="276"/>
      <c r="D189" s="234" t="s">
        <v>152</v>
      </c>
      <c r="E189" s="277" t="s">
        <v>19</v>
      </c>
      <c r="F189" s="278" t="s">
        <v>266</v>
      </c>
      <c r="G189" s="276"/>
      <c r="H189" s="279">
        <v>68.887</v>
      </c>
      <c r="I189" s="280"/>
      <c r="J189" s="276"/>
      <c r="K189" s="276"/>
      <c r="L189" s="281"/>
      <c r="M189" s="282"/>
      <c r="N189" s="283"/>
      <c r="O189" s="283"/>
      <c r="P189" s="283"/>
      <c r="Q189" s="283"/>
      <c r="R189" s="283"/>
      <c r="S189" s="283"/>
      <c r="T189" s="28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5" t="s">
        <v>152</v>
      </c>
      <c r="AU189" s="285" t="s">
        <v>84</v>
      </c>
      <c r="AV189" s="16" t="s">
        <v>164</v>
      </c>
      <c r="AW189" s="16" t="s">
        <v>33</v>
      </c>
      <c r="AX189" s="16" t="s">
        <v>71</v>
      </c>
      <c r="AY189" s="285" t="s">
        <v>141</v>
      </c>
    </row>
    <row r="190" s="13" customFormat="1">
      <c r="A190" s="13"/>
      <c r="B190" s="232"/>
      <c r="C190" s="233"/>
      <c r="D190" s="234" t="s">
        <v>152</v>
      </c>
      <c r="E190" s="235" t="s">
        <v>19</v>
      </c>
      <c r="F190" s="236" t="s">
        <v>1170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152</v>
      </c>
      <c r="AU190" s="242" t="s">
        <v>84</v>
      </c>
      <c r="AV190" s="13" t="s">
        <v>78</v>
      </c>
      <c r="AW190" s="13" t="s">
        <v>33</v>
      </c>
      <c r="AX190" s="13" t="s">
        <v>71</v>
      </c>
      <c r="AY190" s="242" t="s">
        <v>141</v>
      </c>
    </row>
    <row r="191" s="14" customFormat="1">
      <c r="A191" s="14"/>
      <c r="B191" s="243"/>
      <c r="C191" s="244"/>
      <c r="D191" s="234" t="s">
        <v>152</v>
      </c>
      <c r="E191" s="245" t="s">
        <v>19</v>
      </c>
      <c r="F191" s="246" t="s">
        <v>1171</v>
      </c>
      <c r="G191" s="244"/>
      <c r="H191" s="247">
        <v>3.7799999999999998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152</v>
      </c>
      <c r="AU191" s="253" t="s">
        <v>84</v>
      </c>
      <c r="AV191" s="14" t="s">
        <v>84</v>
      </c>
      <c r="AW191" s="14" t="s">
        <v>33</v>
      </c>
      <c r="AX191" s="14" t="s">
        <v>71</v>
      </c>
      <c r="AY191" s="253" t="s">
        <v>141</v>
      </c>
    </row>
    <row r="192" s="14" customFormat="1">
      <c r="A192" s="14"/>
      <c r="B192" s="243"/>
      <c r="C192" s="244"/>
      <c r="D192" s="234" t="s">
        <v>152</v>
      </c>
      <c r="E192" s="245" t="s">
        <v>19</v>
      </c>
      <c r="F192" s="246" t="s">
        <v>1172</v>
      </c>
      <c r="G192" s="244"/>
      <c r="H192" s="247">
        <v>3.4649999999999999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152</v>
      </c>
      <c r="AU192" s="253" t="s">
        <v>84</v>
      </c>
      <c r="AV192" s="14" t="s">
        <v>84</v>
      </c>
      <c r="AW192" s="14" t="s">
        <v>33</v>
      </c>
      <c r="AX192" s="14" t="s">
        <v>71</v>
      </c>
      <c r="AY192" s="253" t="s">
        <v>141</v>
      </c>
    </row>
    <row r="193" s="16" customFormat="1">
      <c r="A193" s="16"/>
      <c r="B193" s="275"/>
      <c r="C193" s="276"/>
      <c r="D193" s="234" t="s">
        <v>152</v>
      </c>
      <c r="E193" s="277" t="s">
        <v>19</v>
      </c>
      <c r="F193" s="278" t="s">
        <v>266</v>
      </c>
      <c r="G193" s="276"/>
      <c r="H193" s="279">
        <v>7.2450000000000001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152</v>
      </c>
      <c r="AU193" s="285" t="s">
        <v>84</v>
      </c>
      <c r="AV193" s="16" t="s">
        <v>164</v>
      </c>
      <c r="AW193" s="16" t="s">
        <v>33</v>
      </c>
      <c r="AX193" s="16" t="s">
        <v>71</v>
      </c>
      <c r="AY193" s="285" t="s">
        <v>141</v>
      </c>
    </row>
    <row r="194" s="13" customFormat="1">
      <c r="A194" s="13"/>
      <c r="B194" s="232"/>
      <c r="C194" s="233"/>
      <c r="D194" s="234" t="s">
        <v>152</v>
      </c>
      <c r="E194" s="235" t="s">
        <v>19</v>
      </c>
      <c r="F194" s="236" t="s">
        <v>1173</v>
      </c>
      <c r="G194" s="233"/>
      <c r="H194" s="235" t="s">
        <v>19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152</v>
      </c>
      <c r="AU194" s="242" t="s">
        <v>84</v>
      </c>
      <c r="AV194" s="13" t="s">
        <v>78</v>
      </c>
      <c r="AW194" s="13" t="s">
        <v>33</v>
      </c>
      <c r="AX194" s="13" t="s">
        <v>71</v>
      </c>
      <c r="AY194" s="242" t="s">
        <v>141</v>
      </c>
    </row>
    <row r="195" s="14" customFormat="1">
      <c r="A195" s="14"/>
      <c r="B195" s="243"/>
      <c r="C195" s="244"/>
      <c r="D195" s="234" t="s">
        <v>152</v>
      </c>
      <c r="E195" s="245" t="s">
        <v>19</v>
      </c>
      <c r="F195" s="246" t="s">
        <v>1174</v>
      </c>
      <c r="G195" s="244"/>
      <c r="H195" s="247">
        <v>5.5300000000000002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84</v>
      </c>
      <c r="AV195" s="14" t="s">
        <v>84</v>
      </c>
      <c r="AW195" s="14" t="s">
        <v>33</v>
      </c>
      <c r="AX195" s="14" t="s">
        <v>71</v>
      </c>
      <c r="AY195" s="253" t="s">
        <v>141</v>
      </c>
    </row>
    <row r="196" s="16" customFormat="1">
      <c r="A196" s="16"/>
      <c r="B196" s="275"/>
      <c r="C196" s="276"/>
      <c r="D196" s="234" t="s">
        <v>152</v>
      </c>
      <c r="E196" s="277" t="s">
        <v>19</v>
      </c>
      <c r="F196" s="278" t="s">
        <v>266</v>
      </c>
      <c r="G196" s="276"/>
      <c r="H196" s="279">
        <v>5.5300000000000002</v>
      </c>
      <c r="I196" s="280"/>
      <c r="J196" s="276"/>
      <c r="K196" s="276"/>
      <c r="L196" s="281"/>
      <c r="M196" s="282"/>
      <c r="N196" s="283"/>
      <c r="O196" s="283"/>
      <c r="P196" s="283"/>
      <c r="Q196" s="283"/>
      <c r="R196" s="283"/>
      <c r="S196" s="283"/>
      <c r="T196" s="28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5" t="s">
        <v>152</v>
      </c>
      <c r="AU196" s="285" t="s">
        <v>84</v>
      </c>
      <c r="AV196" s="16" t="s">
        <v>164</v>
      </c>
      <c r="AW196" s="16" t="s">
        <v>33</v>
      </c>
      <c r="AX196" s="16" t="s">
        <v>71</v>
      </c>
      <c r="AY196" s="285" t="s">
        <v>141</v>
      </c>
    </row>
    <row r="197" s="13" customFormat="1">
      <c r="A197" s="13"/>
      <c r="B197" s="232"/>
      <c r="C197" s="233"/>
      <c r="D197" s="234" t="s">
        <v>152</v>
      </c>
      <c r="E197" s="235" t="s">
        <v>19</v>
      </c>
      <c r="F197" s="236" t="s">
        <v>1124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152</v>
      </c>
      <c r="AU197" s="242" t="s">
        <v>84</v>
      </c>
      <c r="AV197" s="13" t="s">
        <v>78</v>
      </c>
      <c r="AW197" s="13" t="s">
        <v>33</v>
      </c>
      <c r="AX197" s="13" t="s">
        <v>71</v>
      </c>
      <c r="AY197" s="242" t="s">
        <v>141</v>
      </c>
    </row>
    <row r="198" s="14" customFormat="1">
      <c r="A198" s="14"/>
      <c r="B198" s="243"/>
      <c r="C198" s="244"/>
      <c r="D198" s="234" t="s">
        <v>152</v>
      </c>
      <c r="E198" s="245" t="s">
        <v>19</v>
      </c>
      <c r="F198" s="246" t="s">
        <v>1125</v>
      </c>
      <c r="G198" s="244"/>
      <c r="H198" s="247">
        <v>12.555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152</v>
      </c>
      <c r="AU198" s="253" t="s">
        <v>84</v>
      </c>
      <c r="AV198" s="14" t="s">
        <v>84</v>
      </c>
      <c r="AW198" s="14" t="s">
        <v>33</v>
      </c>
      <c r="AX198" s="14" t="s">
        <v>71</v>
      </c>
      <c r="AY198" s="253" t="s">
        <v>141</v>
      </c>
    </row>
    <row r="199" s="16" customFormat="1">
      <c r="A199" s="16"/>
      <c r="B199" s="275"/>
      <c r="C199" s="276"/>
      <c r="D199" s="234" t="s">
        <v>152</v>
      </c>
      <c r="E199" s="277" t="s">
        <v>19</v>
      </c>
      <c r="F199" s="278" t="s">
        <v>266</v>
      </c>
      <c r="G199" s="276"/>
      <c r="H199" s="279">
        <v>12.555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152</v>
      </c>
      <c r="AU199" s="285" t="s">
        <v>84</v>
      </c>
      <c r="AV199" s="16" t="s">
        <v>164</v>
      </c>
      <c r="AW199" s="16" t="s">
        <v>33</v>
      </c>
      <c r="AX199" s="16" t="s">
        <v>71</v>
      </c>
      <c r="AY199" s="285" t="s">
        <v>141</v>
      </c>
    </row>
    <row r="200" s="13" customFormat="1">
      <c r="A200" s="13"/>
      <c r="B200" s="232"/>
      <c r="C200" s="233"/>
      <c r="D200" s="234" t="s">
        <v>152</v>
      </c>
      <c r="E200" s="235" t="s">
        <v>19</v>
      </c>
      <c r="F200" s="236" t="s">
        <v>1175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84</v>
      </c>
      <c r="AV200" s="13" t="s">
        <v>78</v>
      </c>
      <c r="AW200" s="13" t="s">
        <v>33</v>
      </c>
      <c r="AX200" s="13" t="s">
        <v>71</v>
      </c>
      <c r="AY200" s="242" t="s">
        <v>141</v>
      </c>
    </row>
    <row r="201" s="14" customFormat="1">
      <c r="A201" s="14"/>
      <c r="B201" s="243"/>
      <c r="C201" s="244"/>
      <c r="D201" s="234" t="s">
        <v>152</v>
      </c>
      <c r="E201" s="245" t="s">
        <v>19</v>
      </c>
      <c r="F201" s="246" t="s">
        <v>1176</v>
      </c>
      <c r="G201" s="244"/>
      <c r="H201" s="247">
        <v>2.0499999999999998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84</v>
      </c>
      <c r="AV201" s="14" t="s">
        <v>84</v>
      </c>
      <c r="AW201" s="14" t="s">
        <v>33</v>
      </c>
      <c r="AX201" s="14" t="s">
        <v>71</v>
      </c>
      <c r="AY201" s="253" t="s">
        <v>141</v>
      </c>
    </row>
    <row r="202" s="14" customFormat="1">
      <c r="A202" s="14"/>
      <c r="B202" s="243"/>
      <c r="C202" s="244"/>
      <c r="D202" s="234" t="s">
        <v>152</v>
      </c>
      <c r="E202" s="245" t="s">
        <v>19</v>
      </c>
      <c r="F202" s="246" t="s">
        <v>1177</v>
      </c>
      <c r="G202" s="244"/>
      <c r="H202" s="247">
        <v>2.8130000000000002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152</v>
      </c>
      <c r="AU202" s="253" t="s">
        <v>84</v>
      </c>
      <c r="AV202" s="14" t="s">
        <v>84</v>
      </c>
      <c r="AW202" s="14" t="s">
        <v>33</v>
      </c>
      <c r="AX202" s="14" t="s">
        <v>71</v>
      </c>
      <c r="AY202" s="253" t="s">
        <v>141</v>
      </c>
    </row>
    <row r="203" s="16" customFormat="1">
      <c r="A203" s="16"/>
      <c r="B203" s="275"/>
      <c r="C203" s="276"/>
      <c r="D203" s="234" t="s">
        <v>152</v>
      </c>
      <c r="E203" s="277" t="s">
        <v>19</v>
      </c>
      <c r="F203" s="278" t="s">
        <v>266</v>
      </c>
      <c r="G203" s="276"/>
      <c r="H203" s="279">
        <v>4.8630000000000004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152</v>
      </c>
      <c r="AU203" s="285" t="s">
        <v>84</v>
      </c>
      <c r="AV203" s="16" t="s">
        <v>164</v>
      </c>
      <c r="AW203" s="16" t="s">
        <v>33</v>
      </c>
      <c r="AX203" s="16" t="s">
        <v>71</v>
      </c>
      <c r="AY203" s="285" t="s">
        <v>141</v>
      </c>
    </row>
    <row r="204" s="15" customFormat="1">
      <c r="A204" s="15"/>
      <c r="B204" s="254"/>
      <c r="C204" s="255"/>
      <c r="D204" s="234" t="s">
        <v>152</v>
      </c>
      <c r="E204" s="256" t="s">
        <v>19</v>
      </c>
      <c r="F204" s="257" t="s">
        <v>159</v>
      </c>
      <c r="G204" s="255"/>
      <c r="H204" s="258">
        <v>292.142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152</v>
      </c>
      <c r="AU204" s="264" t="s">
        <v>84</v>
      </c>
      <c r="AV204" s="15" t="s">
        <v>148</v>
      </c>
      <c r="AW204" s="15" t="s">
        <v>33</v>
      </c>
      <c r="AX204" s="15" t="s">
        <v>78</v>
      </c>
      <c r="AY204" s="264" t="s">
        <v>141</v>
      </c>
    </row>
    <row r="205" s="2" customFormat="1" ht="24.15" customHeight="1">
      <c r="A205" s="40"/>
      <c r="B205" s="41"/>
      <c r="C205" s="214" t="s">
        <v>244</v>
      </c>
      <c r="D205" s="214" t="s">
        <v>143</v>
      </c>
      <c r="E205" s="215" t="s">
        <v>1178</v>
      </c>
      <c r="F205" s="216" t="s">
        <v>1179</v>
      </c>
      <c r="G205" s="217" t="s">
        <v>347</v>
      </c>
      <c r="H205" s="218">
        <v>301.29000000000002</v>
      </c>
      <c r="I205" s="219"/>
      <c r="J205" s="220">
        <f>ROUND(I205*H205,2)</f>
        <v>0</v>
      </c>
      <c r="K205" s="216" t="s">
        <v>147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0.00012</v>
      </c>
      <c r="R205" s="223">
        <f>Q205*H205</f>
        <v>0.036154800000000001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283</v>
      </c>
      <c r="AT205" s="225" t="s">
        <v>143</v>
      </c>
      <c r="AU205" s="225" t="s">
        <v>84</v>
      </c>
      <c r="AY205" s="19" t="s">
        <v>141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84</v>
      </c>
      <c r="BK205" s="226">
        <f>ROUND(I205*H205,2)</f>
        <v>0</v>
      </c>
      <c r="BL205" s="19" t="s">
        <v>283</v>
      </c>
      <c r="BM205" s="225" t="s">
        <v>1180</v>
      </c>
    </row>
    <row r="206" s="2" customFormat="1">
      <c r="A206" s="40"/>
      <c r="B206" s="41"/>
      <c r="C206" s="42"/>
      <c r="D206" s="227" t="s">
        <v>150</v>
      </c>
      <c r="E206" s="42"/>
      <c r="F206" s="228" t="s">
        <v>1181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13" customFormat="1">
      <c r="A207" s="13"/>
      <c r="B207" s="232"/>
      <c r="C207" s="233"/>
      <c r="D207" s="234" t="s">
        <v>152</v>
      </c>
      <c r="E207" s="235" t="s">
        <v>19</v>
      </c>
      <c r="F207" s="236" t="s">
        <v>1120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152</v>
      </c>
      <c r="AU207" s="242" t="s">
        <v>84</v>
      </c>
      <c r="AV207" s="13" t="s">
        <v>78</v>
      </c>
      <c r="AW207" s="13" t="s">
        <v>33</v>
      </c>
      <c r="AX207" s="13" t="s">
        <v>71</v>
      </c>
      <c r="AY207" s="242" t="s">
        <v>141</v>
      </c>
    </row>
    <row r="208" s="14" customFormat="1">
      <c r="A208" s="14"/>
      <c r="B208" s="243"/>
      <c r="C208" s="244"/>
      <c r="D208" s="234" t="s">
        <v>152</v>
      </c>
      <c r="E208" s="245" t="s">
        <v>19</v>
      </c>
      <c r="F208" s="246" t="s">
        <v>1182</v>
      </c>
      <c r="G208" s="244"/>
      <c r="H208" s="247">
        <v>61.5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152</v>
      </c>
      <c r="AU208" s="253" t="s">
        <v>84</v>
      </c>
      <c r="AV208" s="14" t="s">
        <v>84</v>
      </c>
      <c r="AW208" s="14" t="s">
        <v>33</v>
      </c>
      <c r="AX208" s="14" t="s">
        <v>71</v>
      </c>
      <c r="AY208" s="253" t="s">
        <v>141</v>
      </c>
    </row>
    <row r="209" s="14" customFormat="1">
      <c r="A209" s="14"/>
      <c r="B209" s="243"/>
      <c r="C209" s="244"/>
      <c r="D209" s="234" t="s">
        <v>152</v>
      </c>
      <c r="E209" s="245" t="s">
        <v>19</v>
      </c>
      <c r="F209" s="246" t="s">
        <v>1183</v>
      </c>
      <c r="G209" s="244"/>
      <c r="H209" s="247">
        <v>9.9000000000000004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152</v>
      </c>
      <c r="AU209" s="253" t="s">
        <v>84</v>
      </c>
      <c r="AV209" s="14" t="s">
        <v>84</v>
      </c>
      <c r="AW209" s="14" t="s">
        <v>33</v>
      </c>
      <c r="AX209" s="14" t="s">
        <v>71</v>
      </c>
      <c r="AY209" s="253" t="s">
        <v>141</v>
      </c>
    </row>
    <row r="210" s="14" customFormat="1">
      <c r="A210" s="14"/>
      <c r="B210" s="243"/>
      <c r="C210" s="244"/>
      <c r="D210" s="234" t="s">
        <v>152</v>
      </c>
      <c r="E210" s="245" t="s">
        <v>19</v>
      </c>
      <c r="F210" s="246" t="s">
        <v>1184</v>
      </c>
      <c r="G210" s="244"/>
      <c r="H210" s="247">
        <v>10.800000000000001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152</v>
      </c>
      <c r="AU210" s="253" t="s">
        <v>84</v>
      </c>
      <c r="AV210" s="14" t="s">
        <v>84</v>
      </c>
      <c r="AW210" s="14" t="s">
        <v>33</v>
      </c>
      <c r="AX210" s="14" t="s">
        <v>71</v>
      </c>
      <c r="AY210" s="253" t="s">
        <v>141</v>
      </c>
    </row>
    <row r="211" s="14" customFormat="1">
      <c r="A211" s="14"/>
      <c r="B211" s="243"/>
      <c r="C211" s="244"/>
      <c r="D211" s="234" t="s">
        <v>152</v>
      </c>
      <c r="E211" s="245" t="s">
        <v>19</v>
      </c>
      <c r="F211" s="246" t="s">
        <v>1185</v>
      </c>
      <c r="G211" s="244"/>
      <c r="H211" s="247">
        <v>15.800000000000001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152</v>
      </c>
      <c r="AU211" s="253" t="s">
        <v>84</v>
      </c>
      <c r="AV211" s="14" t="s">
        <v>84</v>
      </c>
      <c r="AW211" s="14" t="s">
        <v>33</v>
      </c>
      <c r="AX211" s="14" t="s">
        <v>71</v>
      </c>
      <c r="AY211" s="253" t="s">
        <v>141</v>
      </c>
    </row>
    <row r="212" s="14" customFormat="1">
      <c r="A212" s="14"/>
      <c r="B212" s="243"/>
      <c r="C212" s="244"/>
      <c r="D212" s="234" t="s">
        <v>152</v>
      </c>
      <c r="E212" s="245" t="s">
        <v>19</v>
      </c>
      <c r="F212" s="246" t="s">
        <v>209</v>
      </c>
      <c r="G212" s="244"/>
      <c r="H212" s="247">
        <v>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152</v>
      </c>
      <c r="AU212" s="253" t="s">
        <v>84</v>
      </c>
      <c r="AV212" s="14" t="s">
        <v>84</v>
      </c>
      <c r="AW212" s="14" t="s">
        <v>33</v>
      </c>
      <c r="AX212" s="14" t="s">
        <v>71</v>
      </c>
      <c r="AY212" s="253" t="s">
        <v>141</v>
      </c>
    </row>
    <row r="213" s="13" customFormat="1">
      <c r="A213" s="13"/>
      <c r="B213" s="232"/>
      <c r="C213" s="233"/>
      <c r="D213" s="234" t="s">
        <v>152</v>
      </c>
      <c r="E213" s="235" t="s">
        <v>19</v>
      </c>
      <c r="F213" s="236" t="s">
        <v>1124</v>
      </c>
      <c r="G213" s="233"/>
      <c r="H213" s="235" t="s">
        <v>19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152</v>
      </c>
      <c r="AU213" s="242" t="s">
        <v>84</v>
      </c>
      <c r="AV213" s="13" t="s">
        <v>78</v>
      </c>
      <c r="AW213" s="13" t="s">
        <v>33</v>
      </c>
      <c r="AX213" s="13" t="s">
        <v>71</v>
      </c>
      <c r="AY213" s="242" t="s">
        <v>141</v>
      </c>
    </row>
    <row r="214" s="14" customFormat="1">
      <c r="A214" s="14"/>
      <c r="B214" s="243"/>
      <c r="C214" s="244"/>
      <c r="D214" s="234" t="s">
        <v>152</v>
      </c>
      <c r="E214" s="245" t="s">
        <v>19</v>
      </c>
      <c r="F214" s="246" t="s">
        <v>1186</v>
      </c>
      <c r="G214" s="244"/>
      <c r="H214" s="247">
        <v>10.25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152</v>
      </c>
      <c r="AU214" s="253" t="s">
        <v>84</v>
      </c>
      <c r="AV214" s="14" t="s">
        <v>84</v>
      </c>
      <c r="AW214" s="14" t="s">
        <v>33</v>
      </c>
      <c r="AX214" s="14" t="s">
        <v>71</v>
      </c>
      <c r="AY214" s="253" t="s">
        <v>141</v>
      </c>
    </row>
    <row r="215" s="16" customFormat="1">
      <c r="A215" s="16"/>
      <c r="B215" s="275"/>
      <c r="C215" s="276"/>
      <c r="D215" s="234" t="s">
        <v>152</v>
      </c>
      <c r="E215" s="277" t="s">
        <v>19</v>
      </c>
      <c r="F215" s="278" t="s">
        <v>266</v>
      </c>
      <c r="G215" s="276"/>
      <c r="H215" s="279">
        <v>117.25</v>
      </c>
      <c r="I215" s="280"/>
      <c r="J215" s="276"/>
      <c r="K215" s="276"/>
      <c r="L215" s="281"/>
      <c r="M215" s="282"/>
      <c r="N215" s="283"/>
      <c r="O215" s="283"/>
      <c r="P215" s="283"/>
      <c r="Q215" s="283"/>
      <c r="R215" s="283"/>
      <c r="S215" s="283"/>
      <c r="T215" s="28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5" t="s">
        <v>152</v>
      </c>
      <c r="AU215" s="285" t="s">
        <v>84</v>
      </c>
      <c r="AV215" s="16" t="s">
        <v>164</v>
      </c>
      <c r="AW215" s="16" t="s">
        <v>33</v>
      </c>
      <c r="AX215" s="16" t="s">
        <v>71</v>
      </c>
      <c r="AY215" s="285" t="s">
        <v>141</v>
      </c>
    </row>
    <row r="216" s="13" customFormat="1">
      <c r="A216" s="13"/>
      <c r="B216" s="232"/>
      <c r="C216" s="233"/>
      <c r="D216" s="234" t="s">
        <v>152</v>
      </c>
      <c r="E216" s="235" t="s">
        <v>19</v>
      </c>
      <c r="F216" s="236" t="s">
        <v>1120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152</v>
      </c>
      <c r="AU216" s="242" t="s">
        <v>84</v>
      </c>
      <c r="AV216" s="13" t="s">
        <v>78</v>
      </c>
      <c r="AW216" s="13" t="s">
        <v>33</v>
      </c>
      <c r="AX216" s="13" t="s">
        <v>71</v>
      </c>
      <c r="AY216" s="242" t="s">
        <v>141</v>
      </c>
    </row>
    <row r="217" s="14" customFormat="1">
      <c r="A217" s="14"/>
      <c r="B217" s="243"/>
      <c r="C217" s="244"/>
      <c r="D217" s="234" t="s">
        <v>152</v>
      </c>
      <c r="E217" s="245" t="s">
        <v>19</v>
      </c>
      <c r="F217" s="246" t="s">
        <v>1182</v>
      </c>
      <c r="G217" s="244"/>
      <c r="H217" s="247">
        <v>61.5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152</v>
      </c>
      <c r="AU217" s="253" t="s">
        <v>84</v>
      </c>
      <c r="AV217" s="14" t="s">
        <v>84</v>
      </c>
      <c r="AW217" s="14" t="s">
        <v>33</v>
      </c>
      <c r="AX217" s="14" t="s">
        <v>71</v>
      </c>
      <c r="AY217" s="253" t="s">
        <v>141</v>
      </c>
    </row>
    <row r="218" s="14" customFormat="1">
      <c r="A218" s="14"/>
      <c r="B218" s="243"/>
      <c r="C218" s="244"/>
      <c r="D218" s="234" t="s">
        <v>152</v>
      </c>
      <c r="E218" s="245" t="s">
        <v>19</v>
      </c>
      <c r="F218" s="246" t="s">
        <v>1187</v>
      </c>
      <c r="G218" s="244"/>
      <c r="H218" s="247">
        <v>55.539999999999999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152</v>
      </c>
      <c r="AU218" s="253" t="s">
        <v>84</v>
      </c>
      <c r="AV218" s="14" t="s">
        <v>84</v>
      </c>
      <c r="AW218" s="14" t="s">
        <v>33</v>
      </c>
      <c r="AX218" s="14" t="s">
        <v>71</v>
      </c>
      <c r="AY218" s="253" t="s">
        <v>141</v>
      </c>
    </row>
    <row r="219" s="14" customFormat="1">
      <c r="A219" s="14"/>
      <c r="B219" s="243"/>
      <c r="C219" s="244"/>
      <c r="D219" s="234" t="s">
        <v>152</v>
      </c>
      <c r="E219" s="245" t="s">
        <v>19</v>
      </c>
      <c r="F219" s="246" t="s">
        <v>209</v>
      </c>
      <c r="G219" s="244"/>
      <c r="H219" s="247">
        <v>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152</v>
      </c>
      <c r="AU219" s="253" t="s">
        <v>84</v>
      </c>
      <c r="AV219" s="14" t="s">
        <v>84</v>
      </c>
      <c r="AW219" s="14" t="s">
        <v>33</v>
      </c>
      <c r="AX219" s="14" t="s">
        <v>71</v>
      </c>
      <c r="AY219" s="253" t="s">
        <v>141</v>
      </c>
    </row>
    <row r="220" s="13" customFormat="1">
      <c r="A220" s="13"/>
      <c r="B220" s="232"/>
      <c r="C220" s="233"/>
      <c r="D220" s="234" t="s">
        <v>152</v>
      </c>
      <c r="E220" s="235" t="s">
        <v>19</v>
      </c>
      <c r="F220" s="236" t="s">
        <v>1124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152</v>
      </c>
      <c r="AU220" s="242" t="s">
        <v>84</v>
      </c>
      <c r="AV220" s="13" t="s">
        <v>78</v>
      </c>
      <c r="AW220" s="13" t="s">
        <v>33</v>
      </c>
      <c r="AX220" s="13" t="s">
        <v>71</v>
      </c>
      <c r="AY220" s="242" t="s">
        <v>141</v>
      </c>
    </row>
    <row r="221" s="14" customFormat="1">
      <c r="A221" s="14"/>
      <c r="B221" s="243"/>
      <c r="C221" s="244"/>
      <c r="D221" s="234" t="s">
        <v>152</v>
      </c>
      <c r="E221" s="245" t="s">
        <v>19</v>
      </c>
      <c r="F221" s="246" t="s">
        <v>1186</v>
      </c>
      <c r="G221" s="244"/>
      <c r="H221" s="247">
        <v>10.25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152</v>
      </c>
      <c r="AU221" s="253" t="s">
        <v>84</v>
      </c>
      <c r="AV221" s="14" t="s">
        <v>84</v>
      </c>
      <c r="AW221" s="14" t="s">
        <v>33</v>
      </c>
      <c r="AX221" s="14" t="s">
        <v>71</v>
      </c>
      <c r="AY221" s="253" t="s">
        <v>141</v>
      </c>
    </row>
    <row r="222" s="14" customFormat="1">
      <c r="A222" s="14"/>
      <c r="B222" s="243"/>
      <c r="C222" s="244"/>
      <c r="D222" s="234" t="s">
        <v>152</v>
      </c>
      <c r="E222" s="245" t="s">
        <v>19</v>
      </c>
      <c r="F222" s="246" t="s">
        <v>1188</v>
      </c>
      <c r="G222" s="244"/>
      <c r="H222" s="247">
        <v>11.25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152</v>
      </c>
      <c r="AU222" s="253" t="s">
        <v>84</v>
      </c>
      <c r="AV222" s="14" t="s">
        <v>84</v>
      </c>
      <c r="AW222" s="14" t="s">
        <v>33</v>
      </c>
      <c r="AX222" s="14" t="s">
        <v>71</v>
      </c>
      <c r="AY222" s="253" t="s">
        <v>141</v>
      </c>
    </row>
    <row r="223" s="16" customFormat="1">
      <c r="A223" s="16"/>
      <c r="B223" s="275"/>
      <c r="C223" s="276"/>
      <c r="D223" s="234" t="s">
        <v>152</v>
      </c>
      <c r="E223" s="277" t="s">
        <v>19</v>
      </c>
      <c r="F223" s="278" t="s">
        <v>266</v>
      </c>
      <c r="G223" s="276"/>
      <c r="H223" s="279">
        <v>147.53999999999999</v>
      </c>
      <c r="I223" s="280"/>
      <c r="J223" s="276"/>
      <c r="K223" s="276"/>
      <c r="L223" s="281"/>
      <c r="M223" s="282"/>
      <c r="N223" s="283"/>
      <c r="O223" s="283"/>
      <c r="P223" s="283"/>
      <c r="Q223" s="283"/>
      <c r="R223" s="283"/>
      <c r="S223" s="283"/>
      <c r="T223" s="28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5" t="s">
        <v>152</v>
      </c>
      <c r="AU223" s="285" t="s">
        <v>84</v>
      </c>
      <c r="AV223" s="16" t="s">
        <v>164</v>
      </c>
      <c r="AW223" s="16" t="s">
        <v>33</v>
      </c>
      <c r="AX223" s="16" t="s">
        <v>71</v>
      </c>
      <c r="AY223" s="285" t="s">
        <v>141</v>
      </c>
    </row>
    <row r="224" s="13" customFormat="1">
      <c r="A224" s="13"/>
      <c r="B224" s="232"/>
      <c r="C224" s="233"/>
      <c r="D224" s="234" t="s">
        <v>152</v>
      </c>
      <c r="E224" s="235" t="s">
        <v>19</v>
      </c>
      <c r="F224" s="236" t="s">
        <v>1120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152</v>
      </c>
      <c r="AU224" s="242" t="s">
        <v>84</v>
      </c>
      <c r="AV224" s="13" t="s">
        <v>78</v>
      </c>
      <c r="AW224" s="13" t="s">
        <v>33</v>
      </c>
      <c r="AX224" s="13" t="s">
        <v>71</v>
      </c>
      <c r="AY224" s="242" t="s">
        <v>141</v>
      </c>
    </row>
    <row r="225" s="14" customFormat="1">
      <c r="A225" s="14"/>
      <c r="B225" s="243"/>
      <c r="C225" s="244"/>
      <c r="D225" s="234" t="s">
        <v>152</v>
      </c>
      <c r="E225" s="245" t="s">
        <v>19</v>
      </c>
      <c r="F225" s="246" t="s">
        <v>1183</v>
      </c>
      <c r="G225" s="244"/>
      <c r="H225" s="247">
        <v>9.9000000000000004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152</v>
      </c>
      <c r="AU225" s="253" t="s">
        <v>84</v>
      </c>
      <c r="AV225" s="14" t="s">
        <v>84</v>
      </c>
      <c r="AW225" s="14" t="s">
        <v>33</v>
      </c>
      <c r="AX225" s="14" t="s">
        <v>71</v>
      </c>
      <c r="AY225" s="253" t="s">
        <v>141</v>
      </c>
    </row>
    <row r="226" s="14" customFormat="1">
      <c r="A226" s="14"/>
      <c r="B226" s="243"/>
      <c r="C226" s="244"/>
      <c r="D226" s="234" t="s">
        <v>152</v>
      </c>
      <c r="E226" s="245" t="s">
        <v>19</v>
      </c>
      <c r="F226" s="246" t="s">
        <v>1184</v>
      </c>
      <c r="G226" s="244"/>
      <c r="H226" s="247">
        <v>10.800000000000001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152</v>
      </c>
      <c r="AU226" s="253" t="s">
        <v>84</v>
      </c>
      <c r="AV226" s="14" t="s">
        <v>84</v>
      </c>
      <c r="AW226" s="14" t="s">
        <v>33</v>
      </c>
      <c r="AX226" s="14" t="s">
        <v>71</v>
      </c>
      <c r="AY226" s="253" t="s">
        <v>141</v>
      </c>
    </row>
    <row r="227" s="14" customFormat="1">
      <c r="A227" s="14"/>
      <c r="B227" s="243"/>
      <c r="C227" s="244"/>
      <c r="D227" s="234" t="s">
        <v>152</v>
      </c>
      <c r="E227" s="245" t="s">
        <v>19</v>
      </c>
      <c r="F227" s="246" t="s">
        <v>1185</v>
      </c>
      <c r="G227" s="244"/>
      <c r="H227" s="247">
        <v>15.800000000000001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152</v>
      </c>
      <c r="AU227" s="253" t="s">
        <v>84</v>
      </c>
      <c r="AV227" s="14" t="s">
        <v>84</v>
      </c>
      <c r="AW227" s="14" t="s">
        <v>33</v>
      </c>
      <c r="AX227" s="14" t="s">
        <v>71</v>
      </c>
      <c r="AY227" s="253" t="s">
        <v>141</v>
      </c>
    </row>
    <row r="228" s="16" customFormat="1">
      <c r="A228" s="16"/>
      <c r="B228" s="275"/>
      <c r="C228" s="276"/>
      <c r="D228" s="234" t="s">
        <v>152</v>
      </c>
      <c r="E228" s="277" t="s">
        <v>19</v>
      </c>
      <c r="F228" s="278" t="s">
        <v>266</v>
      </c>
      <c r="G228" s="276"/>
      <c r="H228" s="279">
        <v>36.5</v>
      </c>
      <c r="I228" s="280"/>
      <c r="J228" s="276"/>
      <c r="K228" s="276"/>
      <c r="L228" s="281"/>
      <c r="M228" s="282"/>
      <c r="N228" s="283"/>
      <c r="O228" s="283"/>
      <c r="P228" s="283"/>
      <c r="Q228" s="283"/>
      <c r="R228" s="283"/>
      <c r="S228" s="283"/>
      <c r="T228" s="284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5" t="s">
        <v>152</v>
      </c>
      <c r="AU228" s="285" t="s">
        <v>84</v>
      </c>
      <c r="AV228" s="16" t="s">
        <v>164</v>
      </c>
      <c r="AW228" s="16" t="s">
        <v>33</v>
      </c>
      <c r="AX228" s="16" t="s">
        <v>71</v>
      </c>
      <c r="AY228" s="285" t="s">
        <v>141</v>
      </c>
    </row>
    <row r="229" s="15" customFormat="1">
      <c r="A229" s="15"/>
      <c r="B229" s="254"/>
      <c r="C229" s="255"/>
      <c r="D229" s="234" t="s">
        <v>152</v>
      </c>
      <c r="E229" s="256" t="s">
        <v>19</v>
      </c>
      <c r="F229" s="257" t="s">
        <v>159</v>
      </c>
      <c r="G229" s="255"/>
      <c r="H229" s="258">
        <v>301.29000000000002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152</v>
      </c>
      <c r="AU229" s="264" t="s">
        <v>84</v>
      </c>
      <c r="AV229" s="15" t="s">
        <v>148</v>
      </c>
      <c r="AW229" s="15" t="s">
        <v>33</v>
      </c>
      <c r="AX229" s="15" t="s">
        <v>78</v>
      </c>
      <c r="AY229" s="264" t="s">
        <v>141</v>
      </c>
    </row>
    <row r="230" s="2" customFormat="1" ht="16.5" customHeight="1">
      <c r="A230" s="40"/>
      <c r="B230" s="41"/>
      <c r="C230" s="265" t="s">
        <v>8</v>
      </c>
      <c r="D230" s="265" t="s">
        <v>183</v>
      </c>
      <c r="E230" s="266" t="s">
        <v>1189</v>
      </c>
      <c r="F230" s="267" t="s">
        <v>1190</v>
      </c>
      <c r="G230" s="268" t="s">
        <v>347</v>
      </c>
      <c r="H230" s="269">
        <v>128.97499999999999</v>
      </c>
      <c r="I230" s="270"/>
      <c r="J230" s="271">
        <f>ROUND(I230*H230,2)</f>
        <v>0</v>
      </c>
      <c r="K230" s="267" t="s">
        <v>147</v>
      </c>
      <c r="L230" s="272"/>
      <c r="M230" s="273" t="s">
        <v>19</v>
      </c>
      <c r="N230" s="274" t="s">
        <v>43</v>
      </c>
      <c r="O230" s="86"/>
      <c r="P230" s="223">
        <f>O230*H230</f>
        <v>0</v>
      </c>
      <c r="Q230" s="223">
        <v>0.00050000000000000001</v>
      </c>
      <c r="R230" s="223">
        <f>Q230*H230</f>
        <v>0.064487500000000003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294</v>
      </c>
      <c r="AT230" s="225" t="s">
        <v>183</v>
      </c>
      <c r="AU230" s="225" t="s">
        <v>84</v>
      </c>
      <c r="AY230" s="19" t="s">
        <v>141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84</v>
      </c>
      <c r="BK230" s="226">
        <f>ROUND(I230*H230,2)</f>
        <v>0</v>
      </c>
      <c r="BL230" s="19" t="s">
        <v>283</v>
      </c>
      <c r="BM230" s="225" t="s">
        <v>1191</v>
      </c>
    </row>
    <row r="231" s="2" customFormat="1">
      <c r="A231" s="40"/>
      <c r="B231" s="41"/>
      <c r="C231" s="42"/>
      <c r="D231" s="227" t="s">
        <v>150</v>
      </c>
      <c r="E231" s="42"/>
      <c r="F231" s="228" t="s">
        <v>1192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150</v>
      </c>
      <c r="AU231" s="19" t="s">
        <v>84</v>
      </c>
    </row>
    <row r="232" s="13" customFormat="1">
      <c r="A232" s="13"/>
      <c r="B232" s="232"/>
      <c r="C232" s="233"/>
      <c r="D232" s="234" t="s">
        <v>152</v>
      </c>
      <c r="E232" s="235" t="s">
        <v>19</v>
      </c>
      <c r="F232" s="236" t="s">
        <v>1120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152</v>
      </c>
      <c r="AU232" s="242" t="s">
        <v>84</v>
      </c>
      <c r="AV232" s="13" t="s">
        <v>78</v>
      </c>
      <c r="AW232" s="13" t="s">
        <v>33</v>
      </c>
      <c r="AX232" s="13" t="s">
        <v>71</v>
      </c>
      <c r="AY232" s="242" t="s">
        <v>141</v>
      </c>
    </row>
    <row r="233" s="14" customFormat="1">
      <c r="A233" s="14"/>
      <c r="B233" s="243"/>
      <c r="C233" s="244"/>
      <c r="D233" s="234" t="s">
        <v>152</v>
      </c>
      <c r="E233" s="245" t="s">
        <v>19</v>
      </c>
      <c r="F233" s="246" t="s">
        <v>1182</v>
      </c>
      <c r="G233" s="244"/>
      <c r="H233" s="247">
        <v>61.5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152</v>
      </c>
      <c r="AU233" s="253" t="s">
        <v>84</v>
      </c>
      <c r="AV233" s="14" t="s">
        <v>84</v>
      </c>
      <c r="AW233" s="14" t="s">
        <v>33</v>
      </c>
      <c r="AX233" s="14" t="s">
        <v>71</v>
      </c>
      <c r="AY233" s="253" t="s">
        <v>141</v>
      </c>
    </row>
    <row r="234" s="14" customFormat="1">
      <c r="A234" s="14"/>
      <c r="B234" s="243"/>
      <c r="C234" s="244"/>
      <c r="D234" s="234" t="s">
        <v>152</v>
      </c>
      <c r="E234" s="245" t="s">
        <v>19</v>
      </c>
      <c r="F234" s="246" t="s">
        <v>1183</v>
      </c>
      <c r="G234" s="244"/>
      <c r="H234" s="247">
        <v>9.9000000000000004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152</v>
      </c>
      <c r="AU234" s="253" t="s">
        <v>84</v>
      </c>
      <c r="AV234" s="14" t="s">
        <v>84</v>
      </c>
      <c r="AW234" s="14" t="s">
        <v>33</v>
      </c>
      <c r="AX234" s="14" t="s">
        <v>71</v>
      </c>
      <c r="AY234" s="253" t="s">
        <v>141</v>
      </c>
    </row>
    <row r="235" s="14" customFormat="1">
      <c r="A235" s="14"/>
      <c r="B235" s="243"/>
      <c r="C235" s="244"/>
      <c r="D235" s="234" t="s">
        <v>152</v>
      </c>
      <c r="E235" s="245" t="s">
        <v>19</v>
      </c>
      <c r="F235" s="246" t="s">
        <v>1184</v>
      </c>
      <c r="G235" s="244"/>
      <c r="H235" s="247">
        <v>10.800000000000001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152</v>
      </c>
      <c r="AU235" s="253" t="s">
        <v>84</v>
      </c>
      <c r="AV235" s="14" t="s">
        <v>84</v>
      </c>
      <c r="AW235" s="14" t="s">
        <v>33</v>
      </c>
      <c r="AX235" s="14" t="s">
        <v>71</v>
      </c>
      <c r="AY235" s="253" t="s">
        <v>141</v>
      </c>
    </row>
    <row r="236" s="14" customFormat="1">
      <c r="A236" s="14"/>
      <c r="B236" s="243"/>
      <c r="C236" s="244"/>
      <c r="D236" s="234" t="s">
        <v>152</v>
      </c>
      <c r="E236" s="245" t="s">
        <v>19</v>
      </c>
      <c r="F236" s="246" t="s">
        <v>1185</v>
      </c>
      <c r="G236" s="244"/>
      <c r="H236" s="247">
        <v>15.800000000000001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152</v>
      </c>
      <c r="AU236" s="253" t="s">
        <v>84</v>
      </c>
      <c r="AV236" s="14" t="s">
        <v>84</v>
      </c>
      <c r="AW236" s="14" t="s">
        <v>33</v>
      </c>
      <c r="AX236" s="14" t="s">
        <v>71</v>
      </c>
      <c r="AY236" s="253" t="s">
        <v>141</v>
      </c>
    </row>
    <row r="237" s="14" customFormat="1">
      <c r="A237" s="14"/>
      <c r="B237" s="243"/>
      <c r="C237" s="244"/>
      <c r="D237" s="234" t="s">
        <v>152</v>
      </c>
      <c r="E237" s="245" t="s">
        <v>19</v>
      </c>
      <c r="F237" s="246" t="s">
        <v>209</v>
      </c>
      <c r="G237" s="244"/>
      <c r="H237" s="247">
        <v>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152</v>
      </c>
      <c r="AU237" s="253" t="s">
        <v>84</v>
      </c>
      <c r="AV237" s="14" t="s">
        <v>84</v>
      </c>
      <c r="AW237" s="14" t="s">
        <v>33</v>
      </c>
      <c r="AX237" s="14" t="s">
        <v>71</v>
      </c>
      <c r="AY237" s="253" t="s">
        <v>141</v>
      </c>
    </row>
    <row r="238" s="13" customFormat="1">
      <c r="A238" s="13"/>
      <c r="B238" s="232"/>
      <c r="C238" s="233"/>
      <c r="D238" s="234" t="s">
        <v>152</v>
      </c>
      <c r="E238" s="235" t="s">
        <v>19</v>
      </c>
      <c r="F238" s="236" t="s">
        <v>1124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152</v>
      </c>
      <c r="AU238" s="242" t="s">
        <v>84</v>
      </c>
      <c r="AV238" s="13" t="s">
        <v>78</v>
      </c>
      <c r="AW238" s="13" t="s">
        <v>33</v>
      </c>
      <c r="AX238" s="13" t="s">
        <v>71</v>
      </c>
      <c r="AY238" s="242" t="s">
        <v>141</v>
      </c>
    </row>
    <row r="239" s="14" customFormat="1">
      <c r="A239" s="14"/>
      <c r="B239" s="243"/>
      <c r="C239" s="244"/>
      <c r="D239" s="234" t="s">
        <v>152</v>
      </c>
      <c r="E239" s="245" t="s">
        <v>19</v>
      </c>
      <c r="F239" s="246" t="s">
        <v>1186</v>
      </c>
      <c r="G239" s="244"/>
      <c r="H239" s="247">
        <v>10.25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152</v>
      </c>
      <c r="AU239" s="253" t="s">
        <v>84</v>
      </c>
      <c r="AV239" s="14" t="s">
        <v>84</v>
      </c>
      <c r="AW239" s="14" t="s">
        <v>33</v>
      </c>
      <c r="AX239" s="14" t="s">
        <v>71</v>
      </c>
      <c r="AY239" s="253" t="s">
        <v>141</v>
      </c>
    </row>
    <row r="240" s="15" customFormat="1">
      <c r="A240" s="15"/>
      <c r="B240" s="254"/>
      <c r="C240" s="255"/>
      <c r="D240" s="234" t="s">
        <v>152</v>
      </c>
      <c r="E240" s="256" t="s">
        <v>19</v>
      </c>
      <c r="F240" s="257" t="s">
        <v>159</v>
      </c>
      <c r="G240" s="255"/>
      <c r="H240" s="258">
        <v>117.25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152</v>
      </c>
      <c r="AU240" s="264" t="s">
        <v>84</v>
      </c>
      <c r="AV240" s="15" t="s">
        <v>148</v>
      </c>
      <c r="AW240" s="15" t="s">
        <v>33</v>
      </c>
      <c r="AX240" s="15" t="s">
        <v>78</v>
      </c>
      <c r="AY240" s="264" t="s">
        <v>141</v>
      </c>
    </row>
    <row r="241" s="14" customFormat="1">
      <c r="A241" s="14"/>
      <c r="B241" s="243"/>
      <c r="C241" s="244"/>
      <c r="D241" s="234" t="s">
        <v>152</v>
      </c>
      <c r="E241" s="244"/>
      <c r="F241" s="246" t="s">
        <v>1193</v>
      </c>
      <c r="G241" s="244"/>
      <c r="H241" s="247">
        <v>128.97499999999999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84</v>
      </c>
      <c r="AV241" s="14" t="s">
        <v>84</v>
      </c>
      <c r="AW241" s="14" t="s">
        <v>4</v>
      </c>
      <c r="AX241" s="14" t="s">
        <v>78</v>
      </c>
      <c r="AY241" s="253" t="s">
        <v>141</v>
      </c>
    </row>
    <row r="242" s="2" customFormat="1" ht="16.5" customHeight="1">
      <c r="A242" s="40"/>
      <c r="B242" s="41"/>
      <c r="C242" s="265" t="s">
        <v>283</v>
      </c>
      <c r="D242" s="265" t="s">
        <v>183</v>
      </c>
      <c r="E242" s="266" t="s">
        <v>1194</v>
      </c>
      <c r="F242" s="267" t="s">
        <v>1195</v>
      </c>
      <c r="G242" s="268" t="s">
        <v>347</v>
      </c>
      <c r="H242" s="269">
        <v>162.29400000000001</v>
      </c>
      <c r="I242" s="270"/>
      <c r="J242" s="271">
        <f>ROUND(I242*H242,2)</f>
        <v>0</v>
      </c>
      <c r="K242" s="267" t="s">
        <v>147</v>
      </c>
      <c r="L242" s="272"/>
      <c r="M242" s="273" t="s">
        <v>19</v>
      </c>
      <c r="N242" s="274" t="s">
        <v>43</v>
      </c>
      <c r="O242" s="86"/>
      <c r="P242" s="223">
        <f>O242*H242</f>
        <v>0</v>
      </c>
      <c r="Q242" s="223">
        <v>0.00050000000000000001</v>
      </c>
      <c r="R242" s="223">
        <f>Q242*H242</f>
        <v>0.081147000000000011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294</v>
      </c>
      <c r="AT242" s="225" t="s">
        <v>183</v>
      </c>
      <c r="AU242" s="225" t="s">
        <v>84</v>
      </c>
      <c r="AY242" s="19" t="s">
        <v>141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84</v>
      </c>
      <c r="BK242" s="226">
        <f>ROUND(I242*H242,2)</f>
        <v>0</v>
      </c>
      <c r="BL242" s="19" t="s">
        <v>283</v>
      </c>
      <c r="BM242" s="225" t="s">
        <v>1196</v>
      </c>
    </row>
    <row r="243" s="2" customFormat="1">
      <c r="A243" s="40"/>
      <c r="B243" s="41"/>
      <c r="C243" s="42"/>
      <c r="D243" s="227" t="s">
        <v>150</v>
      </c>
      <c r="E243" s="42"/>
      <c r="F243" s="228" t="s">
        <v>1197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150</v>
      </c>
      <c r="AU243" s="19" t="s">
        <v>84</v>
      </c>
    </row>
    <row r="244" s="13" customFormat="1">
      <c r="A244" s="13"/>
      <c r="B244" s="232"/>
      <c r="C244" s="233"/>
      <c r="D244" s="234" t="s">
        <v>152</v>
      </c>
      <c r="E244" s="235" t="s">
        <v>19</v>
      </c>
      <c r="F244" s="236" t="s">
        <v>1120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152</v>
      </c>
      <c r="AU244" s="242" t="s">
        <v>84</v>
      </c>
      <c r="AV244" s="13" t="s">
        <v>78</v>
      </c>
      <c r="AW244" s="13" t="s">
        <v>33</v>
      </c>
      <c r="AX244" s="13" t="s">
        <v>71</v>
      </c>
      <c r="AY244" s="242" t="s">
        <v>141</v>
      </c>
    </row>
    <row r="245" s="14" customFormat="1">
      <c r="A245" s="14"/>
      <c r="B245" s="243"/>
      <c r="C245" s="244"/>
      <c r="D245" s="234" t="s">
        <v>152</v>
      </c>
      <c r="E245" s="245" t="s">
        <v>19</v>
      </c>
      <c r="F245" s="246" t="s">
        <v>1182</v>
      </c>
      <c r="G245" s="244"/>
      <c r="H245" s="247">
        <v>61.5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152</v>
      </c>
      <c r="AU245" s="253" t="s">
        <v>84</v>
      </c>
      <c r="AV245" s="14" t="s">
        <v>84</v>
      </c>
      <c r="AW245" s="14" t="s">
        <v>33</v>
      </c>
      <c r="AX245" s="14" t="s">
        <v>71</v>
      </c>
      <c r="AY245" s="253" t="s">
        <v>141</v>
      </c>
    </row>
    <row r="246" s="14" customFormat="1">
      <c r="A246" s="14"/>
      <c r="B246" s="243"/>
      <c r="C246" s="244"/>
      <c r="D246" s="234" t="s">
        <v>152</v>
      </c>
      <c r="E246" s="245" t="s">
        <v>19</v>
      </c>
      <c r="F246" s="246" t="s">
        <v>1187</v>
      </c>
      <c r="G246" s="244"/>
      <c r="H246" s="247">
        <v>55.539999999999999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152</v>
      </c>
      <c r="AU246" s="253" t="s">
        <v>84</v>
      </c>
      <c r="AV246" s="14" t="s">
        <v>84</v>
      </c>
      <c r="AW246" s="14" t="s">
        <v>33</v>
      </c>
      <c r="AX246" s="14" t="s">
        <v>71</v>
      </c>
      <c r="AY246" s="253" t="s">
        <v>141</v>
      </c>
    </row>
    <row r="247" s="14" customFormat="1">
      <c r="A247" s="14"/>
      <c r="B247" s="243"/>
      <c r="C247" s="244"/>
      <c r="D247" s="234" t="s">
        <v>152</v>
      </c>
      <c r="E247" s="245" t="s">
        <v>19</v>
      </c>
      <c r="F247" s="246" t="s">
        <v>209</v>
      </c>
      <c r="G247" s="244"/>
      <c r="H247" s="247">
        <v>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152</v>
      </c>
      <c r="AU247" s="253" t="s">
        <v>84</v>
      </c>
      <c r="AV247" s="14" t="s">
        <v>84</v>
      </c>
      <c r="AW247" s="14" t="s">
        <v>33</v>
      </c>
      <c r="AX247" s="14" t="s">
        <v>71</v>
      </c>
      <c r="AY247" s="253" t="s">
        <v>141</v>
      </c>
    </row>
    <row r="248" s="13" customFormat="1">
      <c r="A248" s="13"/>
      <c r="B248" s="232"/>
      <c r="C248" s="233"/>
      <c r="D248" s="234" t="s">
        <v>152</v>
      </c>
      <c r="E248" s="235" t="s">
        <v>19</v>
      </c>
      <c r="F248" s="236" t="s">
        <v>1124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152</v>
      </c>
      <c r="AU248" s="242" t="s">
        <v>84</v>
      </c>
      <c r="AV248" s="13" t="s">
        <v>78</v>
      </c>
      <c r="AW248" s="13" t="s">
        <v>33</v>
      </c>
      <c r="AX248" s="13" t="s">
        <v>71</v>
      </c>
      <c r="AY248" s="242" t="s">
        <v>141</v>
      </c>
    </row>
    <row r="249" s="14" customFormat="1">
      <c r="A249" s="14"/>
      <c r="B249" s="243"/>
      <c r="C249" s="244"/>
      <c r="D249" s="234" t="s">
        <v>152</v>
      </c>
      <c r="E249" s="245" t="s">
        <v>19</v>
      </c>
      <c r="F249" s="246" t="s">
        <v>1186</v>
      </c>
      <c r="G249" s="244"/>
      <c r="H249" s="247">
        <v>10.25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152</v>
      </c>
      <c r="AU249" s="253" t="s">
        <v>84</v>
      </c>
      <c r="AV249" s="14" t="s">
        <v>84</v>
      </c>
      <c r="AW249" s="14" t="s">
        <v>33</v>
      </c>
      <c r="AX249" s="14" t="s">
        <v>71</v>
      </c>
      <c r="AY249" s="253" t="s">
        <v>141</v>
      </c>
    </row>
    <row r="250" s="14" customFormat="1">
      <c r="A250" s="14"/>
      <c r="B250" s="243"/>
      <c r="C250" s="244"/>
      <c r="D250" s="234" t="s">
        <v>152</v>
      </c>
      <c r="E250" s="245" t="s">
        <v>19</v>
      </c>
      <c r="F250" s="246" t="s">
        <v>1188</v>
      </c>
      <c r="G250" s="244"/>
      <c r="H250" s="247">
        <v>11.25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152</v>
      </c>
      <c r="AU250" s="253" t="s">
        <v>84</v>
      </c>
      <c r="AV250" s="14" t="s">
        <v>84</v>
      </c>
      <c r="AW250" s="14" t="s">
        <v>33</v>
      </c>
      <c r="AX250" s="14" t="s">
        <v>71</v>
      </c>
      <c r="AY250" s="253" t="s">
        <v>141</v>
      </c>
    </row>
    <row r="251" s="15" customFormat="1">
      <c r="A251" s="15"/>
      <c r="B251" s="254"/>
      <c r="C251" s="255"/>
      <c r="D251" s="234" t="s">
        <v>152</v>
      </c>
      <c r="E251" s="256" t="s">
        <v>19</v>
      </c>
      <c r="F251" s="257" t="s">
        <v>159</v>
      </c>
      <c r="G251" s="255"/>
      <c r="H251" s="258">
        <v>147.53999999999999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152</v>
      </c>
      <c r="AU251" s="264" t="s">
        <v>84</v>
      </c>
      <c r="AV251" s="15" t="s">
        <v>148</v>
      </c>
      <c r="AW251" s="15" t="s">
        <v>33</v>
      </c>
      <c r="AX251" s="15" t="s">
        <v>78</v>
      </c>
      <c r="AY251" s="264" t="s">
        <v>141</v>
      </c>
    </row>
    <row r="252" s="14" customFormat="1">
      <c r="A252" s="14"/>
      <c r="B252" s="243"/>
      <c r="C252" s="244"/>
      <c r="D252" s="234" t="s">
        <v>152</v>
      </c>
      <c r="E252" s="244"/>
      <c r="F252" s="246" t="s">
        <v>1198</v>
      </c>
      <c r="G252" s="244"/>
      <c r="H252" s="247">
        <v>162.29400000000001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152</v>
      </c>
      <c r="AU252" s="253" t="s">
        <v>84</v>
      </c>
      <c r="AV252" s="14" t="s">
        <v>84</v>
      </c>
      <c r="AW252" s="14" t="s">
        <v>4</v>
      </c>
      <c r="AX252" s="14" t="s">
        <v>78</v>
      </c>
      <c r="AY252" s="253" t="s">
        <v>141</v>
      </c>
    </row>
    <row r="253" s="2" customFormat="1" ht="16.5" customHeight="1">
      <c r="A253" s="40"/>
      <c r="B253" s="41"/>
      <c r="C253" s="265" t="s">
        <v>291</v>
      </c>
      <c r="D253" s="265" t="s">
        <v>183</v>
      </c>
      <c r="E253" s="266" t="s">
        <v>1199</v>
      </c>
      <c r="F253" s="267" t="s">
        <v>1200</v>
      </c>
      <c r="G253" s="268" t="s">
        <v>347</v>
      </c>
      <c r="H253" s="269">
        <v>40.149999999999999</v>
      </c>
      <c r="I253" s="270"/>
      <c r="J253" s="271">
        <f>ROUND(I253*H253,2)</f>
        <v>0</v>
      </c>
      <c r="K253" s="267" t="s">
        <v>147</v>
      </c>
      <c r="L253" s="272"/>
      <c r="M253" s="273" t="s">
        <v>19</v>
      </c>
      <c r="N253" s="274" t="s">
        <v>43</v>
      </c>
      <c r="O253" s="86"/>
      <c r="P253" s="223">
        <f>O253*H253</f>
        <v>0</v>
      </c>
      <c r="Q253" s="223">
        <v>0.00050000000000000001</v>
      </c>
      <c r="R253" s="223">
        <f>Q253*H253</f>
        <v>0.020074999999999999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294</v>
      </c>
      <c r="AT253" s="225" t="s">
        <v>183</v>
      </c>
      <c r="AU253" s="225" t="s">
        <v>84</v>
      </c>
      <c r="AY253" s="19" t="s">
        <v>141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84</v>
      </c>
      <c r="BK253" s="226">
        <f>ROUND(I253*H253,2)</f>
        <v>0</v>
      </c>
      <c r="BL253" s="19" t="s">
        <v>283</v>
      </c>
      <c r="BM253" s="225" t="s">
        <v>1201</v>
      </c>
    </row>
    <row r="254" s="2" customFormat="1">
      <c r="A254" s="40"/>
      <c r="B254" s="41"/>
      <c r="C254" s="42"/>
      <c r="D254" s="227" t="s">
        <v>150</v>
      </c>
      <c r="E254" s="42"/>
      <c r="F254" s="228" t="s">
        <v>1202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150</v>
      </c>
      <c r="AU254" s="19" t="s">
        <v>84</v>
      </c>
    </row>
    <row r="255" s="13" customFormat="1">
      <c r="A255" s="13"/>
      <c r="B255" s="232"/>
      <c r="C255" s="233"/>
      <c r="D255" s="234" t="s">
        <v>152</v>
      </c>
      <c r="E255" s="235" t="s">
        <v>19</v>
      </c>
      <c r="F255" s="236" t="s">
        <v>1120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152</v>
      </c>
      <c r="AU255" s="242" t="s">
        <v>84</v>
      </c>
      <c r="AV255" s="13" t="s">
        <v>78</v>
      </c>
      <c r="AW255" s="13" t="s">
        <v>33</v>
      </c>
      <c r="AX255" s="13" t="s">
        <v>71</v>
      </c>
      <c r="AY255" s="242" t="s">
        <v>141</v>
      </c>
    </row>
    <row r="256" s="14" customFormat="1">
      <c r="A256" s="14"/>
      <c r="B256" s="243"/>
      <c r="C256" s="244"/>
      <c r="D256" s="234" t="s">
        <v>152</v>
      </c>
      <c r="E256" s="245" t="s">
        <v>19</v>
      </c>
      <c r="F256" s="246" t="s">
        <v>1183</v>
      </c>
      <c r="G256" s="244"/>
      <c r="H256" s="247">
        <v>9.9000000000000004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152</v>
      </c>
      <c r="AU256" s="253" t="s">
        <v>84</v>
      </c>
      <c r="AV256" s="14" t="s">
        <v>84</v>
      </c>
      <c r="AW256" s="14" t="s">
        <v>33</v>
      </c>
      <c r="AX256" s="14" t="s">
        <v>71</v>
      </c>
      <c r="AY256" s="253" t="s">
        <v>141</v>
      </c>
    </row>
    <row r="257" s="14" customFormat="1">
      <c r="A257" s="14"/>
      <c r="B257" s="243"/>
      <c r="C257" s="244"/>
      <c r="D257" s="234" t="s">
        <v>152</v>
      </c>
      <c r="E257" s="245" t="s">
        <v>19</v>
      </c>
      <c r="F257" s="246" t="s">
        <v>1184</v>
      </c>
      <c r="G257" s="244"/>
      <c r="H257" s="247">
        <v>10.800000000000001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152</v>
      </c>
      <c r="AU257" s="253" t="s">
        <v>84</v>
      </c>
      <c r="AV257" s="14" t="s">
        <v>84</v>
      </c>
      <c r="AW257" s="14" t="s">
        <v>33</v>
      </c>
      <c r="AX257" s="14" t="s">
        <v>71</v>
      </c>
      <c r="AY257" s="253" t="s">
        <v>141</v>
      </c>
    </row>
    <row r="258" s="14" customFormat="1">
      <c r="A258" s="14"/>
      <c r="B258" s="243"/>
      <c r="C258" s="244"/>
      <c r="D258" s="234" t="s">
        <v>152</v>
      </c>
      <c r="E258" s="245" t="s">
        <v>19</v>
      </c>
      <c r="F258" s="246" t="s">
        <v>1185</v>
      </c>
      <c r="G258" s="244"/>
      <c r="H258" s="247">
        <v>15.800000000000001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152</v>
      </c>
      <c r="AU258" s="253" t="s">
        <v>84</v>
      </c>
      <c r="AV258" s="14" t="s">
        <v>84</v>
      </c>
      <c r="AW258" s="14" t="s">
        <v>33</v>
      </c>
      <c r="AX258" s="14" t="s">
        <v>71</v>
      </c>
      <c r="AY258" s="253" t="s">
        <v>141</v>
      </c>
    </row>
    <row r="259" s="15" customFormat="1">
      <c r="A259" s="15"/>
      <c r="B259" s="254"/>
      <c r="C259" s="255"/>
      <c r="D259" s="234" t="s">
        <v>152</v>
      </c>
      <c r="E259" s="256" t="s">
        <v>19</v>
      </c>
      <c r="F259" s="257" t="s">
        <v>159</v>
      </c>
      <c r="G259" s="255"/>
      <c r="H259" s="258">
        <v>36.5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152</v>
      </c>
      <c r="AU259" s="264" t="s">
        <v>84</v>
      </c>
      <c r="AV259" s="15" t="s">
        <v>148</v>
      </c>
      <c r="AW259" s="15" t="s">
        <v>33</v>
      </c>
      <c r="AX259" s="15" t="s">
        <v>78</v>
      </c>
      <c r="AY259" s="264" t="s">
        <v>141</v>
      </c>
    </row>
    <row r="260" s="14" customFormat="1">
      <c r="A260" s="14"/>
      <c r="B260" s="243"/>
      <c r="C260" s="244"/>
      <c r="D260" s="234" t="s">
        <v>152</v>
      </c>
      <c r="E260" s="244"/>
      <c r="F260" s="246" t="s">
        <v>1203</v>
      </c>
      <c r="G260" s="244"/>
      <c r="H260" s="247">
        <v>40.149999999999999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152</v>
      </c>
      <c r="AU260" s="253" t="s">
        <v>84</v>
      </c>
      <c r="AV260" s="14" t="s">
        <v>84</v>
      </c>
      <c r="AW260" s="14" t="s">
        <v>4</v>
      </c>
      <c r="AX260" s="14" t="s">
        <v>78</v>
      </c>
      <c r="AY260" s="253" t="s">
        <v>141</v>
      </c>
    </row>
    <row r="261" s="2" customFormat="1" ht="24.15" customHeight="1">
      <c r="A261" s="40"/>
      <c r="B261" s="41"/>
      <c r="C261" s="214" t="s">
        <v>297</v>
      </c>
      <c r="D261" s="214" t="s">
        <v>143</v>
      </c>
      <c r="E261" s="215" t="s">
        <v>1204</v>
      </c>
      <c r="F261" s="216" t="s">
        <v>1205</v>
      </c>
      <c r="G261" s="217" t="s">
        <v>826</v>
      </c>
      <c r="H261" s="286"/>
      <c r="I261" s="219"/>
      <c r="J261" s="220">
        <f>ROUND(I261*H261,2)</f>
        <v>0</v>
      </c>
      <c r="K261" s="216" t="s">
        <v>147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283</v>
      </c>
      <c r="AT261" s="225" t="s">
        <v>143</v>
      </c>
      <c r="AU261" s="225" t="s">
        <v>84</v>
      </c>
      <c r="AY261" s="19" t="s">
        <v>141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84</v>
      </c>
      <c r="BK261" s="226">
        <f>ROUND(I261*H261,2)</f>
        <v>0</v>
      </c>
      <c r="BL261" s="19" t="s">
        <v>283</v>
      </c>
      <c r="BM261" s="225" t="s">
        <v>1206</v>
      </c>
    </row>
    <row r="262" s="2" customFormat="1">
      <c r="A262" s="40"/>
      <c r="B262" s="41"/>
      <c r="C262" s="42"/>
      <c r="D262" s="227" t="s">
        <v>150</v>
      </c>
      <c r="E262" s="42"/>
      <c r="F262" s="228" t="s">
        <v>1207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150</v>
      </c>
      <c r="AU262" s="19" t="s">
        <v>84</v>
      </c>
    </row>
    <row r="263" s="12" customFormat="1" ht="22.8" customHeight="1">
      <c r="A263" s="12"/>
      <c r="B263" s="198"/>
      <c r="C263" s="199"/>
      <c r="D263" s="200" t="s">
        <v>70</v>
      </c>
      <c r="E263" s="212" t="s">
        <v>1208</v>
      </c>
      <c r="F263" s="212" t="s">
        <v>1209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SUM(P264:P305)</f>
        <v>0</v>
      </c>
      <c r="Q263" s="206"/>
      <c r="R263" s="207">
        <f>SUM(R264:R305)</f>
        <v>1.6921434</v>
      </c>
      <c r="S263" s="206"/>
      <c r="T263" s="208">
        <f>SUM(T264:T305)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84</v>
      </c>
      <c r="AT263" s="210" t="s">
        <v>70</v>
      </c>
      <c r="AU263" s="210" t="s">
        <v>78</v>
      </c>
      <c r="AY263" s="209" t="s">
        <v>141</v>
      </c>
      <c r="BK263" s="211">
        <f>SUM(BK264:BK305)</f>
        <v>0</v>
      </c>
    </row>
    <row r="264" s="2" customFormat="1" ht="24.15" customHeight="1">
      <c r="A264" s="40"/>
      <c r="B264" s="41"/>
      <c r="C264" s="214" t="s">
        <v>303</v>
      </c>
      <c r="D264" s="214" t="s">
        <v>143</v>
      </c>
      <c r="E264" s="215" t="s">
        <v>1210</v>
      </c>
      <c r="F264" s="216" t="s">
        <v>1211</v>
      </c>
      <c r="G264" s="217" t="s">
        <v>146</v>
      </c>
      <c r="H264" s="218">
        <v>57.398000000000003</v>
      </c>
      <c r="I264" s="219"/>
      <c r="J264" s="220">
        <f>ROUND(I264*H264,2)</f>
        <v>0</v>
      </c>
      <c r="K264" s="216" t="s">
        <v>147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0.0060000000000000001</v>
      </c>
      <c r="R264" s="223">
        <f>Q264*H264</f>
        <v>0.34438800000000003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283</v>
      </c>
      <c r="AT264" s="225" t="s">
        <v>143</v>
      </c>
      <c r="AU264" s="225" t="s">
        <v>84</v>
      </c>
      <c r="AY264" s="19" t="s">
        <v>141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84</v>
      </c>
      <c r="BK264" s="226">
        <f>ROUND(I264*H264,2)</f>
        <v>0</v>
      </c>
      <c r="BL264" s="19" t="s">
        <v>283</v>
      </c>
      <c r="BM264" s="225" t="s">
        <v>1212</v>
      </c>
    </row>
    <row r="265" s="2" customFormat="1">
      <c r="A265" s="40"/>
      <c r="B265" s="41"/>
      <c r="C265" s="42"/>
      <c r="D265" s="227" t="s">
        <v>150</v>
      </c>
      <c r="E265" s="42"/>
      <c r="F265" s="228" t="s">
        <v>1213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150</v>
      </c>
      <c r="AU265" s="19" t="s">
        <v>84</v>
      </c>
    </row>
    <row r="266" s="13" customFormat="1">
      <c r="A266" s="13"/>
      <c r="B266" s="232"/>
      <c r="C266" s="233"/>
      <c r="D266" s="234" t="s">
        <v>152</v>
      </c>
      <c r="E266" s="235" t="s">
        <v>19</v>
      </c>
      <c r="F266" s="236" t="s">
        <v>1120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152</v>
      </c>
      <c r="AU266" s="242" t="s">
        <v>84</v>
      </c>
      <c r="AV266" s="13" t="s">
        <v>78</v>
      </c>
      <c r="AW266" s="13" t="s">
        <v>33</v>
      </c>
      <c r="AX266" s="13" t="s">
        <v>71</v>
      </c>
      <c r="AY266" s="242" t="s">
        <v>141</v>
      </c>
    </row>
    <row r="267" s="14" customFormat="1">
      <c r="A267" s="14"/>
      <c r="B267" s="243"/>
      <c r="C267" s="244"/>
      <c r="D267" s="234" t="s">
        <v>152</v>
      </c>
      <c r="E267" s="245" t="s">
        <v>19</v>
      </c>
      <c r="F267" s="246" t="s">
        <v>1214</v>
      </c>
      <c r="G267" s="244"/>
      <c r="H267" s="247">
        <v>29.093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152</v>
      </c>
      <c r="AU267" s="253" t="s">
        <v>84</v>
      </c>
      <c r="AV267" s="14" t="s">
        <v>84</v>
      </c>
      <c r="AW267" s="14" t="s">
        <v>33</v>
      </c>
      <c r="AX267" s="14" t="s">
        <v>71</v>
      </c>
      <c r="AY267" s="253" t="s">
        <v>141</v>
      </c>
    </row>
    <row r="268" s="14" customFormat="1">
      <c r="A268" s="14"/>
      <c r="B268" s="243"/>
      <c r="C268" s="244"/>
      <c r="D268" s="234" t="s">
        <v>152</v>
      </c>
      <c r="E268" s="245" t="s">
        <v>19</v>
      </c>
      <c r="F268" s="246" t="s">
        <v>1215</v>
      </c>
      <c r="G268" s="244"/>
      <c r="H268" s="247">
        <v>4.4550000000000001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152</v>
      </c>
      <c r="AU268" s="253" t="s">
        <v>84</v>
      </c>
      <c r="AV268" s="14" t="s">
        <v>84</v>
      </c>
      <c r="AW268" s="14" t="s">
        <v>33</v>
      </c>
      <c r="AX268" s="14" t="s">
        <v>71</v>
      </c>
      <c r="AY268" s="253" t="s">
        <v>141</v>
      </c>
    </row>
    <row r="269" s="14" customFormat="1">
      <c r="A269" s="14"/>
      <c r="B269" s="243"/>
      <c r="C269" s="244"/>
      <c r="D269" s="234" t="s">
        <v>152</v>
      </c>
      <c r="E269" s="245" t="s">
        <v>19</v>
      </c>
      <c r="F269" s="246" t="s">
        <v>1216</v>
      </c>
      <c r="G269" s="244"/>
      <c r="H269" s="247">
        <v>19.350000000000001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152</v>
      </c>
      <c r="AU269" s="253" t="s">
        <v>84</v>
      </c>
      <c r="AV269" s="14" t="s">
        <v>84</v>
      </c>
      <c r="AW269" s="14" t="s">
        <v>33</v>
      </c>
      <c r="AX269" s="14" t="s">
        <v>71</v>
      </c>
      <c r="AY269" s="253" t="s">
        <v>141</v>
      </c>
    </row>
    <row r="270" s="14" customFormat="1">
      <c r="A270" s="14"/>
      <c r="B270" s="243"/>
      <c r="C270" s="244"/>
      <c r="D270" s="234" t="s">
        <v>152</v>
      </c>
      <c r="E270" s="245" t="s">
        <v>19</v>
      </c>
      <c r="F270" s="246" t="s">
        <v>1217</v>
      </c>
      <c r="G270" s="244"/>
      <c r="H270" s="247">
        <v>4.5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152</v>
      </c>
      <c r="AU270" s="253" t="s">
        <v>84</v>
      </c>
      <c r="AV270" s="14" t="s">
        <v>84</v>
      </c>
      <c r="AW270" s="14" t="s">
        <v>33</v>
      </c>
      <c r="AX270" s="14" t="s">
        <v>71</v>
      </c>
      <c r="AY270" s="253" t="s">
        <v>141</v>
      </c>
    </row>
    <row r="271" s="15" customFormat="1">
      <c r="A271" s="15"/>
      <c r="B271" s="254"/>
      <c r="C271" s="255"/>
      <c r="D271" s="234" t="s">
        <v>152</v>
      </c>
      <c r="E271" s="256" t="s">
        <v>19</v>
      </c>
      <c r="F271" s="257" t="s">
        <v>159</v>
      </c>
      <c r="G271" s="255"/>
      <c r="H271" s="258">
        <v>57.398000000000003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152</v>
      </c>
      <c r="AU271" s="264" t="s">
        <v>84</v>
      </c>
      <c r="AV271" s="15" t="s">
        <v>148</v>
      </c>
      <c r="AW271" s="15" t="s">
        <v>33</v>
      </c>
      <c r="AX271" s="15" t="s">
        <v>78</v>
      </c>
      <c r="AY271" s="264" t="s">
        <v>141</v>
      </c>
    </row>
    <row r="272" s="2" customFormat="1" ht="16.5" customHeight="1">
      <c r="A272" s="40"/>
      <c r="B272" s="41"/>
      <c r="C272" s="265" t="s">
        <v>309</v>
      </c>
      <c r="D272" s="265" t="s">
        <v>183</v>
      </c>
      <c r="E272" s="266" t="s">
        <v>1218</v>
      </c>
      <c r="F272" s="267" t="s">
        <v>1219</v>
      </c>
      <c r="G272" s="268" t="s">
        <v>146</v>
      </c>
      <c r="H272" s="269">
        <v>60.268000000000001</v>
      </c>
      <c r="I272" s="270"/>
      <c r="J272" s="271">
        <f>ROUND(I272*H272,2)</f>
        <v>0</v>
      </c>
      <c r="K272" s="267" t="s">
        <v>147</v>
      </c>
      <c r="L272" s="272"/>
      <c r="M272" s="273" t="s">
        <v>19</v>
      </c>
      <c r="N272" s="274" t="s">
        <v>43</v>
      </c>
      <c r="O272" s="86"/>
      <c r="P272" s="223">
        <f>O272*H272</f>
        <v>0</v>
      </c>
      <c r="Q272" s="223">
        <v>0.0015</v>
      </c>
      <c r="R272" s="223">
        <f>Q272*H272</f>
        <v>0.090401999999999996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294</v>
      </c>
      <c r="AT272" s="225" t="s">
        <v>183</v>
      </c>
      <c r="AU272" s="225" t="s">
        <v>84</v>
      </c>
      <c r="AY272" s="19" t="s">
        <v>141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84</v>
      </c>
      <c r="BK272" s="226">
        <f>ROUND(I272*H272,2)</f>
        <v>0</v>
      </c>
      <c r="BL272" s="19" t="s">
        <v>283</v>
      </c>
      <c r="BM272" s="225" t="s">
        <v>1220</v>
      </c>
    </row>
    <row r="273" s="2" customFormat="1">
      <c r="A273" s="40"/>
      <c r="B273" s="41"/>
      <c r="C273" s="42"/>
      <c r="D273" s="227" t="s">
        <v>150</v>
      </c>
      <c r="E273" s="42"/>
      <c r="F273" s="228" t="s">
        <v>1221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150</v>
      </c>
      <c r="AU273" s="19" t="s">
        <v>84</v>
      </c>
    </row>
    <row r="274" s="13" customFormat="1">
      <c r="A274" s="13"/>
      <c r="B274" s="232"/>
      <c r="C274" s="233"/>
      <c r="D274" s="234" t="s">
        <v>152</v>
      </c>
      <c r="E274" s="235" t="s">
        <v>19</v>
      </c>
      <c r="F274" s="236" t="s">
        <v>1120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152</v>
      </c>
      <c r="AU274" s="242" t="s">
        <v>84</v>
      </c>
      <c r="AV274" s="13" t="s">
        <v>78</v>
      </c>
      <c r="AW274" s="13" t="s">
        <v>33</v>
      </c>
      <c r="AX274" s="13" t="s">
        <v>71</v>
      </c>
      <c r="AY274" s="242" t="s">
        <v>141</v>
      </c>
    </row>
    <row r="275" s="14" customFormat="1">
      <c r="A275" s="14"/>
      <c r="B275" s="243"/>
      <c r="C275" s="244"/>
      <c r="D275" s="234" t="s">
        <v>152</v>
      </c>
      <c r="E275" s="245" t="s">
        <v>19</v>
      </c>
      <c r="F275" s="246" t="s">
        <v>1214</v>
      </c>
      <c r="G275" s="244"/>
      <c r="H275" s="247">
        <v>29.093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152</v>
      </c>
      <c r="AU275" s="253" t="s">
        <v>84</v>
      </c>
      <c r="AV275" s="14" t="s">
        <v>84</v>
      </c>
      <c r="AW275" s="14" t="s">
        <v>33</v>
      </c>
      <c r="AX275" s="14" t="s">
        <v>71</v>
      </c>
      <c r="AY275" s="253" t="s">
        <v>141</v>
      </c>
    </row>
    <row r="276" s="14" customFormat="1">
      <c r="A276" s="14"/>
      <c r="B276" s="243"/>
      <c r="C276" s="244"/>
      <c r="D276" s="234" t="s">
        <v>152</v>
      </c>
      <c r="E276" s="245" t="s">
        <v>19</v>
      </c>
      <c r="F276" s="246" t="s">
        <v>1215</v>
      </c>
      <c r="G276" s="244"/>
      <c r="H276" s="247">
        <v>4.4550000000000001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152</v>
      </c>
      <c r="AU276" s="253" t="s">
        <v>84</v>
      </c>
      <c r="AV276" s="14" t="s">
        <v>84</v>
      </c>
      <c r="AW276" s="14" t="s">
        <v>33</v>
      </c>
      <c r="AX276" s="14" t="s">
        <v>71</v>
      </c>
      <c r="AY276" s="253" t="s">
        <v>141</v>
      </c>
    </row>
    <row r="277" s="14" customFormat="1">
      <c r="A277" s="14"/>
      <c r="B277" s="243"/>
      <c r="C277" s="244"/>
      <c r="D277" s="234" t="s">
        <v>152</v>
      </c>
      <c r="E277" s="245" t="s">
        <v>19</v>
      </c>
      <c r="F277" s="246" t="s">
        <v>1216</v>
      </c>
      <c r="G277" s="244"/>
      <c r="H277" s="247">
        <v>19.350000000000001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152</v>
      </c>
      <c r="AU277" s="253" t="s">
        <v>84</v>
      </c>
      <c r="AV277" s="14" t="s">
        <v>84</v>
      </c>
      <c r="AW277" s="14" t="s">
        <v>33</v>
      </c>
      <c r="AX277" s="14" t="s">
        <v>71</v>
      </c>
      <c r="AY277" s="253" t="s">
        <v>141</v>
      </c>
    </row>
    <row r="278" s="14" customFormat="1">
      <c r="A278" s="14"/>
      <c r="B278" s="243"/>
      <c r="C278" s="244"/>
      <c r="D278" s="234" t="s">
        <v>152</v>
      </c>
      <c r="E278" s="245" t="s">
        <v>19</v>
      </c>
      <c r="F278" s="246" t="s">
        <v>1217</v>
      </c>
      <c r="G278" s="244"/>
      <c r="H278" s="247">
        <v>4.5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152</v>
      </c>
      <c r="AU278" s="253" t="s">
        <v>84</v>
      </c>
      <c r="AV278" s="14" t="s">
        <v>84</v>
      </c>
      <c r="AW278" s="14" t="s">
        <v>33</v>
      </c>
      <c r="AX278" s="14" t="s">
        <v>71</v>
      </c>
      <c r="AY278" s="253" t="s">
        <v>141</v>
      </c>
    </row>
    <row r="279" s="15" customFormat="1">
      <c r="A279" s="15"/>
      <c r="B279" s="254"/>
      <c r="C279" s="255"/>
      <c r="D279" s="234" t="s">
        <v>152</v>
      </c>
      <c r="E279" s="256" t="s">
        <v>19</v>
      </c>
      <c r="F279" s="257" t="s">
        <v>159</v>
      </c>
      <c r="G279" s="255"/>
      <c r="H279" s="258">
        <v>57.398000000000003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152</v>
      </c>
      <c r="AU279" s="264" t="s">
        <v>84</v>
      </c>
      <c r="AV279" s="15" t="s">
        <v>148</v>
      </c>
      <c r="AW279" s="15" t="s">
        <v>33</v>
      </c>
      <c r="AX279" s="15" t="s">
        <v>78</v>
      </c>
      <c r="AY279" s="264" t="s">
        <v>141</v>
      </c>
    </row>
    <row r="280" s="14" customFormat="1">
      <c r="A280" s="14"/>
      <c r="B280" s="243"/>
      <c r="C280" s="244"/>
      <c r="D280" s="234" t="s">
        <v>152</v>
      </c>
      <c r="E280" s="244"/>
      <c r="F280" s="246" t="s">
        <v>1222</v>
      </c>
      <c r="G280" s="244"/>
      <c r="H280" s="247">
        <v>60.268000000000001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152</v>
      </c>
      <c r="AU280" s="253" t="s">
        <v>84</v>
      </c>
      <c r="AV280" s="14" t="s">
        <v>84</v>
      </c>
      <c r="AW280" s="14" t="s">
        <v>4</v>
      </c>
      <c r="AX280" s="14" t="s">
        <v>78</v>
      </c>
      <c r="AY280" s="253" t="s">
        <v>141</v>
      </c>
    </row>
    <row r="281" s="2" customFormat="1" ht="24.15" customHeight="1">
      <c r="A281" s="40"/>
      <c r="B281" s="41"/>
      <c r="C281" s="214" t="s">
        <v>7</v>
      </c>
      <c r="D281" s="214" t="s">
        <v>143</v>
      </c>
      <c r="E281" s="215" t="s">
        <v>1223</v>
      </c>
      <c r="F281" s="216" t="s">
        <v>1224</v>
      </c>
      <c r="G281" s="217" t="s">
        <v>146</v>
      </c>
      <c r="H281" s="218">
        <v>395.39499999999998</v>
      </c>
      <c r="I281" s="219"/>
      <c r="J281" s="220">
        <f>ROUND(I281*H281,2)</f>
        <v>0</v>
      </c>
      <c r="K281" s="216" t="s">
        <v>147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0.00012</v>
      </c>
      <c r="R281" s="223">
        <f>Q281*H281</f>
        <v>0.047447400000000001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283</v>
      </c>
      <c r="AT281" s="225" t="s">
        <v>143</v>
      </c>
      <c r="AU281" s="225" t="s">
        <v>84</v>
      </c>
      <c r="AY281" s="19" t="s">
        <v>141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84</v>
      </c>
      <c r="BK281" s="226">
        <f>ROUND(I281*H281,2)</f>
        <v>0</v>
      </c>
      <c r="BL281" s="19" t="s">
        <v>283</v>
      </c>
      <c r="BM281" s="225" t="s">
        <v>1225</v>
      </c>
    </row>
    <row r="282" s="2" customFormat="1">
      <c r="A282" s="40"/>
      <c r="B282" s="41"/>
      <c r="C282" s="42"/>
      <c r="D282" s="227" t="s">
        <v>150</v>
      </c>
      <c r="E282" s="42"/>
      <c r="F282" s="228" t="s">
        <v>1226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150</v>
      </c>
      <c r="AU282" s="19" t="s">
        <v>84</v>
      </c>
    </row>
    <row r="283" s="13" customFormat="1">
      <c r="A283" s="13"/>
      <c r="B283" s="232"/>
      <c r="C283" s="233"/>
      <c r="D283" s="234" t="s">
        <v>152</v>
      </c>
      <c r="E283" s="235" t="s">
        <v>19</v>
      </c>
      <c r="F283" s="236" t="s">
        <v>1120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152</v>
      </c>
      <c r="AU283" s="242" t="s">
        <v>84</v>
      </c>
      <c r="AV283" s="13" t="s">
        <v>78</v>
      </c>
      <c r="AW283" s="13" t="s">
        <v>33</v>
      </c>
      <c r="AX283" s="13" t="s">
        <v>71</v>
      </c>
      <c r="AY283" s="242" t="s">
        <v>141</v>
      </c>
    </row>
    <row r="284" s="14" customFormat="1">
      <c r="A284" s="14"/>
      <c r="B284" s="243"/>
      <c r="C284" s="244"/>
      <c r="D284" s="234" t="s">
        <v>152</v>
      </c>
      <c r="E284" s="245" t="s">
        <v>19</v>
      </c>
      <c r="F284" s="246" t="s">
        <v>1227</v>
      </c>
      <c r="G284" s="244"/>
      <c r="H284" s="247">
        <v>434.51999999999998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152</v>
      </c>
      <c r="AU284" s="253" t="s">
        <v>84</v>
      </c>
      <c r="AV284" s="14" t="s">
        <v>84</v>
      </c>
      <c r="AW284" s="14" t="s">
        <v>33</v>
      </c>
      <c r="AX284" s="14" t="s">
        <v>71</v>
      </c>
      <c r="AY284" s="253" t="s">
        <v>141</v>
      </c>
    </row>
    <row r="285" s="14" customFormat="1">
      <c r="A285" s="14"/>
      <c r="B285" s="243"/>
      <c r="C285" s="244"/>
      <c r="D285" s="234" t="s">
        <v>152</v>
      </c>
      <c r="E285" s="245" t="s">
        <v>19</v>
      </c>
      <c r="F285" s="246" t="s">
        <v>1228</v>
      </c>
      <c r="G285" s="244"/>
      <c r="H285" s="247">
        <v>-30.484999999999999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152</v>
      </c>
      <c r="AU285" s="253" t="s">
        <v>84</v>
      </c>
      <c r="AV285" s="14" t="s">
        <v>84</v>
      </c>
      <c r="AW285" s="14" t="s">
        <v>33</v>
      </c>
      <c r="AX285" s="14" t="s">
        <v>71</v>
      </c>
      <c r="AY285" s="253" t="s">
        <v>141</v>
      </c>
    </row>
    <row r="286" s="14" customFormat="1">
      <c r="A286" s="14"/>
      <c r="B286" s="243"/>
      <c r="C286" s="244"/>
      <c r="D286" s="234" t="s">
        <v>152</v>
      </c>
      <c r="E286" s="245" t="s">
        <v>19</v>
      </c>
      <c r="F286" s="246" t="s">
        <v>1229</v>
      </c>
      <c r="G286" s="244"/>
      <c r="H286" s="247">
        <v>-8.6400000000000006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152</v>
      </c>
      <c r="AU286" s="253" t="s">
        <v>84</v>
      </c>
      <c r="AV286" s="14" t="s">
        <v>84</v>
      </c>
      <c r="AW286" s="14" t="s">
        <v>33</v>
      </c>
      <c r="AX286" s="14" t="s">
        <v>71</v>
      </c>
      <c r="AY286" s="253" t="s">
        <v>141</v>
      </c>
    </row>
    <row r="287" s="15" customFormat="1">
      <c r="A287" s="15"/>
      <c r="B287" s="254"/>
      <c r="C287" s="255"/>
      <c r="D287" s="234" t="s">
        <v>152</v>
      </c>
      <c r="E287" s="256" t="s">
        <v>19</v>
      </c>
      <c r="F287" s="257" t="s">
        <v>159</v>
      </c>
      <c r="G287" s="255"/>
      <c r="H287" s="258">
        <v>395.39499999999998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152</v>
      </c>
      <c r="AU287" s="264" t="s">
        <v>84</v>
      </c>
      <c r="AV287" s="15" t="s">
        <v>148</v>
      </c>
      <c r="AW287" s="15" t="s">
        <v>33</v>
      </c>
      <c r="AX287" s="15" t="s">
        <v>78</v>
      </c>
      <c r="AY287" s="264" t="s">
        <v>141</v>
      </c>
    </row>
    <row r="288" s="2" customFormat="1" ht="16.5" customHeight="1">
      <c r="A288" s="40"/>
      <c r="B288" s="41"/>
      <c r="C288" s="265" t="s">
        <v>331</v>
      </c>
      <c r="D288" s="265" t="s">
        <v>183</v>
      </c>
      <c r="E288" s="266" t="s">
        <v>1230</v>
      </c>
      <c r="F288" s="267" t="s">
        <v>1231</v>
      </c>
      <c r="G288" s="268" t="s">
        <v>146</v>
      </c>
      <c r="H288" s="269">
        <v>201.65100000000001</v>
      </c>
      <c r="I288" s="270"/>
      <c r="J288" s="271">
        <f>ROUND(I288*H288,2)</f>
        <v>0</v>
      </c>
      <c r="K288" s="267" t="s">
        <v>147</v>
      </c>
      <c r="L288" s="272"/>
      <c r="M288" s="273" t="s">
        <v>19</v>
      </c>
      <c r="N288" s="274" t="s">
        <v>43</v>
      </c>
      <c r="O288" s="86"/>
      <c r="P288" s="223">
        <f>O288*H288</f>
        <v>0</v>
      </c>
      <c r="Q288" s="223">
        <v>0.0011999999999999999</v>
      </c>
      <c r="R288" s="223">
        <f>Q288*H288</f>
        <v>0.24198119999999998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294</v>
      </c>
      <c r="AT288" s="225" t="s">
        <v>183</v>
      </c>
      <c r="AU288" s="225" t="s">
        <v>84</v>
      </c>
      <c r="AY288" s="19" t="s">
        <v>141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84</v>
      </c>
      <c r="BK288" s="226">
        <f>ROUND(I288*H288,2)</f>
        <v>0</v>
      </c>
      <c r="BL288" s="19" t="s">
        <v>283</v>
      </c>
      <c r="BM288" s="225" t="s">
        <v>1232</v>
      </c>
    </row>
    <row r="289" s="2" customFormat="1">
      <c r="A289" s="40"/>
      <c r="B289" s="41"/>
      <c r="C289" s="42"/>
      <c r="D289" s="227" t="s">
        <v>150</v>
      </c>
      <c r="E289" s="42"/>
      <c r="F289" s="228" t="s">
        <v>1233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150</v>
      </c>
      <c r="AU289" s="19" t="s">
        <v>84</v>
      </c>
    </row>
    <row r="290" s="13" customFormat="1">
      <c r="A290" s="13"/>
      <c r="B290" s="232"/>
      <c r="C290" s="233"/>
      <c r="D290" s="234" t="s">
        <v>152</v>
      </c>
      <c r="E290" s="235" t="s">
        <v>19</v>
      </c>
      <c r="F290" s="236" t="s">
        <v>1120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152</v>
      </c>
      <c r="AU290" s="242" t="s">
        <v>84</v>
      </c>
      <c r="AV290" s="13" t="s">
        <v>78</v>
      </c>
      <c r="AW290" s="13" t="s">
        <v>33</v>
      </c>
      <c r="AX290" s="13" t="s">
        <v>71</v>
      </c>
      <c r="AY290" s="242" t="s">
        <v>141</v>
      </c>
    </row>
    <row r="291" s="14" customFormat="1">
      <c r="A291" s="14"/>
      <c r="B291" s="243"/>
      <c r="C291" s="244"/>
      <c r="D291" s="234" t="s">
        <v>152</v>
      </c>
      <c r="E291" s="245" t="s">
        <v>19</v>
      </c>
      <c r="F291" s="246" t="s">
        <v>1121</v>
      </c>
      <c r="G291" s="244"/>
      <c r="H291" s="247">
        <v>217.25999999999999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152</v>
      </c>
      <c r="AU291" s="253" t="s">
        <v>84</v>
      </c>
      <c r="AV291" s="14" t="s">
        <v>84</v>
      </c>
      <c r="AW291" s="14" t="s">
        <v>33</v>
      </c>
      <c r="AX291" s="14" t="s">
        <v>71</v>
      </c>
      <c r="AY291" s="253" t="s">
        <v>141</v>
      </c>
    </row>
    <row r="292" s="14" customFormat="1">
      <c r="A292" s="14"/>
      <c r="B292" s="243"/>
      <c r="C292" s="244"/>
      <c r="D292" s="234" t="s">
        <v>152</v>
      </c>
      <c r="E292" s="245" t="s">
        <v>19</v>
      </c>
      <c r="F292" s="246" t="s">
        <v>1122</v>
      </c>
      <c r="G292" s="244"/>
      <c r="H292" s="247">
        <v>-15.243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152</v>
      </c>
      <c r="AU292" s="253" t="s">
        <v>84</v>
      </c>
      <c r="AV292" s="14" t="s">
        <v>84</v>
      </c>
      <c r="AW292" s="14" t="s">
        <v>33</v>
      </c>
      <c r="AX292" s="14" t="s">
        <v>71</v>
      </c>
      <c r="AY292" s="253" t="s">
        <v>141</v>
      </c>
    </row>
    <row r="293" s="14" customFormat="1">
      <c r="A293" s="14"/>
      <c r="B293" s="243"/>
      <c r="C293" s="244"/>
      <c r="D293" s="234" t="s">
        <v>152</v>
      </c>
      <c r="E293" s="245" t="s">
        <v>19</v>
      </c>
      <c r="F293" s="246" t="s">
        <v>1123</v>
      </c>
      <c r="G293" s="244"/>
      <c r="H293" s="247">
        <v>-4.3200000000000003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152</v>
      </c>
      <c r="AU293" s="253" t="s">
        <v>84</v>
      </c>
      <c r="AV293" s="14" t="s">
        <v>84</v>
      </c>
      <c r="AW293" s="14" t="s">
        <v>33</v>
      </c>
      <c r="AX293" s="14" t="s">
        <v>71</v>
      </c>
      <c r="AY293" s="253" t="s">
        <v>141</v>
      </c>
    </row>
    <row r="294" s="15" customFormat="1">
      <c r="A294" s="15"/>
      <c r="B294" s="254"/>
      <c r="C294" s="255"/>
      <c r="D294" s="234" t="s">
        <v>152</v>
      </c>
      <c r="E294" s="256" t="s">
        <v>19</v>
      </c>
      <c r="F294" s="257" t="s">
        <v>159</v>
      </c>
      <c r="G294" s="255"/>
      <c r="H294" s="258">
        <v>197.697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152</v>
      </c>
      <c r="AU294" s="264" t="s">
        <v>84</v>
      </c>
      <c r="AV294" s="15" t="s">
        <v>148</v>
      </c>
      <c r="AW294" s="15" t="s">
        <v>33</v>
      </c>
      <c r="AX294" s="15" t="s">
        <v>78</v>
      </c>
      <c r="AY294" s="264" t="s">
        <v>141</v>
      </c>
    </row>
    <row r="295" s="14" customFormat="1">
      <c r="A295" s="14"/>
      <c r="B295" s="243"/>
      <c r="C295" s="244"/>
      <c r="D295" s="234" t="s">
        <v>152</v>
      </c>
      <c r="E295" s="244"/>
      <c r="F295" s="246" t="s">
        <v>1234</v>
      </c>
      <c r="G295" s="244"/>
      <c r="H295" s="247">
        <v>201.65100000000001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152</v>
      </c>
      <c r="AU295" s="253" t="s">
        <v>84</v>
      </c>
      <c r="AV295" s="14" t="s">
        <v>84</v>
      </c>
      <c r="AW295" s="14" t="s">
        <v>4</v>
      </c>
      <c r="AX295" s="14" t="s">
        <v>78</v>
      </c>
      <c r="AY295" s="253" t="s">
        <v>141</v>
      </c>
    </row>
    <row r="296" s="2" customFormat="1" ht="16.5" customHeight="1">
      <c r="A296" s="40"/>
      <c r="B296" s="41"/>
      <c r="C296" s="265" t="s">
        <v>338</v>
      </c>
      <c r="D296" s="265" t="s">
        <v>183</v>
      </c>
      <c r="E296" s="266" t="s">
        <v>1235</v>
      </c>
      <c r="F296" s="267" t="s">
        <v>1236</v>
      </c>
      <c r="G296" s="268" t="s">
        <v>146</v>
      </c>
      <c r="H296" s="269">
        <v>201.65100000000001</v>
      </c>
      <c r="I296" s="270"/>
      <c r="J296" s="271">
        <f>ROUND(I296*H296,2)</f>
        <v>0</v>
      </c>
      <c r="K296" s="267" t="s">
        <v>147</v>
      </c>
      <c r="L296" s="272"/>
      <c r="M296" s="273" t="s">
        <v>19</v>
      </c>
      <c r="N296" s="274" t="s">
        <v>43</v>
      </c>
      <c r="O296" s="86"/>
      <c r="P296" s="223">
        <f>O296*H296</f>
        <v>0</v>
      </c>
      <c r="Q296" s="223">
        <v>0.0047999999999999996</v>
      </c>
      <c r="R296" s="223">
        <f>Q296*H296</f>
        <v>0.96792479999999992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294</v>
      </c>
      <c r="AT296" s="225" t="s">
        <v>183</v>
      </c>
      <c r="AU296" s="225" t="s">
        <v>84</v>
      </c>
      <c r="AY296" s="19" t="s">
        <v>141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84</v>
      </c>
      <c r="BK296" s="226">
        <f>ROUND(I296*H296,2)</f>
        <v>0</v>
      </c>
      <c r="BL296" s="19" t="s">
        <v>283</v>
      </c>
      <c r="BM296" s="225" t="s">
        <v>1237</v>
      </c>
    </row>
    <row r="297" s="2" customFormat="1">
      <c r="A297" s="40"/>
      <c r="B297" s="41"/>
      <c r="C297" s="42"/>
      <c r="D297" s="227" t="s">
        <v>150</v>
      </c>
      <c r="E297" s="42"/>
      <c r="F297" s="228" t="s">
        <v>1238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150</v>
      </c>
      <c r="AU297" s="19" t="s">
        <v>84</v>
      </c>
    </row>
    <row r="298" s="13" customFormat="1">
      <c r="A298" s="13"/>
      <c r="B298" s="232"/>
      <c r="C298" s="233"/>
      <c r="D298" s="234" t="s">
        <v>152</v>
      </c>
      <c r="E298" s="235" t="s">
        <v>19</v>
      </c>
      <c r="F298" s="236" t="s">
        <v>1120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152</v>
      </c>
      <c r="AU298" s="242" t="s">
        <v>84</v>
      </c>
      <c r="AV298" s="13" t="s">
        <v>78</v>
      </c>
      <c r="AW298" s="13" t="s">
        <v>33</v>
      </c>
      <c r="AX298" s="13" t="s">
        <v>71</v>
      </c>
      <c r="AY298" s="242" t="s">
        <v>141</v>
      </c>
    </row>
    <row r="299" s="14" customFormat="1">
      <c r="A299" s="14"/>
      <c r="B299" s="243"/>
      <c r="C299" s="244"/>
      <c r="D299" s="234" t="s">
        <v>152</v>
      </c>
      <c r="E299" s="245" t="s">
        <v>19</v>
      </c>
      <c r="F299" s="246" t="s">
        <v>1121</v>
      </c>
      <c r="G299" s="244"/>
      <c r="H299" s="247">
        <v>217.25999999999999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152</v>
      </c>
      <c r="AU299" s="253" t="s">
        <v>84</v>
      </c>
      <c r="AV299" s="14" t="s">
        <v>84</v>
      </c>
      <c r="AW299" s="14" t="s">
        <v>33</v>
      </c>
      <c r="AX299" s="14" t="s">
        <v>71</v>
      </c>
      <c r="AY299" s="253" t="s">
        <v>141</v>
      </c>
    </row>
    <row r="300" s="14" customFormat="1">
      <c r="A300" s="14"/>
      <c r="B300" s="243"/>
      <c r="C300" s="244"/>
      <c r="D300" s="234" t="s">
        <v>152</v>
      </c>
      <c r="E300" s="245" t="s">
        <v>19</v>
      </c>
      <c r="F300" s="246" t="s">
        <v>1122</v>
      </c>
      <c r="G300" s="244"/>
      <c r="H300" s="247">
        <v>-15.243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152</v>
      </c>
      <c r="AU300" s="253" t="s">
        <v>84</v>
      </c>
      <c r="AV300" s="14" t="s">
        <v>84</v>
      </c>
      <c r="AW300" s="14" t="s">
        <v>33</v>
      </c>
      <c r="AX300" s="14" t="s">
        <v>71</v>
      </c>
      <c r="AY300" s="253" t="s">
        <v>141</v>
      </c>
    </row>
    <row r="301" s="14" customFormat="1">
      <c r="A301" s="14"/>
      <c r="B301" s="243"/>
      <c r="C301" s="244"/>
      <c r="D301" s="234" t="s">
        <v>152</v>
      </c>
      <c r="E301" s="245" t="s">
        <v>19</v>
      </c>
      <c r="F301" s="246" t="s">
        <v>1165</v>
      </c>
      <c r="G301" s="244"/>
      <c r="H301" s="247">
        <v>-4.3200000000000003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152</v>
      </c>
      <c r="AU301" s="253" t="s">
        <v>84</v>
      </c>
      <c r="AV301" s="14" t="s">
        <v>84</v>
      </c>
      <c r="AW301" s="14" t="s">
        <v>33</v>
      </c>
      <c r="AX301" s="14" t="s">
        <v>71</v>
      </c>
      <c r="AY301" s="253" t="s">
        <v>141</v>
      </c>
    </row>
    <row r="302" s="15" customFormat="1">
      <c r="A302" s="15"/>
      <c r="B302" s="254"/>
      <c r="C302" s="255"/>
      <c r="D302" s="234" t="s">
        <v>152</v>
      </c>
      <c r="E302" s="256" t="s">
        <v>19</v>
      </c>
      <c r="F302" s="257" t="s">
        <v>159</v>
      </c>
      <c r="G302" s="255"/>
      <c r="H302" s="258">
        <v>197.697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152</v>
      </c>
      <c r="AU302" s="264" t="s">
        <v>84</v>
      </c>
      <c r="AV302" s="15" t="s">
        <v>148</v>
      </c>
      <c r="AW302" s="15" t="s">
        <v>33</v>
      </c>
      <c r="AX302" s="15" t="s">
        <v>78</v>
      </c>
      <c r="AY302" s="264" t="s">
        <v>141</v>
      </c>
    </row>
    <row r="303" s="14" customFormat="1">
      <c r="A303" s="14"/>
      <c r="B303" s="243"/>
      <c r="C303" s="244"/>
      <c r="D303" s="234" t="s">
        <v>152</v>
      </c>
      <c r="E303" s="244"/>
      <c r="F303" s="246" t="s">
        <v>1234</v>
      </c>
      <c r="G303" s="244"/>
      <c r="H303" s="247">
        <v>201.65100000000001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152</v>
      </c>
      <c r="AU303" s="253" t="s">
        <v>84</v>
      </c>
      <c r="AV303" s="14" t="s">
        <v>84</v>
      </c>
      <c r="AW303" s="14" t="s">
        <v>4</v>
      </c>
      <c r="AX303" s="14" t="s">
        <v>78</v>
      </c>
      <c r="AY303" s="253" t="s">
        <v>141</v>
      </c>
    </row>
    <row r="304" s="2" customFormat="1" ht="24.15" customHeight="1">
      <c r="A304" s="40"/>
      <c r="B304" s="41"/>
      <c r="C304" s="214" t="s">
        <v>344</v>
      </c>
      <c r="D304" s="214" t="s">
        <v>143</v>
      </c>
      <c r="E304" s="215" t="s">
        <v>1239</v>
      </c>
      <c r="F304" s="216" t="s">
        <v>1240</v>
      </c>
      <c r="G304" s="217" t="s">
        <v>826</v>
      </c>
      <c r="H304" s="286"/>
      <c r="I304" s="219"/>
      <c r="J304" s="220">
        <f>ROUND(I304*H304,2)</f>
        <v>0</v>
      </c>
      <c r="K304" s="216" t="s">
        <v>147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283</v>
      </c>
      <c r="AT304" s="225" t="s">
        <v>143</v>
      </c>
      <c r="AU304" s="225" t="s">
        <v>84</v>
      </c>
      <c r="AY304" s="19" t="s">
        <v>141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84</v>
      </c>
      <c r="BK304" s="226">
        <f>ROUND(I304*H304,2)</f>
        <v>0</v>
      </c>
      <c r="BL304" s="19" t="s">
        <v>283</v>
      </c>
      <c r="BM304" s="225" t="s">
        <v>1241</v>
      </c>
    </row>
    <row r="305" s="2" customFormat="1">
      <c r="A305" s="40"/>
      <c r="B305" s="41"/>
      <c r="C305" s="42"/>
      <c r="D305" s="227" t="s">
        <v>150</v>
      </c>
      <c r="E305" s="42"/>
      <c r="F305" s="228" t="s">
        <v>1242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150</v>
      </c>
      <c r="AU305" s="19" t="s">
        <v>84</v>
      </c>
    </row>
    <row r="306" s="12" customFormat="1" ht="22.8" customHeight="1">
      <c r="A306" s="12"/>
      <c r="B306" s="198"/>
      <c r="C306" s="199"/>
      <c r="D306" s="200" t="s">
        <v>70</v>
      </c>
      <c r="E306" s="212" t="s">
        <v>1243</v>
      </c>
      <c r="F306" s="212" t="s">
        <v>1244</v>
      </c>
      <c r="G306" s="199"/>
      <c r="H306" s="199"/>
      <c r="I306" s="202"/>
      <c r="J306" s="213">
        <f>BK306</f>
        <v>0</v>
      </c>
      <c r="K306" s="199"/>
      <c r="L306" s="204"/>
      <c r="M306" s="205"/>
      <c r="N306" s="206"/>
      <c r="O306" s="206"/>
      <c r="P306" s="207">
        <f>SUM(P307:P313)</f>
        <v>0</v>
      </c>
      <c r="Q306" s="206"/>
      <c r="R306" s="207">
        <f>SUM(R307:R313)</f>
        <v>0.0021199999999999999</v>
      </c>
      <c r="S306" s="206"/>
      <c r="T306" s="208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9" t="s">
        <v>84</v>
      </c>
      <c r="AT306" s="210" t="s">
        <v>70</v>
      </c>
      <c r="AU306" s="210" t="s">
        <v>78</v>
      </c>
      <c r="AY306" s="209" t="s">
        <v>141</v>
      </c>
      <c r="BK306" s="211">
        <f>SUM(BK307:BK313)</f>
        <v>0</v>
      </c>
    </row>
    <row r="307" s="2" customFormat="1" ht="16.5" customHeight="1">
      <c r="A307" s="40"/>
      <c r="B307" s="41"/>
      <c r="C307" s="214" t="s">
        <v>356</v>
      </c>
      <c r="D307" s="214" t="s">
        <v>143</v>
      </c>
      <c r="E307" s="215" t="s">
        <v>1245</v>
      </c>
      <c r="F307" s="216" t="s">
        <v>1246</v>
      </c>
      <c r="G307" s="217" t="s">
        <v>636</v>
      </c>
      <c r="H307" s="218">
        <v>1</v>
      </c>
      <c r="I307" s="219"/>
      <c r="J307" s="220">
        <f>ROUND(I307*H307,2)</f>
        <v>0</v>
      </c>
      <c r="K307" s="216" t="s">
        <v>147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0.0021199999999999999</v>
      </c>
      <c r="R307" s="223">
        <f>Q307*H307</f>
        <v>0.0021199999999999999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283</v>
      </c>
      <c r="AT307" s="225" t="s">
        <v>143</v>
      </c>
      <c r="AU307" s="225" t="s">
        <v>84</v>
      </c>
      <c r="AY307" s="19" t="s">
        <v>141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84</v>
      </c>
      <c r="BK307" s="226">
        <f>ROUND(I307*H307,2)</f>
        <v>0</v>
      </c>
      <c r="BL307" s="19" t="s">
        <v>283</v>
      </c>
      <c r="BM307" s="225" t="s">
        <v>1247</v>
      </c>
    </row>
    <row r="308" s="2" customFormat="1">
      <c r="A308" s="40"/>
      <c r="B308" s="41"/>
      <c r="C308" s="42"/>
      <c r="D308" s="227" t="s">
        <v>150</v>
      </c>
      <c r="E308" s="42"/>
      <c r="F308" s="228" t="s">
        <v>1248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150</v>
      </c>
      <c r="AU308" s="19" t="s">
        <v>84</v>
      </c>
    </row>
    <row r="309" s="13" customFormat="1">
      <c r="A309" s="13"/>
      <c r="B309" s="232"/>
      <c r="C309" s="233"/>
      <c r="D309" s="234" t="s">
        <v>152</v>
      </c>
      <c r="E309" s="235" t="s">
        <v>19</v>
      </c>
      <c r="F309" s="236" t="s">
        <v>1120</v>
      </c>
      <c r="G309" s="233"/>
      <c r="H309" s="235" t="s">
        <v>19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152</v>
      </c>
      <c r="AU309" s="242" t="s">
        <v>84</v>
      </c>
      <c r="AV309" s="13" t="s">
        <v>78</v>
      </c>
      <c r="AW309" s="13" t="s">
        <v>33</v>
      </c>
      <c r="AX309" s="13" t="s">
        <v>71</v>
      </c>
      <c r="AY309" s="242" t="s">
        <v>141</v>
      </c>
    </row>
    <row r="310" s="14" customFormat="1">
      <c r="A310" s="14"/>
      <c r="B310" s="243"/>
      <c r="C310" s="244"/>
      <c r="D310" s="234" t="s">
        <v>152</v>
      </c>
      <c r="E310" s="245" t="s">
        <v>19</v>
      </c>
      <c r="F310" s="246" t="s">
        <v>78</v>
      </c>
      <c r="G310" s="244"/>
      <c r="H310" s="247">
        <v>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152</v>
      </c>
      <c r="AU310" s="253" t="s">
        <v>84</v>
      </c>
      <c r="AV310" s="14" t="s">
        <v>84</v>
      </c>
      <c r="AW310" s="14" t="s">
        <v>33</v>
      </c>
      <c r="AX310" s="14" t="s">
        <v>71</v>
      </c>
      <c r="AY310" s="253" t="s">
        <v>141</v>
      </c>
    </row>
    <row r="311" s="15" customFormat="1">
      <c r="A311" s="15"/>
      <c r="B311" s="254"/>
      <c r="C311" s="255"/>
      <c r="D311" s="234" t="s">
        <v>152</v>
      </c>
      <c r="E311" s="256" t="s">
        <v>19</v>
      </c>
      <c r="F311" s="257" t="s">
        <v>159</v>
      </c>
      <c r="G311" s="255"/>
      <c r="H311" s="258">
        <v>1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152</v>
      </c>
      <c r="AU311" s="264" t="s">
        <v>84</v>
      </c>
      <c r="AV311" s="15" t="s">
        <v>148</v>
      </c>
      <c r="AW311" s="15" t="s">
        <v>33</v>
      </c>
      <c r="AX311" s="15" t="s">
        <v>78</v>
      </c>
      <c r="AY311" s="264" t="s">
        <v>141</v>
      </c>
    </row>
    <row r="312" s="2" customFormat="1" ht="24.15" customHeight="1">
      <c r="A312" s="40"/>
      <c r="B312" s="41"/>
      <c r="C312" s="214" t="s">
        <v>366</v>
      </c>
      <c r="D312" s="214" t="s">
        <v>143</v>
      </c>
      <c r="E312" s="215" t="s">
        <v>1249</v>
      </c>
      <c r="F312" s="216" t="s">
        <v>1250</v>
      </c>
      <c r="G312" s="217" t="s">
        <v>826</v>
      </c>
      <c r="H312" s="286"/>
      <c r="I312" s="219"/>
      <c r="J312" s="220">
        <f>ROUND(I312*H312,2)</f>
        <v>0</v>
      </c>
      <c r="K312" s="216" t="s">
        <v>147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283</v>
      </c>
      <c r="AT312" s="225" t="s">
        <v>143</v>
      </c>
      <c r="AU312" s="225" t="s">
        <v>84</v>
      </c>
      <c r="AY312" s="19" t="s">
        <v>141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84</v>
      </c>
      <c r="BK312" s="226">
        <f>ROUND(I312*H312,2)</f>
        <v>0</v>
      </c>
      <c r="BL312" s="19" t="s">
        <v>283</v>
      </c>
      <c r="BM312" s="225" t="s">
        <v>1251</v>
      </c>
    </row>
    <row r="313" s="2" customFormat="1">
      <c r="A313" s="40"/>
      <c r="B313" s="41"/>
      <c r="C313" s="42"/>
      <c r="D313" s="227" t="s">
        <v>150</v>
      </c>
      <c r="E313" s="42"/>
      <c r="F313" s="228" t="s">
        <v>1252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150</v>
      </c>
      <c r="AU313" s="19" t="s">
        <v>84</v>
      </c>
    </row>
    <row r="314" s="12" customFormat="1" ht="22.8" customHeight="1">
      <c r="A314" s="12"/>
      <c r="B314" s="198"/>
      <c r="C314" s="199"/>
      <c r="D314" s="200" t="s">
        <v>70</v>
      </c>
      <c r="E314" s="212" t="s">
        <v>1253</v>
      </c>
      <c r="F314" s="212" t="s">
        <v>1254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SUM(P315:P317)</f>
        <v>0</v>
      </c>
      <c r="Q314" s="206"/>
      <c r="R314" s="207">
        <f>SUM(R315:R317)</f>
        <v>0</v>
      </c>
      <c r="S314" s="206"/>
      <c r="T314" s="208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84</v>
      </c>
      <c r="AT314" s="210" t="s">
        <v>70</v>
      </c>
      <c r="AU314" s="210" t="s">
        <v>78</v>
      </c>
      <c r="AY314" s="209" t="s">
        <v>141</v>
      </c>
      <c r="BK314" s="211">
        <f>SUM(BK315:BK317)</f>
        <v>0</v>
      </c>
    </row>
    <row r="315" s="2" customFormat="1" ht="16.5" customHeight="1">
      <c r="A315" s="40"/>
      <c r="B315" s="41"/>
      <c r="C315" s="214" t="s">
        <v>373</v>
      </c>
      <c r="D315" s="214" t="s">
        <v>143</v>
      </c>
      <c r="E315" s="215" t="s">
        <v>1255</v>
      </c>
      <c r="F315" s="216" t="s">
        <v>1256</v>
      </c>
      <c r="G315" s="217" t="s">
        <v>1257</v>
      </c>
      <c r="H315" s="218">
        <v>3</v>
      </c>
      <c r="I315" s="219"/>
      <c r="J315" s="220">
        <f>ROUND(I315*H315,2)</f>
        <v>0</v>
      </c>
      <c r="K315" s="216" t="s">
        <v>795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283</v>
      </c>
      <c r="AT315" s="225" t="s">
        <v>143</v>
      </c>
      <c r="AU315" s="225" t="s">
        <v>84</v>
      </c>
      <c r="AY315" s="19" t="s">
        <v>141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84</v>
      </c>
      <c r="BK315" s="226">
        <f>ROUND(I315*H315,2)</f>
        <v>0</v>
      </c>
      <c r="BL315" s="19" t="s">
        <v>283</v>
      </c>
      <c r="BM315" s="225" t="s">
        <v>1258</v>
      </c>
    </row>
    <row r="316" s="14" customFormat="1">
      <c r="A316" s="14"/>
      <c r="B316" s="243"/>
      <c r="C316" s="244"/>
      <c r="D316" s="234" t="s">
        <v>152</v>
      </c>
      <c r="E316" s="245" t="s">
        <v>19</v>
      </c>
      <c r="F316" s="246" t="s">
        <v>1259</v>
      </c>
      <c r="G316" s="244"/>
      <c r="H316" s="247">
        <v>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152</v>
      </c>
      <c r="AU316" s="253" t="s">
        <v>84</v>
      </c>
      <c r="AV316" s="14" t="s">
        <v>84</v>
      </c>
      <c r="AW316" s="14" t="s">
        <v>33</v>
      </c>
      <c r="AX316" s="14" t="s">
        <v>71</v>
      </c>
      <c r="AY316" s="253" t="s">
        <v>141</v>
      </c>
    </row>
    <row r="317" s="15" customFormat="1">
      <c r="A317" s="15"/>
      <c r="B317" s="254"/>
      <c r="C317" s="255"/>
      <c r="D317" s="234" t="s">
        <v>152</v>
      </c>
      <c r="E317" s="256" t="s">
        <v>19</v>
      </c>
      <c r="F317" s="257" t="s">
        <v>159</v>
      </c>
      <c r="G317" s="255"/>
      <c r="H317" s="258">
        <v>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152</v>
      </c>
      <c r="AU317" s="264" t="s">
        <v>84</v>
      </c>
      <c r="AV317" s="15" t="s">
        <v>148</v>
      </c>
      <c r="AW317" s="15" t="s">
        <v>33</v>
      </c>
      <c r="AX317" s="15" t="s">
        <v>78</v>
      </c>
      <c r="AY317" s="264" t="s">
        <v>141</v>
      </c>
    </row>
    <row r="318" s="12" customFormat="1" ht="22.8" customHeight="1">
      <c r="A318" s="12"/>
      <c r="B318" s="198"/>
      <c r="C318" s="199"/>
      <c r="D318" s="200" t="s">
        <v>70</v>
      </c>
      <c r="E318" s="212" t="s">
        <v>1260</v>
      </c>
      <c r="F318" s="212" t="s">
        <v>1261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f>SUM(P319:P359)</f>
        <v>0</v>
      </c>
      <c r="Q318" s="206"/>
      <c r="R318" s="207">
        <f>SUM(R319:R359)</f>
        <v>1.3634639100000001</v>
      </c>
      <c r="S318" s="206"/>
      <c r="T318" s="208">
        <f>SUM(T319:T359)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84</v>
      </c>
      <c r="AT318" s="210" t="s">
        <v>70</v>
      </c>
      <c r="AU318" s="210" t="s">
        <v>78</v>
      </c>
      <c r="AY318" s="209" t="s">
        <v>141</v>
      </c>
      <c r="BK318" s="211">
        <f>SUM(BK319:BK359)</f>
        <v>0</v>
      </c>
    </row>
    <row r="319" s="2" customFormat="1" ht="24.15" customHeight="1">
      <c r="A319" s="40"/>
      <c r="B319" s="41"/>
      <c r="C319" s="214" t="s">
        <v>377</v>
      </c>
      <c r="D319" s="214" t="s">
        <v>143</v>
      </c>
      <c r="E319" s="215" t="s">
        <v>1262</v>
      </c>
      <c r="F319" s="216" t="s">
        <v>1263</v>
      </c>
      <c r="G319" s="217" t="s">
        <v>167</v>
      </c>
      <c r="H319" s="218">
        <v>0.52200000000000002</v>
      </c>
      <c r="I319" s="219"/>
      <c r="J319" s="220">
        <f>ROUND(I319*H319,2)</f>
        <v>0</v>
      </c>
      <c r="K319" s="216" t="s">
        <v>147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0.00189</v>
      </c>
      <c r="R319" s="223">
        <f>Q319*H319</f>
        <v>0.00098657999999999992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283</v>
      </c>
      <c r="AT319" s="225" t="s">
        <v>143</v>
      </c>
      <c r="AU319" s="225" t="s">
        <v>84</v>
      </c>
      <c r="AY319" s="19" t="s">
        <v>141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84</v>
      </c>
      <c r="BK319" s="226">
        <f>ROUND(I319*H319,2)</f>
        <v>0</v>
      </c>
      <c r="BL319" s="19" t="s">
        <v>283</v>
      </c>
      <c r="BM319" s="225" t="s">
        <v>1264</v>
      </c>
    </row>
    <row r="320" s="2" customFormat="1">
      <c r="A320" s="40"/>
      <c r="B320" s="41"/>
      <c r="C320" s="42"/>
      <c r="D320" s="227" t="s">
        <v>150</v>
      </c>
      <c r="E320" s="42"/>
      <c r="F320" s="228" t="s">
        <v>1265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150</v>
      </c>
      <c r="AU320" s="19" t="s">
        <v>84</v>
      </c>
    </row>
    <row r="321" s="14" customFormat="1">
      <c r="A321" s="14"/>
      <c r="B321" s="243"/>
      <c r="C321" s="244"/>
      <c r="D321" s="234" t="s">
        <v>152</v>
      </c>
      <c r="E321" s="245" t="s">
        <v>19</v>
      </c>
      <c r="F321" s="246" t="s">
        <v>1266</v>
      </c>
      <c r="G321" s="244"/>
      <c r="H321" s="247">
        <v>0.52200000000000002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152</v>
      </c>
      <c r="AU321" s="253" t="s">
        <v>84</v>
      </c>
      <c r="AV321" s="14" t="s">
        <v>84</v>
      </c>
      <c r="AW321" s="14" t="s">
        <v>33</v>
      </c>
      <c r="AX321" s="14" t="s">
        <v>71</v>
      </c>
      <c r="AY321" s="253" t="s">
        <v>141</v>
      </c>
    </row>
    <row r="322" s="15" customFormat="1">
      <c r="A322" s="15"/>
      <c r="B322" s="254"/>
      <c r="C322" s="255"/>
      <c r="D322" s="234" t="s">
        <v>152</v>
      </c>
      <c r="E322" s="256" t="s">
        <v>19</v>
      </c>
      <c r="F322" s="257" t="s">
        <v>159</v>
      </c>
      <c r="G322" s="255"/>
      <c r="H322" s="258">
        <v>0.52200000000000002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152</v>
      </c>
      <c r="AU322" s="264" t="s">
        <v>84</v>
      </c>
      <c r="AV322" s="15" t="s">
        <v>148</v>
      </c>
      <c r="AW322" s="15" t="s">
        <v>33</v>
      </c>
      <c r="AX322" s="15" t="s">
        <v>78</v>
      </c>
      <c r="AY322" s="264" t="s">
        <v>141</v>
      </c>
    </row>
    <row r="323" s="2" customFormat="1" ht="24.15" customHeight="1">
      <c r="A323" s="40"/>
      <c r="B323" s="41"/>
      <c r="C323" s="214" t="s">
        <v>401</v>
      </c>
      <c r="D323" s="214" t="s">
        <v>143</v>
      </c>
      <c r="E323" s="215" t="s">
        <v>1267</v>
      </c>
      <c r="F323" s="216" t="s">
        <v>1268</v>
      </c>
      <c r="G323" s="217" t="s">
        <v>146</v>
      </c>
      <c r="H323" s="218">
        <v>33.082000000000001</v>
      </c>
      <c r="I323" s="219"/>
      <c r="J323" s="220">
        <f>ROUND(I323*H323,2)</f>
        <v>0</v>
      </c>
      <c r="K323" s="216" t="s">
        <v>147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0.015789999999999998</v>
      </c>
      <c r="R323" s="223">
        <f>Q323*H323</f>
        <v>0.52236477999999997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283</v>
      </c>
      <c r="AT323" s="225" t="s">
        <v>143</v>
      </c>
      <c r="AU323" s="225" t="s">
        <v>84</v>
      </c>
      <c r="AY323" s="19" t="s">
        <v>141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84</v>
      </c>
      <c r="BK323" s="226">
        <f>ROUND(I323*H323,2)</f>
        <v>0</v>
      </c>
      <c r="BL323" s="19" t="s">
        <v>283</v>
      </c>
      <c r="BM323" s="225" t="s">
        <v>1269</v>
      </c>
    </row>
    <row r="324" s="2" customFormat="1">
      <c r="A324" s="40"/>
      <c r="B324" s="41"/>
      <c r="C324" s="42"/>
      <c r="D324" s="227" t="s">
        <v>150</v>
      </c>
      <c r="E324" s="42"/>
      <c r="F324" s="228" t="s">
        <v>1270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150</v>
      </c>
      <c r="AU324" s="19" t="s">
        <v>84</v>
      </c>
    </row>
    <row r="325" s="14" customFormat="1">
      <c r="A325" s="14"/>
      <c r="B325" s="243"/>
      <c r="C325" s="244"/>
      <c r="D325" s="234" t="s">
        <v>152</v>
      </c>
      <c r="E325" s="245" t="s">
        <v>19</v>
      </c>
      <c r="F325" s="246" t="s">
        <v>1168</v>
      </c>
      <c r="G325" s="244"/>
      <c r="H325" s="247">
        <v>28.402000000000001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152</v>
      </c>
      <c r="AU325" s="253" t="s">
        <v>84</v>
      </c>
      <c r="AV325" s="14" t="s">
        <v>84</v>
      </c>
      <c r="AW325" s="14" t="s">
        <v>33</v>
      </c>
      <c r="AX325" s="14" t="s">
        <v>71</v>
      </c>
      <c r="AY325" s="253" t="s">
        <v>141</v>
      </c>
    </row>
    <row r="326" s="14" customFormat="1">
      <c r="A326" s="14"/>
      <c r="B326" s="243"/>
      <c r="C326" s="244"/>
      <c r="D326" s="234" t="s">
        <v>152</v>
      </c>
      <c r="E326" s="245" t="s">
        <v>19</v>
      </c>
      <c r="F326" s="246" t="s">
        <v>1271</v>
      </c>
      <c r="G326" s="244"/>
      <c r="H326" s="247">
        <v>4.6799999999999997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152</v>
      </c>
      <c r="AU326" s="253" t="s">
        <v>84</v>
      </c>
      <c r="AV326" s="14" t="s">
        <v>84</v>
      </c>
      <c r="AW326" s="14" t="s">
        <v>33</v>
      </c>
      <c r="AX326" s="14" t="s">
        <v>71</v>
      </c>
      <c r="AY326" s="253" t="s">
        <v>141</v>
      </c>
    </row>
    <row r="327" s="15" customFormat="1">
      <c r="A327" s="15"/>
      <c r="B327" s="254"/>
      <c r="C327" s="255"/>
      <c r="D327" s="234" t="s">
        <v>152</v>
      </c>
      <c r="E327" s="256" t="s">
        <v>19</v>
      </c>
      <c r="F327" s="257" t="s">
        <v>159</v>
      </c>
      <c r="G327" s="255"/>
      <c r="H327" s="258">
        <v>33.082000000000001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152</v>
      </c>
      <c r="AU327" s="264" t="s">
        <v>84</v>
      </c>
      <c r="AV327" s="15" t="s">
        <v>148</v>
      </c>
      <c r="AW327" s="15" t="s">
        <v>33</v>
      </c>
      <c r="AX327" s="15" t="s">
        <v>78</v>
      </c>
      <c r="AY327" s="264" t="s">
        <v>141</v>
      </c>
    </row>
    <row r="328" s="2" customFormat="1" ht="24.15" customHeight="1">
      <c r="A328" s="40"/>
      <c r="B328" s="41"/>
      <c r="C328" s="214" t="s">
        <v>407</v>
      </c>
      <c r="D328" s="214" t="s">
        <v>143</v>
      </c>
      <c r="E328" s="215" t="s">
        <v>1272</v>
      </c>
      <c r="F328" s="216" t="s">
        <v>1273</v>
      </c>
      <c r="G328" s="217" t="s">
        <v>146</v>
      </c>
      <c r="H328" s="218">
        <v>35.603000000000002</v>
      </c>
      <c r="I328" s="219"/>
      <c r="J328" s="220">
        <f>ROUND(I328*H328,2)</f>
        <v>0</v>
      </c>
      <c r="K328" s="216" t="s">
        <v>147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283</v>
      </c>
      <c r="AT328" s="225" t="s">
        <v>143</v>
      </c>
      <c r="AU328" s="225" t="s">
        <v>84</v>
      </c>
      <c r="AY328" s="19" t="s">
        <v>141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84</v>
      </c>
      <c r="BK328" s="226">
        <f>ROUND(I328*H328,2)</f>
        <v>0</v>
      </c>
      <c r="BL328" s="19" t="s">
        <v>283</v>
      </c>
      <c r="BM328" s="225" t="s">
        <v>1274</v>
      </c>
    </row>
    <row r="329" s="2" customFormat="1">
      <c r="A329" s="40"/>
      <c r="B329" s="41"/>
      <c r="C329" s="42"/>
      <c r="D329" s="227" t="s">
        <v>150</v>
      </c>
      <c r="E329" s="42"/>
      <c r="F329" s="228" t="s">
        <v>1275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150</v>
      </c>
      <c r="AU329" s="19" t="s">
        <v>84</v>
      </c>
    </row>
    <row r="330" s="13" customFormat="1">
      <c r="A330" s="13"/>
      <c r="B330" s="232"/>
      <c r="C330" s="233"/>
      <c r="D330" s="234" t="s">
        <v>152</v>
      </c>
      <c r="E330" s="235" t="s">
        <v>19</v>
      </c>
      <c r="F330" s="236" t="s">
        <v>1120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152</v>
      </c>
      <c r="AU330" s="242" t="s">
        <v>84</v>
      </c>
      <c r="AV330" s="13" t="s">
        <v>78</v>
      </c>
      <c r="AW330" s="13" t="s">
        <v>33</v>
      </c>
      <c r="AX330" s="13" t="s">
        <v>71</v>
      </c>
      <c r="AY330" s="242" t="s">
        <v>141</v>
      </c>
    </row>
    <row r="331" s="14" customFormat="1">
      <c r="A331" s="14"/>
      <c r="B331" s="243"/>
      <c r="C331" s="244"/>
      <c r="D331" s="234" t="s">
        <v>152</v>
      </c>
      <c r="E331" s="245" t="s">
        <v>19</v>
      </c>
      <c r="F331" s="246" t="s">
        <v>1276</v>
      </c>
      <c r="G331" s="244"/>
      <c r="H331" s="247">
        <v>31.148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152</v>
      </c>
      <c r="AU331" s="253" t="s">
        <v>84</v>
      </c>
      <c r="AV331" s="14" t="s">
        <v>84</v>
      </c>
      <c r="AW331" s="14" t="s">
        <v>33</v>
      </c>
      <c r="AX331" s="14" t="s">
        <v>71</v>
      </c>
      <c r="AY331" s="253" t="s">
        <v>141</v>
      </c>
    </row>
    <row r="332" s="14" customFormat="1">
      <c r="A332" s="14"/>
      <c r="B332" s="243"/>
      <c r="C332" s="244"/>
      <c r="D332" s="234" t="s">
        <v>152</v>
      </c>
      <c r="E332" s="245" t="s">
        <v>19</v>
      </c>
      <c r="F332" s="246" t="s">
        <v>1215</v>
      </c>
      <c r="G332" s="244"/>
      <c r="H332" s="247">
        <v>4.4550000000000001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152</v>
      </c>
      <c r="AU332" s="253" t="s">
        <v>84</v>
      </c>
      <c r="AV332" s="14" t="s">
        <v>84</v>
      </c>
      <c r="AW332" s="14" t="s">
        <v>33</v>
      </c>
      <c r="AX332" s="14" t="s">
        <v>71</v>
      </c>
      <c r="AY332" s="253" t="s">
        <v>141</v>
      </c>
    </row>
    <row r="333" s="15" customFormat="1">
      <c r="A333" s="15"/>
      <c r="B333" s="254"/>
      <c r="C333" s="255"/>
      <c r="D333" s="234" t="s">
        <v>152</v>
      </c>
      <c r="E333" s="256" t="s">
        <v>19</v>
      </c>
      <c r="F333" s="257" t="s">
        <v>159</v>
      </c>
      <c r="G333" s="255"/>
      <c r="H333" s="258">
        <v>35.603000000000002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152</v>
      </c>
      <c r="AU333" s="264" t="s">
        <v>84</v>
      </c>
      <c r="AV333" s="15" t="s">
        <v>148</v>
      </c>
      <c r="AW333" s="15" t="s">
        <v>33</v>
      </c>
      <c r="AX333" s="15" t="s">
        <v>78</v>
      </c>
      <c r="AY333" s="264" t="s">
        <v>141</v>
      </c>
    </row>
    <row r="334" s="2" customFormat="1" ht="16.5" customHeight="1">
      <c r="A334" s="40"/>
      <c r="B334" s="41"/>
      <c r="C334" s="265" t="s">
        <v>423</v>
      </c>
      <c r="D334" s="265" t="s">
        <v>183</v>
      </c>
      <c r="E334" s="266" t="s">
        <v>1277</v>
      </c>
      <c r="F334" s="267" t="s">
        <v>1278</v>
      </c>
      <c r="G334" s="268" t="s">
        <v>146</v>
      </c>
      <c r="H334" s="269">
        <v>37.027000000000001</v>
      </c>
      <c r="I334" s="270"/>
      <c r="J334" s="271">
        <f>ROUND(I334*H334,2)</f>
        <v>0</v>
      </c>
      <c r="K334" s="267" t="s">
        <v>147</v>
      </c>
      <c r="L334" s="272"/>
      <c r="M334" s="273" t="s">
        <v>19</v>
      </c>
      <c r="N334" s="274" t="s">
        <v>43</v>
      </c>
      <c r="O334" s="86"/>
      <c r="P334" s="223">
        <f>O334*H334</f>
        <v>0</v>
      </c>
      <c r="Q334" s="223">
        <v>0.014500000000000001</v>
      </c>
      <c r="R334" s="223">
        <f>Q334*H334</f>
        <v>0.53689150000000008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294</v>
      </c>
      <c r="AT334" s="225" t="s">
        <v>183</v>
      </c>
      <c r="AU334" s="225" t="s">
        <v>84</v>
      </c>
      <c r="AY334" s="19" t="s">
        <v>141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84</v>
      </c>
      <c r="BK334" s="226">
        <f>ROUND(I334*H334,2)</f>
        <v>0</v>
      </c>
      <c r="BL334" s="19" t="s">
        <v>283</v>
      </c>
      <c r="BM334" s="225" t="s">
        <v>1279</v>
      </c>
    </row>
    <row r="335" s="2" customFormat="1">
      <c r="A335" s="40"/>
      <c r="B335" s="41"/>
      <c r="C335" s="42"/>
      <c r="D335" s="227" t="s">
        <v>150</v>
      </c>
      <c r="E335" s="42"/>
      <c r="F335" s="228" t="s">
        <v>1280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150</v>
      </c>
      <c r="AU335" s="19" t="s">
        <v>84</v>
      </c>
    </row>
    <row r="336" s="13" customFormat="1">
      <c r="A336" s="13"/>
      <c r="B336" s="232"/>
      <c r="C336" s="233"/>
      <c r="D336" s="234" t="s">
        <v>152</v>
      </c>
      <c r="E336" s="235" t="s">
        <v>19</v>
      </c>
      <c r="F336" s="236" t="s">
        <v>1120</v>
      </c>
      <c r="G336" s="233"/>
      <c r="H336" s="235" t="s">
        <v>19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152</v>
      </c>
      <c r="AU336" s="242" t="s">
        <v>84</v>
      </c>
      <c r="AV336" s="13" t="s">
        <v>78</v>
      </c>
      <c r="AW336" s="13" t="s">
        <v>33</v>
      </c>
      <c r="AX336" s="13" t="s">
        <v>71</v>
      </c>
      <c r="AY336" s="242" t="s">
        <v>141</v>
      </c>
    </row>
    <row r="337" s="14" customFormat="1">
      <c r="A337" s="14"/>
      <c r="B337" s="243"/>
      <c r="C337" s="244"/>
      <c r="D337" s="234" t="s">
        <v>152</v>
      </c>
      <c r="E337" s="245" t="s">
        <v>19</v>
      </c>
      <c r="F337" s="246" t="s">
        <v>1276</v>
      </c>
      <c r="G337" s="244"/>
      <c r="H337" s="247">
        <v>31.148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152</v>
      </c>
      <c r="AU337" s="253" t="s">
        <v>84</v>
      </c>
      <c r="AV337" s="14" t="s">
        <v>84</v>
      </c>
      <c r="AW337" s="14" t="s">
        <v>33</v>
      </c>
      <c r="AX337" s="14" t="s">
        <v>71</v>
      </c>
      <c r="AY337" s="253" t="s">
        <v>141</v>
      </c>
    </row>
    <row r="338" s="14" customFormat="1">
      <c r="A338" s="14"/>
      <c r="B338" s="243"/>
      <c r="C338" s="244"/>
      <c r="D338" s="234" t="s">
        <v>152</v>
      </c>
      <c r="E338" s="245" t="s">
        <v>19</v>
      </c>
      <c r="F338" s="246" t="s">
        <v>1215</v>
      </c>
      <c r="G338" s="244"/>
      <c r="H338" s="247">
        <v>4.4550000000000001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152</v>
      </c>
      <c r="AU338" s="253" t="s">
        <v>84</v>
      </c>
      <c r="AV338" s="14" t="s">
        <v>84</v>
      </c>
      <c r="AW338" s="14" t="s">
        <v>33</v>
      </c>
      <c r="AX338" s="14" t="s">
        <v>71</v>
      </c>
      <c r="AY338" s="253" t="s">
        <v>141</v>
      </c>
    </row>
    <row r="339" s="15" customFormat="1">
      <c r="A339" s="15"/>
      <c r="B339" s="254"/>
      <c r="C339" s="255"/>
      <c r="D339" s="234" t="s">
        <v>152</v>
      </c>
      <c r="E339" s="256" t="s">
        <v>19</v>
      </c>
      <c r="F339" s="257" t="s">
        <v>159</v>
      </c>
      <c r="G339" s="255"/>
      <c r="H339" s="258">
        <v>35.603000000000002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152</v>
      </c>
      <c r="AU339" s="264" t="s">
        <v>84</v>
      </c>
      <c r="AV339" s="15" t="s">
        <v>148</v>
      </c>
      <c r="AW339" s="15" t="s">
        <v>33</v>
      </c>
      <c r="AX339" s="15" t="s">
        <v>78</v>
      </c>
      <c r="AY339" s="264" t="s">
        <v>141</v>
      </c>
    </row>
    <row r="340" s="14" customFormat="1">
      <c r="A340" s="14"/>
      <c r="B340" s="243"/>
      <c r="C340" s="244"/>
      <c r="D340" s="234" t="s">
        <v>152</v>
      </c>
      <c r="E340" s="244"/>
      <c r="F340" s="246" t="s">
        <v>1281</v>
      </c>
      <c r="G340" s="244"/>
      <c r="H340" s="247">
        <v>37.027000000000001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152</v>
      </c>
      <c r="AU340" s="253" t="s">
        <v>84</v>
      </c>
      <c r="AV340" s="14" t="s">
        <v>84</v>
      </c>
      <c r="AW340" s="14" t="s">
        <v>4</v>
      </c>
      <c r="AX340" s="14" t="s">
        <v>78</v>
      </c>
      <c r="AY340" s="253" t="s">
        <v>141</v>
      </c>
    </row>
    <row r="341" s="2" customFormat="1" ht="16.5" customHeight="1">
      <c r="A341" s="40"/>
      <c r="B341" s="41"/>
      <c r="C341" s="214" t="s">
        <v>294</v>
      </c>
      <c r="D341" s="214" t="s">
        <v>143</v>
      </c>
      <c r="E341" s="215" t="s">
        <v>1282</v>
      </c>
      <c r="F341" s="216" t="s">
        <v>1283</v>
      </c>
      <c r="G341" s="217" t="s">
        <v>347</v>
      </c>
      <c r="H341" s="218">
        <v>217.36500000000001</v>
      </c>
      <c r="I341" s="219"/>
      <c r="J341" s="220">
        <f>ROUND(I341*H341,2)</f>
        <v>0</v>
      </c>
      <c r="K341" s="216" t="s">
        <v>147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1.0000000000000001E-05</v>
      </c>
      <c r="R341" s="223">
        <f>Q341*H341</f>
        <v>0.0021736500000000001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283</v>
      </c>
      <c r="AT341" s="225" t="s">
        <v>143</v>
      </c>
      <c r="AU341" s="225" t="s">
        <v>84</v>
      </c>
      <c r="AY341" s="19" t="s">
        <v>141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84</v>
      </c>
      <c r="BK341" s="226">
        <f>ROUND(I341*H341,2)</f>
        <v>0</v>
      </c>
      <c r="BL341" s="19" t="s">
        <v>283</v>
      </c>
      <c r="BM341" s="225" t="s">
        <v>1284</v>
      </c>
    </row>
    <row r="342" s="2" customFormat="1">
      <c r="A342" s="40"/>
      <c r="B342" s="41"/>
      <c r="C342" s="42"/>
      <c r="D342" s="227" t="s">
        <v>150</v>
      </c>
      <c r="E342" s="42"/>
      <c r="F342" s="228" t="s">
        <v>1285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150</v>
      </c>
      <c r="AU342" s="19" t="s">
        <v>84</v>
      </c>
    </row>
    <row r="343" s="13" customFormat="1">
      <c r="A343" s="13"/>
      <c r="B343" s="232"/>
      <c r="C343" s="233"/>
      <c r="D343" s="234" t="s">
        <v>152</v>
      </c>
      <c r="E343" s="235" t="s">
        <v>19</v>
      </c>
      <c r="F343" s="236" t="s">
        <v>1120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152</v>
      </c>
      <c r="AU343" s="242" t="s">
        <v>84</v>
      </c>
      <c r="AV343" s="13" t="s">
        <v>78</v>
      </c>
      <c r="AW343" s="13" t="s">
        <v>33</v>
      </c>
      <c r="AX343" s="13" t="s">
        <v>71</v>
      </c>
      <c r="AY343" s="242" t="s">
        <v>141</v>
      </c>
    </row>
    <row r="344" s="13" customFormat="1">
      <c r="A344" s="13"/>
      <c r="B344" s="232"/>
      <c r="C344" s="233"/>
      <c r="D344" s="234" t="s">
        <v>152</v>
      </c>
      <c r="E344" s="235" t="s">
        <v>19</v>
      </c>
      <c r="F344" s="236" t="s">
        <v>1286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152</v>
      </c>
      <c r="AU344" s="242" t="s">
        <v>84</v>
      </c>
      <c r="AV344" s="13" t="s">
        <v>78</v>
      </c>
      <c r="AW344" s="13" t="s">
        <v>33</v>
      </c>
      <c r="AX344" s="13" t="s">
        <v>71</v>
      </c>
      <c r="AY344" s="242" t="s">
        <v>141</v>
      </c>
    </row>
    <row r="345" s="14" customFormat="1">
      <c r="A345" s="14"/>
      <c r="B345" s="243"/>
      <c r="C345" s="244"/>
      <c r="D345" s="234" t="s">
        <v>152</v>
      </c>
      <c r="E345" s="245" t="s">
        <v>19</v>
      </c>
      <c r="F345" s="246" t="s">
        <v>1287</v>
      </c>
      <c r="G345" s="244"/>
      <c r="H345" s="247">
        <v>217.36500000000001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152</v>
      </c>
      <c r="AU345" s="253" t="s">
        <v>84</v>
      </c>
      <c r="AV345" s="14" t="s">
        <v>84</v>
      </c>
      <c r="AW345" s="14" t="s">
        <v>33</v>
      </c>
      <c r="AX345" s="14" t="s">
        <v>71</v>
      </c>
      <c r="AY345" s="253" t="s">
        <v>141</v>
      </c>
    </row>
    <row r="346" s="15" customFormat="1">
      <c r="A346" s="15"/>
      <c r="B346" s="254"/>
      <c r="C346" s="255"/>
      <c r="D346" s="234" t="s">
        <v>152</v>
      </c>
      <c r="E346" s="256" t="s">
        <v>19</v>
      </c>
      <c r="F346" s="257" t="s">
        <v>159</v>
      </c>
      <c r="G346" s="255"/>
      <c r="H346" s="258">
        <v>217.36500000000001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152</v>
      </c>
      <c r="AU346" s="264" t="s">
        <v>84</v>
      </c>
      <c r="AV346" s="15" t="s">
        <v>148</v>
      </c>
      <c r="AW346" s="15" t="s">
        <v>33</v>
      </c>
      <c r="AX346" s="15" t="s">
        <v>78</v>
      </c>
      <c r="AY346" s="264" t="s">
        <v>141</v>
      </c>
    </row>
    <row r="347" s="2" customFormat="1" ht="16.5" customHeight="1">
      <c r="A347" s="40"/>
      <c r="B347" s="41"/>
      <c r="C347" s="265" t="s">
        <v>444</v>
      </c>
      <c r="D347" s="265" t="s">
        <v>183</v>
      </c>
      <c r="E347" s="266" t="s">
        <v>1288</v>
      </c>
      <c r="F347" s="267" t="s">
        <v>1289</v>
      </c>
      <c r="G347" s="268" t="s">
        <v>167</v>
      </c>
      <c r="H347" s="269">
        <v>0.52200000000000002</v>
      </c>
      <c r="I347" s="270"/>
      <c r="J347" s="271">
        <f>ROUND(I347*H347,2)</f>
        <v>0</v>
      </c>
      <c r="K347" s="267" t="s">
        <v>147</v>
      </c>
      <c r="L347" s="272"/>
      <c r="M347" s="273" t="s">
        <v>19</v>
      </c>
      <c r="N347" s="274" t="s">
        <v>43</v>
      </c>
      <c r="O347" s="86"/>
      <c r="P347" s="223">
        <f>O347*H347</f>
        <v>0</v>
      </c>
      <c r="Q347" s="223">
        <v>0.55000000000000004</v>
      </c>
      <c r="R347" s="223">
        <f>Q347*H347</f>
        <v>0.28710000000000002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294</v>
      </c>
      <c r="AT347" s="225" t="s">
        <v>183</v>
      </c>
      <c r="AU347" s="225" t="s">
        <v>84</v>
      </c>
      <c r="AY347" s="19" t="s">
        <v>141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84</v>
      </c>
      <c r="BK347" s="226">
        <f>ROUND(I347*H347,2)</f>
        <v>0</v>
      </c>
      <c r="BL347" s="19" t="s">
        <v>283</v>
      </c>
      <c r="BM347" s="225" t="s">
        <v>1290</v>
      </c>
    </row>
    <row r="348" s="2" customFormat="1">
      <c r="A348" s="40"/>
      <c r="B348" s="41"/>
      <c r="C348" s="42"/>
      <c r="D348" s="227" t="s">
        <v>150</v>
      </c>
      <c r="E348" s="42"/>
      <c r="F348" s="228" t="s">
        <v>1291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150</v>
      </c>
      <c r="AU348" s="19" t="s">
        <v>84</v>
      </c>
    </row>
    <row r="349" s="13" customFormat="1">
      <c r="A349" s="13"/>
      <c r="B349" s="232"/>
      <c r="C349" s="233"/>
      <c r="D349" s="234" t="s">
        <v>152</v>
      </c>
      <c r="E349" s="235" t="s">
        <v>19</v>
      </c>
      <c r="F349" s="236" t="s">
        <v>1120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152</v>
      </c>
      <c r="AU349" s="242" t="s">
        <v>84</v>
      </c>
      <c r="AV349" s="13" t="s">
        <v>78</v>
      </c>
      <c r="AW349" s="13" t="s">
        <v>33</v>
      </c>
      <c r="AX349" s="13" t="s">
        <v>71</v>
      </c>
      <c r="AY349" s="242" t="s">
        <v>141</v>
      </c>
    </row>
    <row r="350" s="13" customFormat="1">
      <c r="A350" s="13"/>
      <c r="B350" s="232"/>
      <c r="C350" s="233"/>
      <c r="D350" s="234" t="s">
        <v>152</v>
      </c>
      <c r="E350" s="235" t="s">
        <v>19</v>
      </c>
      <c r="F350" s="236" t="s">
        <v>1286</v>
      </c>
      <c r="G350" s="233"/>
      <c r="H350" s="235" t="s">
        <v>19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152</v>
      </c>
      <c r="AU350" s="242" t="s">
        <v>84</v>
      </c>
      <c r="AV350" s="13" t="s">
        <v>78</v>
      </c>
      <c r="AW350" s="13" t="s">
        <v>33</v>
      </c>
      <c r="AX350" s="13" t="s">
        <v>71</v>
      </c>
      <c r="AY350" s="242" t="s">
        <v>141</v>
      </c>
    </row>
    <row r="351" s="14" customFormat="1">
      <c r="A351" s="14"/>
      <c r="B351" s="243"/>
      <c r="C351" s="244"/>
      <c r="D351" s="234" t="s">
        <v>152</v>
      </c>
      <c r="E351" s="245" t="s">
        <v>19</v>
      </c>
      <c r="F351" s="246" t="s">
        <v>1292</v>
      </c>
      <c r="G351" s="244"/>
      <c r="H351" s="247">
        <v>0.52200000000000002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152</v>
      </c>
      <c r="AU351" s="253" t="s">
        <v>84</v>
      </c>
      <c r="AV351" s="14" t="s">
        <v>84</v>
      </c>
      <c r="AW351" s="14" t="s">
        <v>33</v>
      </c>
      <c r="AX351" s="14" t="s">
        <v>71</v>
      </c>
      <c r="AY351" s="253" t="s">
        <v>141</v>
      </c>
    </row>
    <row r="352" s="15" customFormat="1">
      <c r="A352" s="15"/>
      <c r="B352" s="254"/>
      <c r="C352" s="255"/>
      <c r="D352" s="234" t="s">
        <v>152</v>
      </c>
      <c r="E352" s="256" t="s">
        <v>19</v>
      </c>
      <c r="F352" s="257" t="s">
        <v>159</v>
      </c>
      <c r="G352" s="255"/>
      <c r="H352" s="258">
        <v>0.52200000000000002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152</v>
      </c>
      <c r="AU352" s="264" t="s">
        <v>84</v>
      </c>
      <c r="AV352" s="15" t="s">
        <v>148</v>
      </c>
      <c r="AW352" s="15" t="s">
        <v>33</v>
      </c>
      <c r="AX352" s="15" t="s">
        <v>78</v>
      </c>
      <c r="AY352" s="264" t="s">
        <v>141</v>
      </c>
    </row>
    <row r="353" s="2" customFormat="1" ht="16.5" customHeight="1">
      <c r="A353" s="40"/>
      <c r="B353" s="41"/>
      <c r="C353" s="214" t="s">
        <v>451</v>
      </c>
      <c r="D353" s="214" t="s">
        <v>143</v>
      </c>
      <c r="E353" s="215" t="s">
        <v>1293</v>
      </c>
      <c r="F353" s="216" t="s">
        <v>1294</v>
      </c>
      <c r="G353" s="217" t="s">
        <v>146</v>
      </c>
      <c r="H353" s="218">
        <v>69.736999999999995</v>
      </c>
      <c r="I353" s="219"/>
      <c r="J353" s="220">
        <f>ROUND(I353*H353,2)</f>
        <v>0</v>
      </c>
      <c r="K353" s="216" t="s">
        <v>147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0.00020000000000000001</v>
      </c>
      <c r="R353" s="223">
        <f>Q353*H353</f>
        <v>0.0139474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283</v>
      </c>
      <c r="AT353" s="225" t="s">
        <v>143</v>
      </c>
      <c r="AU353" s="225" t="s">
        <v>84</v>
      </c>
      <c r="AY353" s="19" t="s">
        <v>141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84</v>
      </c>
      <c r="BK353" s="226">
        <f>ROUND(I353*H353,2)</f>
        <v>0</v>
      </c>
      <c r="BL353" s="19" t="s">
        <v>283</v>
      </c>
      <c r="BM353" s="225" t="s">
        <v>1295</v>
      </c>
    </row>
    <row r="354" s="2" customFormat="1">
      <c r="A354" s="40"/>
      <c r="B354" s="41"/>
      <c r="C354" s="42"/>
      <c r="D354" s="227" t="s">
        <v>150</v>
      </c>
      <c r="E354" s="42"/>
      <c r="F354" s="228" t="s">
        <v>1296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150</v>
      </c>
      <c r="AU354" s="19" t="s">
        <v>84</v>
      </c>
    </row>
    <row r="355" s="14" customFormat="1">
      <c r="A355" s="14"/>
      <c r="B355" s="243"/>
      <c r="C355" s="244"/>
      <c r="D355" s="234" t="s">
        <v>152</v>
      </c>
      <c r="E355" s="245" t="s">
        <v>19</v>
      </c>
      <c r="F355" s="246" t="s">
        <v>1297</v>
      </c>
      <c r="G355" s="244"/>
      <c r="H355" s="247">
        <v>33.020000000000003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152</v>
      </c>
      <c r="AU355" s="253" t="s">
        <v>84</v>
      </c>
      <c r="AV355" s="14" t="s">
        <v>84</v>
      </c>
      <c r="AW355" s="14" t="s">
        <v>33</v>
      </c>
      <c r="AX355" s="14" t="s">
        <v>71</v>
      </c>
      <c r="AY355" s="253" t="s">
        <v>141</v>
      </c>
    </row>
    <row r="356" s="14" customFormat="1">
      <c r="A356" s="14"/>
      <c r="B356" s="243"/>
      <c r="C356" s="244"/>
      <c r="D356" s="234" t="s">
        <v>152</v>
      </c>
      <c r="E356" s="245" t="s">
        <v>19</v>
      </c>
      <c r="F356" s="246" t="s">
        <v>1298</v>
      </c>
      <c r="G356" s="244"/>
      <c r="H356" s="247">
        <v>36.716999999999999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152</v>
      </c>
      <c r="AU356" s="253" t="s">
        <v>84</v>
      </c>
      <c r="AV356" s="14" t="s">
        <v>84</v>
      </c>
      <c r="AW356" s="14" t="s">
        <v>33</v>
      </c>
      <c r="AX356" s="14" t="s">
        <v>71</v>
      </c>
      <c r="AY356" s="253" t="s">
        <v>141</v>
      </c>
    </row>
    <row r="357" s="15" customFormat="1">
      <c r="A357" s="15"/>
      <c r="B357" s="254"/>
      <c r="C357" s="255"/>
      <c r="D357" s="234" t="s">
        <v>152</v>
      </c>
      <c r="E357" s="256" t="s">
        <v>19</v>
      </c>
      <c r="F357" s="257" t="s">
        <v>159</v>
      </c>
      <c r="G357" s="255"/>
      <c r="H357" s="258">
        <v>69.736999999999995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152</v>
      </c>
      <c r="AU357" s="264" t="s">
        <v>84</v>
      </c>
      <c r="AV357" s="15" t="s">
        <v>148</v>
      </c>
      <c r="AW357" s="15" t="s">
        <v>33</v>
      </c>
      <c r="AX357" s="15" t="s">
        <v>78</v>
      </c>
      <c r="AY357" s="264" t="s">
        <v>141</v>
      </c>
    </row>
    <row r="358" s="2" customFormat="1" ht="24.15" customHeight="1">
      <c r="A358" s="40"/>
      <c r="B358" s="41"/>
      <c r="C358" s="214" t="s">
        <v>457</v>
      </c>
      <c r="D358" s="214" t="s">
        <v>143</v>
      </c>
      <c r="E358" s="215" t="s">
        <v>1299</v>
      </c>
      <c r="F358" s="216" t="s">
        <v>1300</v>
      </c>
      <c r="G358" s="217" t="s">
        <v>826</v>
      </c>
      <c r="H358" s="286"/>
      <c r="I358" s="219"/>
      <c r="J358" s="220">
        <f>ROUND(I358*H358,2)</f>
        <v>0</v>
      </c>
      <c r="K358" s="216" t="s">
        <v>147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283</v>
      </c>
      <c r="AT358" s="225" t="s">
        <v>143</v>
      </c>
      <c r="AU358" s="225" t="s">
        <v>84</v>
      </c>
      <c r="AY358" s="19" t="s">
        <v>141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84</v>
      </c>
      <c r="BK358" s="226">
        <f>ROUND(I358*H358,2)</f>
        <v>0</v>
      </c>
      <c r="BL358" s="19" t="s">
        <v>283</v>
      </c>
      <c r="BM358" s="225" t="s">
        <v>1301</v>
      </c>
    </row>
    <row r="359" s="2" customFormat="1">
      <c r="A359" s="40"/>
      <c r="B359" s="41"/>
      <c r="C359" s="42"/>
      <c r="D359" s="227" t="s">
        <v>150</v>
      </c>
      <c r="E359" s="42"/>
      <c r="F359" s="228" t="s">
        <v>1302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150</v>
      </c>
      <c r="AU359" s="19" t="s">
        <v>84</v>
      </c>
    </row>
    <row r="360" s="12" customFormat="1" ht="22.8" customHeight="1">
      <c r="A360" s="12"/>
      <c r="B360" s="198"/>
      <c r="C360" s="199"/>
      <c r="D360" s="200" t="s">
        <v>70</v>
      </c>
      <c r="E360" s="212" t="s">
        <v>829</v>
      </c>
      <c r="F360" s="212" t="s">
        <v>830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SUM(P361:P412)</f>
        <v>0</v>
      </c>
      <c r="Q360" s="206"/>
      <c r="R360" s="207">
        <f>SUM(R361:R412)</f>
        <v>0.56698339999999992</v>
      </c>
      <c r="S360" s="206"/>
      <c r="T360" s="208">
        <f>SUM(T361:T412)</f>
        <v>0.123195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84</v>
      </c>
      <c r="AT360" s="210" t="s">
        <v>70</v>
      </c>
      <c r="AU360" s="210" t="s">
        <v>78</v>
      </c>
      <c r="AY360" s="209" t="s">
        <v>141</v>
      </c>
      <c r="BK360" s="211">
        <f>SUM(BK361:BK412)</f>
        <v>0</v>
      </c>
    </row>
    <row r="361" s="2" customFormat="1" ht="16.5" customHeight="1">
      <c r="A361" s="40"/>
      <c r="B361" s="41"/>
      <c r="C361" s="214" t="s">
        <v>464</v>
      </c>
      <c r="D361" s="214" t="s">
        <v>143</v>
      </c>
      <c r="E361" s="215" t="s">
        <v>1303</v>
      </c>
      <c r="F361" s="216" t="s">
        <v>1304</v>
      </c>
      <c r="G361" s="217" t="s">
        <v>347</v>
      </c>
      <c r="H361" s="218">
        <v>64.5</v>
      </c>
      <c r="I361" s="219"/>
      <c r="J361" s="220">
        <f>ROUND(I361*H361,2)</f>
        <v>0</v>
      </c>
      <c r="K361" s="216" t="s">
        <v>147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0.00191</v>
      </c>
      <c r="T361" s="224">
        <f>S361*H361</f>
        <v>0.123195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283</v>
      </c>
      <c r="AT361" s="225" t="s">
        <v>143</v>
      </c>
      <c r="AU361" s="225" t="s">
        <v>84</v>
      </c>
      <c r="AY361" s="19" t="s">
        <v>141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84</v>
      </c>
      <c r="BK361" s="226">
        <f>ROUND(I361*H361,2)</f>
        <v>0</v>
      </c>
      <c r="BL361" s="19" t="s">
        <v>283</v>
      </c>
      <c r="BM361" s="225" t="s">
        <v>1305</v>
      </c>
    </row>
    <row r="362" s="2" customFormat="1">
      <c r="A362" s="40"/>
      <c r="B362" s="41"/>
      <c r="C362" s="42"/>
      <c r="D362" s="227" t="s">
        <v>150</v>
      </c>
      <c r="E362" s="42"/>
      <c r="F362" s="228" t="s">
        <v>1306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150</v>
      </c>
      <c r="AU362" s="19" t="s">
        <v>84</v>
      </c>
    </row>
    <row r="363" s="13" customFormat="1">
      <c r="A363" s="13"/>
      <c r="B363" s="232"/>
      <c r="C363" s="233"/>
      <c r="D363" s="234" t="s">
        <v>152</v>
      </c>
      <c r="E363" s="235" t="s">
        <v>19</v>
      </c>
      <c r="F363" s="236" t="s">
        <v>1166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152</v>
      </c>
      <c r="AU363" s="242" t="s">
        <v>84</v>
      </c>
      <c r="AV363" s="13" t="s">
        <v>78</v>
      </c>
      <c r="AW363" s="13" t="s">
        <v>33</v>
      </c>
      <c r="AX363" s="13" t="s">
        <v>71</v>
      </c>
      <c r="AY363" s="242" t="s">
        <v>141</v>
      </c>
    </row>
    <row r="364" s="14" customFormat="1">
      <c r="A364" s="14"/>
      <c r="B364" s="243"/>
      <c r="C364" s="244"/>
      <c r="D364" s="234" t="s">
        <v>152</v>
      </c>
      <c r="E364" s="245" t="s">
        <v>19</v>
      </c>
      <c r="F364" s="246" t="s">
        <v>1307</v>
      </c>
      <c r="G364" s="244"/>
      <c r="H364" s="247">
        <v>64.5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152</v>
      </c>
      <c r="AU364" s="253" t="s">
        <v>84</v>
      </c>
      <c r="AV364" s="14" t="s">
        <v>84</v>
      </c>
      <c r="AW364" s="14" t="s">
        <v>33</v>
      </c>
      <c r="AX364" s="14" t="s">
        <v>71</v>
      </c>
      <c r="AY364" s="253" t="s">
        <v>141</v>
      </c>
    </row>
    <row r="365" s="15" customFormat="1">
      <c r="A365" s="15"/>
      <c r="B365" s="254"/>
      <c r="C365" s="255"/>
      <c r="D365" s="234" t="s">
        <v>152</v>
      </c>
      <c r="E365" s="256" t="s">
        <v>19</v>
      </c>
      <c r="F365" s="257" t="s">
        <v>159</v>
      </c>
      <c r="G365" s="255"/>
      <c r="H365" s="258">
        <v>64.5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152</v>
      </c>
      <c r="AU365" s="264" t="s">
        <v>84</v>
      </c>
      <c r="AV365" s="15" t="s">
        <v>148</v>
      </c>
      <c r="AW365" s="15" t="s">
        <v>33</v>
      </c>
      <c r="AX365" s="15" t="s">
        <v>78</v>
      </c>
      <c r="AY365" s="264" t="s">
        <v>141</v>
      </c>
    </row>
    <row r="366" s="2" customFormat="1" ht="24.15" customHeight="1">
      <c r="A366" s="40"/>
      <c r="B366" s="41"/>
      <c r="C366" s="214" t="s">
        <v>472</v>
      </c>
      <c r="D366" s="214" t="s">
        <v>143</v>
      </c>
      <c r="E366" s="215" t="s">
        <v>904</v>
      </c>
      <c r="F366" s="216" t="s">
        <v>1308</v>
      </c>
      <c r="G366" s="217" t="s">
        <v>347</v>
      </c>
      <c r="H366" s="218">
        <v>11.25</v>
      </c>
      <c r="I366" s="219"/>
      <c r="J366" s="220">
        <f>ROUND(I366*H366,2)</f>
        <v>0</v>
      </c>
      <c r="K366" s="216" t="s">
        <v>795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0.0071199999999999996</v>
      </c>
      <c r="R366" s="223">
        <f>Q366*H366</f>
        <v>0.080099999999999991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283</v>
      </c>
      <c r="AT366" s="225" t="s">
        <v>143</v>
      </c>
      <c r="AU366" s="225" t="s">
        <v>84</v>
      </c>
      <c r="AY366" s="19" t="s">
        <v>141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84</v>
      </c>
      <c r="BK366" s="226">
        <f>ROUND(I366*H366,2)</f>
        <v>0</v>
      </c>
      <c r="BL366" s="19" t="s">
        <v>283</v>
      </c>
      <c r="BM366" s="225" t="s">
        <v>1309</v>
      </c>
    </row>
    <row r="367" s="13" customFormat="1">
      <c r="A367" s="13"/>
      <c r="B367" s="232"/>
      <c r="C367" s="233"/>
      <c r="D367" s="234" t="s">
        <v>152</v>
      </c>
      <c r="E367" s="235" t="s">
        <v>19</v>
      </c>
      <c r="F367" s="236" t="s">
        <v>1120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152</v>
      </c>
      <c r="AU367" s="242" t="s">
        <v>84</v>
      </c>
      <c r="AV367" s="13" t="s">
        <v>78</v>
      </c>
      <c r="AW367" s="13" t="s">
        <v>33</v>
      </c>
      <c r="AX367" s="13" t="s">
        <v>71</v>
      </c>
      <c r="AY367" s="242" t="s">
        <v>141</v>
      </c>
    </row>
    <row r="368" s="13" customFormat="1">
      <c r="A368" s="13"/>
      <c r="B368" s="232"/>
      <c r="C368" s="233"/>
      <c r="D368" s="234" t="s">
        <v>152</v>
      </c>
      <c r="E368" s="235" t="s">
        <v>19</v>
      </c>
      <c r="F368" s="236" t="s">
        <v>1310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152</v>
      </c>
      <c r="AU368" s="242" t="s">
        <v>84</v>
      </c>
      <c r="AV368" s="13" t="s">
        <v>78</v>
      </c>
      <c r="AW368" s="13" t="s">
        <v>33</v>
      </c>
      <c r="AX368" s="13" t="s">
        <v>71</v>
      </c>
      <c r="AY368" s="242" t="s">
        <v>141</v>
      </c>
    </row>
    <row r="369" s="14" customFormat="1">
      <c r="A369" s="14"/>
      <c r="B369" s="243"/>
      <c r="C369" s="244"/>
      <c r="D369" s="234" t="s">
        <v>152</v>
      </c>
      <c r="E369" s="245" t="s">
        <v>19</v>
      </c>
      <c r="F369" s="246" t="s">
        <v>1311</v>
      </c>
      <c r="G369" s="244"/>
      <c r="H369" s="247">
        <v>11.25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152</v>
      </c>
      <c r="AU369" s="253" t="s">
        <v>84</v>
      </c>
      <c r="AV369" s="14" t="s">
        <v>84</v>
      </c>
      <c r="AW369" s="14" t="s">
        <v>33</v>
      </c>
      <c r="AX369" s="14" t="s">
        <v>71</v>
      </c>
      <c r="AY369" s="253" t="s">
        <v>141</v>
      </c>
    </row>
    <row r="370" s="15" customFormat="1">
      <c r="A370" s="15"/>
      <c r="B370" s="254"/>
      <c r="C370" s="255"/>
      <c r="D370" s="234" t="s">
        <v>152</v>
      </c>
      <c r="E370" s="256" t="s">
        <v>19</v>
      </c>
      <c r="F370" s="257" t="s">
        <v>159</v>
      </c>
      <c r="G370" s="255"/>
      <c r="H370" s="258">
        <v>11.25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152</v>
      </c>
      <c r="AU370" s="264" t="s">
        <v>84</v>
      </c>
      <c r="AV370" s="15" t="s">
        <v>148</v>
      </c>
      <c r="AW370" s="15" t="s">
        <v>33</v>
      </c>
      <c r="AX370" s="15" t="s">
        <v>78</v>
      </c>
      <c r="AY370" s="264" t="s">
        <v>141</v>
      </c>
    </row>
    <row r="371" s="2" customFormat="1" ht="24.15" customHeight="1">
      <c r="A371" s="40"/>
      <c r="B371" s="41"/>
      <c r="C371" s="214" t="s">
        <v>478</v>
      </c>
      <c r="D371" s="214" t="s">
        <v>143</v>
      </c>
      <c r="E371" s="215" t="s">
        <v>1312</v>
      </c>
      <c r="F371" s="216" t="s">
        <v>1313</v>
      </c>
      <c r="G371" s="217" t="s">
        <v>347</v>
      </c>
      <c r="H371" s="218">
        <v>4.5499999999999998</v>
      </c>
      <c r="I371" s="219"/>
      <c r="J371" s="220">
        <f>ROUND(I371*H371,2)</f>
        <v>0</v>
      </c>
      <c r="K371" s="216" t="s">
        <v>147</v>
      </c>
      <c r="L371" s="46"/>
      <c r="M371" s="221" t="s">
        <v>19</v>
      </c>
      <c r="N371" s="222" t="s">
        <v>43</v>
      </c>
      <c r="O371" s="86"/>
      <c r="P371" s="223">
        <f>O371*H371</f>
        <v>0</v>
      </c>
      <c r="Q371" s="223">
        <v>0.0018500000000000001</v>
      </c>
      <c r="R371" s="223">
        <f>Q371*H371</f>
        <v>0.0084174999999999996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283</v>
      </c>
      <c r="AT371" s="225" t="s">
        <v>143</v>
      </c>
      <c r="AU371" s="225" t="s">
        <v>84</v>
      </c>
      <c r="AY371" s="19" t="s">
        <v>141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84</v>
      </c>
      <c r="BK371" s="226">
        <f>ROUND(I371*H371,2)</f>
        <v>0</v>
      </c>
      <c r="BL371" s="19" t="s">
        <v>283</v>
      </c>
      <c r="BM371" s="225" t="s">
        <v>1314</v>
      </c>
    </row>
    <row r="372" s="2" customFormat="1">
      <c r="A372" s="40"/>
      <c r="B372" s="41"/>
      <c r="C372" s="42"/>
      <c r="D372" s="227" t="s">
        <v>150</v>
      </c>
      <c r="E372" s="42"/>
      <c r="F372" s="228" t="s">
        <v>1315</v>
      </c>
      <c r="G372" s="42"/>
      <c r="H372" s="42"/>
      <c r="I372" s="229"/>
      <c r="J372" s="42"/>
      <c r="K372" s="42"/>
      <c r="L372" s="46"/>
      <c r="M372" s="230"/>
      <c r="N372" s="23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150</v>
      </c>
      <c r="AU372" s="19" t="s">
        <v>84</v>
      </c>
    </row>
    <row r="373" s="13" customFormat="1">
      <c r="A373" s="13"/>
      <c r="B373" s="232"/>
      <c r="C373" s="233"/>
      <c r="D373" s="234" t="s">
        <v>152</v>
      </c>
      <c r="E373" s="235" t="s">
        <v>19</v>
      </c>
      <c r="F373" s="236" t="s">
        <v>1120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152</v>
      </c>
      <c r="AU373" s="242" t="s">
        <v>84</v>
      </c>
      <c r="AV373" s="13" t="s">
        <v>78</v>
      </c>
      <c r="AW373" s="13" t="s">
        <v>33</v>
      </c>
      <c r="AX373" s="13" t="s">
        <v>71</v>
      </c>
      <c r="AY373" s="242" t="s">
        <v>141</v>
      </c>
    </row>
    <row r="374" s="13" customFormat="1">
      <c r="A374" s="13"/>
      <c r="B374" s="232"/>
      <c r="C374" s="233"/>
      <c r="D374" s="234" t="s">
        <v>152</v>
      </c>
      <c r="E374" s="235" t="s">
        <v>19</v>
      </c>
      <c r="F374" s="236" t="s">
        <v>1316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152</v>
      </c>
      <c r="AU374" s="242" t="s">
        <v>84</v>
      </c>
      <c r="AV374" s="13" t="s">
        <v>78</v>
      </c>
      <c r="AW374" s="13" t="s">
        <v>33</v>
      </c>
      <c r="AX374" s="13" t="s">
        <v>71</v>
      </c>
      <c r="AY374" s="242" t="s">
        <v>141</v>
      </c>
    </row>
    <row r="375" s="14" customFormat="1">
      <c r="A375" s="14"/>
      <c r="B375" s="243"/>
      <c r="C375" s="244"/>
      <c r="D375" s="234" t="s">
        <v>152</v>
      </c>
      <c r="E375" s="245" t="s">
        <v>19</v>
      </c>
      <c r="F375" s="246" t="s">
        <v>1317</v>
      </c>
      <c r="G375" s="244"/>
      <c r="H375" s="247">
        <v>4.5499999999999998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152</v>
      </c>
      <c r="AU375" s="253" t="s">
        <v>84</v>
      </c>
      <c r="AV375" s="14" t="s">
        <v>84</v>
      </c>
      <c r="AW375" s="14" t="s">
        <v>33</v>
      </c>
      <c r="AX375" s="14" t="s">
        <v>71</v>
      </c>
      <c r="AY375" s="253" t="s">
        <v>141</v>
      </c>
    </row>
    <row r="376" s="15" customFormat="1">
      <c r="A376" s="15"/>
      <c r="B376" s="254"/>
      <c r="C376" s="255"/>
      <c r="D376" s="234" t="s">
        <v>152</v>
      </c>
      <c r="E376" s="256" t="s">
        <v>19</v>
      </c>
      <c r="F376" s="257" t="s">
        <v>159</v>
      </c>
      <c r="G376" s="255"/>
      <c r="H376" s="258">
        <v>4.5499999999999998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152</v>
      </c>
      <c r="AU376" s="264" t="s">
        <v>84</v>
      </c>
      <c r="AV376" s="15" t="s">
        <v>148</v>
      </c>
      <c r="AW376" s="15" t="s">
        <v>33</v>
      </c>
      <c r="AX376" s="15" t="s">
        <v>78</v>
      </c>
      <c r="AY376" s="264" t="s">
        <v>141</v>
      </c>
    </row>
    <row r="377" s="2" customFormat="1" ht="24.15" customHeight="1">
      <c r="A377" s="40"/>
      <c r="B377" s="41"/>
      <c r="C377" s="214" t="s">
        <v>488</v>
      </c>
      <c r="D377" s="214" t="s">
        <v>143</v>
      </c>
      <c r="E377" s="215" t="s">
        <v>1318</v>
      </c>
      <c r="F377" s="216" t="s">
        <v>1319</v>
      </c>
      <c r="G377" s="217" t="s">
        <v>347</v>
      </c>
      <c r="H377" s="218">
        <v>55.990000000000002</v>
      </c>
      <c r="I377" s="219"/>
      <c r="J377" s="220">
        <f>ROUND(I377*H377,2)</f>
        <v>0</v>
      </c>
      <c r="K377" s="216" t="s">
        <v>147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0.0079699999999999997</v>
      </c>
      <c r="R377" s="223">
        <f>Q377*H377</f>
        <v>0.44624029999999998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283</v>
      </c>
      <c r="AT377" s="225" t="s">
        <v>143</v>
      </c>
      <c r="AU377" s="225" t="s">
        <v>84</v>
      </c>
      <c r="AY377" s="19" t="s">
        <v>141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84</v>
      </c>
      <c r="BK377" s="226">
        <f>ROUND(I377*H377,2)</f>
        <v>0</v>
      </c>
      <c r="BL377" s="19" t="s">
        <v>283</v>
      </c>
      <c r="BM377" s="225" t="s">
        <v>1320</v>
      </c>
    </row>
    <row r="378" s="2" customFormat="1">
      <c r="A378" s="40"/>
      <c r="B378" s="41"/>
      <c r="C378" s="42"/>
      <c r="D378" s="227" t="s">
        <v>150</v>
      </c>
      <c r="E378" s="42"/>
      <c r="F378" s="228" t="s">
        <v>1321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150</v>
      </c>
      <c r="AU378" s="19" t="s">
        <v>84</v>
      </c>
    </row>
    <row r="379" s="13" customFormat="1">
      <c r="A379" s="13"/>
      <c r="B379" s="232"/>
      <c r="C379" s="233"/>
      <c r="D379" s="234" t="s">
        <v>152</v>
      </c>
      <c r="E379" s="235" t="s">
        <v>19</v>
      </c>
      <c r="F379" s="236" t="s">
        <v>1120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152</v>
      </c>
      <c r="AU379" s="242" t="s">
        <v>84</v>
      </c>
      <c r="AV379" s="13" t="s">
        <v>78</v>
      </c>
      <c r="AW379" s="13" t="s">
        <v>33</v>
      </c>
      <c r="AX379" s="13" t="s">
        <v>71</v>
      </c>
      <c r="AY379" s="242" t="s">
        <v>141</v>
      </c>
    </row>
    <row r="380" s="13" customFormat="1">
      <c r="A380" s="13"/>
      <c r="B380" s="232"/>
      <c r="C380" s="233"/>
      <c r="D380" s="234" t="s">
        <v>152</v>
      </c>
      <c r="E380" s="235" t="s">
        <v>19</v>
      </c>
      <c r="F380" s="236" t="s">
        <v>1322</v>
      </c>
      <c r="G380" s="233"/>
      <c r="H380" s="235" t="s">
        <v>19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152</v>
      </c>
      <c r="AU380" s="242" t="s">
        <v>84</v>
      </c>
      <c r="AV380" s="13" t="s">
        <v>78</v>
      </c>
      <c r="AW380" s="13" t="s">
        <v>33</v>
      </c>
      <c r="AX380" s="13" t="s">
        <v>71</v>
      </c>
      <c r="AY380" s="242" t="s">
        <v>141</v>
      </c>
    </row>
    <row r="381" s="14" customFormat="1">
      <c r="A381" s="14"/>
      <c r="B381" s="243"/>
      <c r="C381" s="244"/>
      <c r="D381" s="234" t="s">
        <v>152</v>
      </c>
      <c r="E381" s="245" t="s">
        <v>19</v>
      </c>
      <c r="F381" s="246" t="s">
        <v>1323</v>
      </c>
      <c r="G381" s="244"/>
      <c r="H381" s="247">
        <v>55.990000000000002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152</v>
      </c>
      <c r="AU381" s="253" t="s">
        <v>84</v>
      </c>
      <c r="AV381" s="14" t="s">
        <v>84</v>
      </c>
      <c r="AW381" s="14" t="s">
        <v>33</v>
      </c>
      <c r="AX381" s="14" t="s">
        <v>71</v>
      </c>
      <c r="AY381" s="253" t="s">
        <v>141</v>
      </c>
    </row>
    <row r="382" s="15" customFormat="1">
      <c r="A382" s="15"/>
      <c r="B382" s="254"/>
      <c r="C382" s="255"/>
      <c r="D382" s="234" t="s">
        <v>152</v>
      </c>
      <c r="E382" s="256" t="s">
        <v>19</v>
      </c>
      <c r="F382" s="257" t="s">
        <v>159</v>
      </c>
      <c r="G382" s="255"/>
      <c r="H382" s="258">
        <v>55.990000000000002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4" t="s">
        <v>152</v>
      </c>
      <c r="AU382" s="264" t="s">
        <v>84</v>
      </c>
      <c r="AV382" s="15" t="s">
        <v>148</v>
      </c>
      <c r="AW382" s="15" t="s">
        <v>33</v>
      </c>
      <c r="AX382" s="15" t="s">
        <v>78</v>
      </c>
      <c r="AY382" s="264" t="s">
        <v>141</v>
      </c>
    </row>
    <row r="383" s="2" customFormat="1" ht="16.5" customHeight="1">
      <c r="A383" s="40"/>
      <c r="B383" s="41"/>
      <c r="C383" s="214" t="s">
        <v>505</v>
      </c>
      <c r="D383" s="214" t="s">
        <v>143</v>
      </c>
      <c r="E383" s="215" t="s">
        <v>1324</v>
      </c>
      <c r="F383" s="216" t="s">
        <v>1325</v>
      </c>
      <c r="G383" s="217" t="s">
        <v>636</v>
      </c>
      <c r="H383" s="218">
        <v>3</v>
      </c>
      <c r="I383" s="219"/>
      <c r="J383" s="220">
        <f>ROUND(I383*H383,2)</f>
        <v>0</v>
      </c>
      <c r="K383" s="216" t="s">
        <v>147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148</v>
      </c>
      <c r="AT383" s="225" t="s">
        <v>143</v>
      </c>
      <c r="AU383" s="225" t="s">
        <v>84</v>
      </c>
      <c r="AY383" s="19" t="s">
        <v>141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84</v>
      </c>
      <c r="BK383" s="226">
        <f>ROUND(I383*H383,2)</f>
        <v>0</v>
      </c>
      <c r="BL383" s="19" t="s">
        <v>148</v>
      </c>
      <c r="BM383" s="225" t="s">
        <v>1326</v>
      </c>
    </row>
    <row r="384" s="2" customFormat="1">
      <c r="A384" s="40"/>
      <c r="B384" s="41"/>
      <c r="C384" s="42"/>
      <c r="D384" s="227" t="s">
        <v>150</v>
      </c>
      <c r="E384" s="42"/>
      <c r="F384" s="228" t="s">
        <v>1327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150</v>
      </c>
      <c r="AU384" s="19" t="s">
        <v>84</v>
      </c>
    </row>
    <row r="385" s="13" customFormat="1">
      <c r="A385" s="13"/>
      <c r="B385" s="232"/>
      <c r="C385" s="233"/>
      <c r="D385" s="234" t="s">
        <v>152</v>
      </c>
      <c r="E385" s="235" t="s">
        <v>19</v>
      </c>
      <c r="F385" s="236" t="s">
        <v>1120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152</v>
      </c>
      <c r="AU385" s="242" t="s">
        <v>84</v>
      </c>
      <c r="AV385" s="13" t="s">
        <v>78</v>
      </c>
      <c r="AW385" s="13" t="s">
        <v>33</v>
      </c>
      <c r="AX385" s="13" t="s">
        <v>71</v>
      </c>
      <c r="AY385" s="242" t="s">
        <v>141</v>
      </c>
    </row>
    <row r="386" s="14" customFormat="1">
      <c r="A386" s="14"/>
      <c r="B386" s="243"/>
      <c r="C386" s="244"/>
      <c r="D386" s="234" t="s">
        <v>152</v>
      </c>
      <c r="E386" s="245" t="s">
        <v>19</v>
      </c>
      <c r="F386" s="246" t="s">
        <v>164</v>
      </c>
      <c r="G386" s="244"/>
      <c r="H386" s="247">
        <v>3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152</v>
      </c>
      <c r="AU386" s="253" t="s">
        <v>84</v>
      </c>
      <c r="AV386" s="14" t="s">
        <v>84</v>
      </c>
      <c r="AW386" s="14" t="s">
        <v>33</v>
      </c>
      <c r="AX386" s="14" t="s">
        <v>71</v>
      </c>
      <c r="AY386" s="253" t="s">
        <v>141</v>
      </c>
    </row>
    <row r="387" s="15" customFormat="1">
      <c r="A387" s="15"/>
      <c r="B387" s="254"/>
      <c r="C387" s="255"/>
      <c r="D387" s="234" t="s">
        <v>152</v>
      </c>
      <c r="E387" s="256" t="s">
        <v>19</v>
      </c>
      <c r="F387" s="257" t="s">
        <v>159</v>
      </c>
      <c r="G387" s="255"/>
      <c r="H387" s="258">
        <v>3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152</v>
      </c>
      <c r="AU387" s="264" t="s">
        <v>84</v>
      </c>
      <c r="AV387" s="15" t="s">
        <v>148</v>
      </c>
      <c r="AW387" s="15" t="s">
        <v>33</v>
      </c>
      <c r="AX387" s="15" t="s">
        <v>78</v>
      </c>
      <c r="AY387" s="264" t="s">
        <v>141</v>
      </c>
    </row>
    <row r="388" s="2" customFormat="1" ht="16.5" customHeight="1">
      <c r="A388" s="40"/>
      <c r="B388" s="41"/>
      <c r="C388" s="265" t="s">
        <v>512</v>
      </c>
      <c r="D388" s="265" t="s">
        <v>183</v>
      </c>
      <c r="E388" s="266" t="s">
        <v>1328</v>
      </c>
      <c r="F388" s="267" t="s">
        <v>1329</v>
      </c>
      <c r="G388" s="268" t="s">
        <v>636</v>
      </c>
      <c r="H388" s="269">
        <v>3</v>
      </c>
      <c r="I388" s="270"/>
      <c r="J388" s="271">
        <f>ROUND(I388*H388,2)</f>
        <v>0</v>
      </c>
      <c r="K388" s="267" t="s">
        <v>147</v>
      </c>
      <c r="L388" s="272"/>
      <c r="M388" s="273" t="s">
        <v>19</v>
      </c>
      <c r="N388" s="274" t="s">
        <v>43</v>
      </c>
      <c r="O388" s="86"/>
      <c r="P388" s="223">
        <f>O388*H388</f>
        <v>0</v>
      </c>
      <c r="Q388" s="223">
        <v>0.0054000000000000003</v>
      </c>
      <c r="R388" s="223">
        <f>Q388*H388</f>
        <v>0.016199999999999999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187</v>
      </c>
      <c r="AT388" s="225" t="s">
        <v>183</v>
      </c>
      <c r="AU388" s="225" t="s">
        <v>84</v>
      </c>
      <c r="AY388" s="19" t="s">
        <v>141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84</v>
      </c>
      <c r="BK388" s="226">
        <f>ROUND(I388*H388,2)</f>
        <v>0</v>
      </c>
      <c r="BL388" s="19" t="s">
        <v>148</v>
      </c>
      <c r="BM388" s="225" t="s">
        <v>1330</v>
      </c>
    </row>
    <row r="389" s="2" customFormat="1">
      <c r="A389" s="40"/>
      <c r="B389" s="41"/>
      <c r="C389" s="42"/>
      <c r="D389" s="227" t="s">
        <v>150</v>
      </c>
      <c r="E389" s="42"/>
      <c r="F389" s="228" t="s">
        <v>1331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150</v>
      </c>
      <c r="AU389" s="19" t="s">
        <v>84</v>
      </c>
    </row>
    <row r="390" s="13" customFormat="1">
      <c r="A390" s="13"/>
      <c r="B390" s="232"/>
      <c r="C390" s="233"/>
      <c r="D390" s="234" t="s">
        <v>152</v>
      </c>
      <c r="E390" s="235" t="s">
        <v>19</v>
      </c>
      <c r="F390" s="236" t="s">
        <v>1120</v>
      </c>
      <c r="G390" s="233"/>
      <c r="H390" s="235" t="s">
        <v>19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152</v>
      </c>
      <c r="AU390" s="242" t="s">
        <v>84</v>
      </c>
      <c r="AV390" s="13" t="s">
        <v>78</v>
      </c>
      <c r="AW390" s="13" t="s">
        <v>33</v>
      </c>
      <c r="AX390" s="13" t="s">
        <v>71</v>
      </c>
      <c r="AY390" s="242" t="s">
        <v>141</v>
      </c>
    </row>
    <row r="391" s="14" customFormat="1">
      <c r="A391" s="14"/>
      <c r="B391" s="243"/>
      <c r="C391" s="244"/>
      <c r="D391" s="234" t="s">
        <v>152</v>
      </c>
      <c r="E391" s="245" t="s">
        <v>19</v>
      </c>
      <c r="F391" s="246" t="s">
        <v>164</v>
      </c>
      <c r="G391" s="244"/>
      <c r="H391" s="247">
        <v>3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152</v>
      </c>
      <c r="AU391" s="253" t="s">
        <v>84</v>
      </c>
      <c r="AV391" s="14" t="s">
        <v>84</v>
      </c>
      <c r="AW391" s="14" t="s">
        <v>33</v>
      </c>
      <c r="AX391" s="14" t="s">
        <v>71</v>
      </c>
      <c r="AY391" s="253" t="s">
        <v>141</v>
      </c>
    </row>
    <row r="392" s="15" customFormat="1">
      <c r="A392" s="15"/>
      <c r="B392" s="254"/>
      <c r="C392" s="255"/>
      <c r="D392" s="234" t="s">
        <v>152</v>
      </c>
      <c r="E392" s="256" t="s">
        <v>19</v>
      </c>
      <c r="F392" s="257" t="s">
        <v>159</v>
      </c>
      <c r="G392" s="255"/>
      <c r="H392" s="258">
        <v>3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4" t="s">
        <v>152</v>
      </c>
      <c r="AU392" s="264" t="s">
        <v>84</v>
      </c>
      <c r="AV392" s="15" t="s">
        <v>148</v>
      </c>
      <c r="AW392" s="15" t="s">
        <v>33</v>
      </c>
      <c r="AX392" s="15" t="s">
        <v>78</v>
      </c>
      <c r="AY392" s="264" t="s">
        <v>141</v>
      </c>
    </row>
    <row r="393" s="2" customFormat="1" ht="21.75" customHeight="1">
      <c r="A393" s="40"/>
      <c r="B393" s="41"/>
      <c r="C393" s="214" t="s">
        <v>532</v>
      </c>
      <c r="D393" s="214" t="s">
        <v>143</v>
      </c>
      <c r="E393" s="215" t="s">
        <v>1332</v>
      </c>
      <c r="F393" s="216" t="s">
        <v>1333</v>
      </c>
      <c r="G393" s="217" t="s">
        <v>347</v>
      </c>
      <c r="H393" s="218">
        <v>4.7649999999999997</v>
      </c>
      <c r="I393" s="219"/>
      <c r="J393" s="220">
        <f>ROUND(I393*H393,2)</f>
        <v>0</v>
      </c>
      <c r="K393" s="216" t="s">
        <v>147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0.0022799999999999999</v>
      </c>
      <c r="R393" s="223">
        <f>Q393*H393</f>
        <v>0.010864199999999999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283</v>
      </c>
      <c r="AT393" s="225" t="s">
        <v>143</v>
      </c>
      <c r="AU393" s="225" t="s">
        <v>84</v>
      </c>
      <c r="AY393" s="19" t="s">
        <v>141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84</v>
      </c>
      <c r="BK393" s="226">
        <f>ROUND(I393*H393,2)</f>
        <v>0</v>
      </c>
      <c r="BL393" s="19" t="s">
        <v>283</v>
      </c>
      <c r="BM393" s="225" t="s">
        <v>1334</v>
      </c>
    </row>
    <row r="394" s="2" customFormat="1">
      <c r="A394" s="40"/>
      <c r="B394" s="41"/>
      <c r="C394" s="42"/>
      <c r="D394" s="227" t="s">
        <v>150</v>
      </c>
      <c r="E394" s="42"/>
      <c r="F394" s="228" t="s">
        <v>1335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150</v>
      </c>
      <c r="AU394" s="19" t="s">
        <v>84</v>
      </c>
    </row>
    <row r="395" s="13" customFormat="1">
      <c r="A395" s="13"/>
      <c r="B395" s="232"/>
      <c r="C395" s="233"/>
      <c r="D395" s="234" t="s">
        <v>152</v>
      </c>
      <c r="E395" s="235" t="s">
        <v>19</v>
      </c>
      <c r="F395" s="236" t="s">
        <v>1120</v>
      </c>
      <c r="G395" s="233"/>
      <c r="H395" s="235" t="s">
        <v>19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152</v>
      </c>
      <c r="AU395" s="242" t="s">
        <v>84</v>
      </c>
      <c r="AV395" s="13" t="s">
        <v>78</v>
      </c>
      <c r="AW395" s="13" t="s">
        <v>33</v>
      </c>
      <c r="AX395" s="13" t="s">
        <v>71</v>
      </c>
      <c r="AY395" s="242" t="s">
        <v>141</v>
      </c>
    </row>
    <row r="396" s="13" customFormat="1">
      <c r="A396" s="13"/>
      <c r="B396" s="232"/>
      <c r="C396" s="233"/>
      <c r="D396" s="234" t="s">
        <v>152</v>
      </c>
      <c r="E396" s="235" t="s">
        <v>19</v>
      </c>
      <c r="F396" s="236" t="s">
        <v>1336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152</v>
      </c>
      <c r="AU396" s="242" t="s">
        <v>84</v>
      </c>
      <c r="AV396" s="13" t="s">
        <v>78</v>
      </c>
      <c r="AW396" s="13" t="s">
        <v>33</v>
      </c>
      <c r="AX396" s="13" t="s">
        <v>71</v>
      </c>
      <c r="AY396" s="242" t="s">
        <v>141</v>
      </c>
    </row>
    <row r="397" s="14" customFormat="1">
      <c r="A397" s="14"/>
      <c r="B397" s="243"/>
      <c r="C397" s="244"/>
      <c r="D397" s="234" t="s">
        <v>152</v>
      </c>
      <c r="E397" s="245" t="s">
        <v>19</v>
      </c>
      <c r="F397" s="246" t="s">
        <v>1337</v>
      </c>
      <c r="G397" s="244"/>
      <c r="H397" s="247">
        <v>4.7649999999999997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152</v>
      </c>
      <c r="AU397" s="253" t="s">
        <v>84</v>
      </c>
      <c r="AV397" s="14" t="s">
        <v>84</v>
      </c>
      <c r="AW397" s="14" t="s">
        <v>33</v>
      </c>
      <c r="AX397" s="14" t="s">
        <v>71</v>
      </c>
      <c r="AY397" s="253" t="s">
        <v>141</v>
      </c>
    </row>
    <row r="398" s="15" customFormat="1">
      <c r="A398" s="15"/>
      <c r="B398" s="254"/>
      <c r="C398" s="255"/>
      <c r="D398" s="234" t="s">
        <v>152</v>
      </c>
      <c r="E398" s="256" t="s">
        <v>19</v>
      </c>
      <c r="F398" s="257" t="s">
        <v>159</v>
      </c>
      <c r="G398" s="255"/>
      <c r="H398" s="258">
        <v>4.7649999999999997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152</v>
      </c>
      <c r="AU398" s="264" t="s">
        <v>84</v>
      </c>
      <c r="AV398" s="15" t="s">
        <v>148</v>
      </c>
      <c r="AW398" s="15" t="s">
        <v>33</v>
      </c>
      <c r="AX398" s="15" t="s">
        <v>78</v>
      </c>
      <c r="AY398" s="264" t="s">
        <v>141</v>
      </c>
    </row>
    <row r="399" s="2" customFormat="1" ht="24.15" customHeight="1">
      <c r="A399" s="40"/>
      <c r="B399" s="41"/>
      <c r="C399" s="214" t="s">
        <v>552</v>
      </c>
      <c r="D399" s="214" t="s">
        <v>143</v>
      </c>
      <c r="E399" s="215" t="s">
        <v>1338</v>
      </c>
      <c r="F399" s="216" t="s">
        <v>1339</v>
      </c>
      <c r="G399" s="217" t="s">
        <v>636</v>
      </c>
      <c r="H399" s="218">
        <v>1</v>
      </c>
      <c r="I399" s="219"/>
      <c r="J399" s="220">
        <f>ROUND(I399*H399,2)</f>
        <v>0</v>
      </c>
      <c r="K399" s="216" t="s">
        <v>147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0.00031</v>
      </c>
      <c r="R399" s="223">
        <f>Q399*H399</f>
        <v>0.00031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283</v>
      </c>
      <c r="AT399" s="225" t="s">
        <v>143</v>
      </c>
      <c r="AU399" s="225" t="s">
        <v>84</v>
      </c>
      <c r="AY399" s="19" t="s">
        <v>141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84</v>
      </c>
      <c r="BK399" s="226">
        <f>ROUND(I399*H399,2)</f>
        <v>0</v>
      </c>
      <c r="BL399" s="19" t="s">
        <v>283</v>
      </c>
      <c r="BM399" s="225" t="s">
        <v>1340</v>
      </c>
    </row>
    <row r="400" s="2" customFormat="1">
      <c r="A400" s="40"/>
      <c r="B400" s="41"/>
      <c r="C400" s="42"/>
      <c r="D400" s="227" t="s">
        <v>150</v>
      </c>
      <c r="E400" s="42"/>
      <c r="F400" s="228" t="s">
        <v>1341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150</v>
      </c>
      <c r="AU400" s="19" t="s">
        <v>84</v>
      </c>
    </row>
    <row r="401" s="13" customFormat="1">
      <c r="A401" s="13"/>
      <c r="B401" s="232"/>
      <c r="C401" s="233"/>
      <c r="D401" s="234" t="s">
        <v>152</v>
      </c>
      <c r="E401" s="235" t="s">
        <v>19</v>
      </c>
      <c r="F401" s="236" t="s">
        <v>1120</v>
      </c>
      <c r="G401" s="233"/>
      <c r="H401" s="235" t="s">
        <v>19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152</v>
      </c>
      <c r="AU401" s="242" t="s">
        <v>84</v>
      </c>
      <c r="AV401" s="13" t="s">
        <v>78</v>
      </c>
      <c r="AW401" s="13" t="s">
        <v>33</v>
      </c>
      <c r="AX401" s="13" t="s">
        <v>71</v>
      </c>
      <c r="AY401" s="242" t="s">
        <v>141</v>
      </c>
    </row>
    <row r="402" s="13" customFormat="1">
      <c r="A402" s="13"/>
      <c r="B402" s="232"/>
      <c r="C402" s="233"/>
      <c r="D402" s="234" t="s">
        <v>152</v>
      </c>
      <c r="E402" s="235" t="s">
        <v>19</v>
      </c>
      <c r="F402" s="236" t="s">
        <v>1336</v>
      </c>
      <c r="G402" s="233"/>
      <c r="H402" s="235" t="s">
        <v>19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152</v>
      </c>
      <c r="AU402" s="242" t="s">
        <v>84</v>
      </c>
      <c r="AV402" s="13" t="s">
        <v>78</v>
      </c>
      <c r="AW402" s="13" t="s">
        <v>33</v>
      </c>
      <c r="AX402" s="13" t="s">
        <v>71</v>
      </c>
      <c r="AY402" s="242" t="s">
        <v>141</v>
      </c>
    </row>
    <row r="403" s="14" customFormat="1">
      <c r="A403" s="14"/>
      <c r="B403" s="243"/>
      <c r="C403" s="244"/>
      <c r="D403" s="234" t="s">
        <v>152</v>
      </c>
      <c r="E403" s="245" t="s">
        <v>19</v>
      </c>
      <c r="F403" s="246" t="s">
        <v>78</v>
      </c>
      <c r="G403" s="244"/>
      <c r="H403" s="247">
        <v>1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152</v>
      </c>
      <c r="AU403" s="253" t="s">
        <v>84</v>
      </c>
      <c r="AV403" s="14" t="s">
        <v>84</v>
      </c>
      <c r="AW403" s="14" t="s">
        <v>33</v>
      </c>
      <c r="AX403" s="14" t="s">
        <v>71</v>
      </c>
      <c r="AY403" s="253" t="s">
        <v>141</v>
      </c>
    </row>
    <row r="404" s="15" customFormat="1">
      <c r="A404" s="15"/>
      <c r="B404" s="254"/>
      <c r="C404" s="255"/>
      <c r="D404" s="234" t="s">
        <v>152</v>
      </c>
      <c r="E404" s="256" t="s">
        <v>19</v>
      </c>
      <c r="F404" s="257" t="s">
        <v>159</v>
      </c>
      <c r="G404" s="255"/>
      <c r="H404" s="258">
        <v>1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152</v>
      </c>
      <c r="AU404" s="264" t="s">
        <v>84</v>
      </c>
      <c r="AV404" s="15" t="s">
        <v>148</v>
      </c>
      <c r="AW404" s="15" t="s">
        <v>33</v>
      </c>
      <c r="AX404" s="15" t="s">
        <v>78</v>
      </c>
      <c r="AY404" s="264" t="s">
        <v>141</v>
      </c>
    </row>
    <row r="405" s="2" customFormat="1" ht="24.15" customHeight="1">
      <c r="A405" s="40"/>
      <c r="B405" s="41"/>
      <c r="C405" s="214" t="s">
        <v>558</v>
      </c>
      <c r="D405" s="214" t="s">
        <v>143</v>
      </c>
      <c r="E405" s="215" t="s">
        <v>919</v>
      </c>
      <c r="F405" s="216" t="s">
        <v>1342</v>
      </c>
      <c r="G405" s="217" t="s">
        <v>347</v>
      </c>
      <c r="H405" s="218">
        <v>2.54</v>
      </c>
      <c r="I405" s="219"/>
      <c r="J405" s="220">
        <f>ROUND(I405*H405,2)</f>
        <v>0</v>
      </c>
      <c r="K405" s="216" t="s">
        <v>147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0.00191</v>
      </c>
      <c r="R405" s="223">
        <f>Q405*H405</f>
        <v>0.0048514000000000005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283</v>
      </c>
      <c r="AT405" s="225" t="s">
        <v>143</v>
      </c>
      <c r="AU405" s="225" t="s">
        <v>84</v>
      </c>
      <c r="AY405" s="19" t="s">
        <v>141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84</v>
      </c>
      <c r="BK405" s="226">
        <f>ROUND(I405*H405,2)</f>
        <v>0</v>
      </c>
      <c r="BL405" s="19" t="s">
        <v>283</v>
      </c>
      <c r="BM405" s="225" t="s">
        <v>1343</v>
      </c>
    </row>
    <row r="406" s="2" customFormat="1">
      <c r="A406" s="40"/>
      <c r="B406" s="41"/>
      <c r="C406" s="42"/>
      <c r="D406" s="227" t="s">
        <v>150</v>
      </c>
      <c r="E406" s="42"/>
      <c r="F406" s="228" t="s">
        <v>922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150</v>
      </c>
      <c r="AU406" s="19" t="s">
        <v>84</v>
      </c>
    </row>
    <row r="407" s="13" customFormat="1">
      <c r="A407" s="13"/>
      <c r="B407" s="232"/>
      <c r="C407" s="233"/>
      <c r="D407" s="234" t="s">
        <v>152</v>
      </c>
      <c r="E407" s="235" t="s">
        <v>19</v>
      </c>
      <c r="F407" s="236" t="s">
        <v>1120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152</v>
      </c>
      <c r="AU407" s="242" t="s">
        <v>84</v>
      </c>
      <c r="AV407" s="13" t="s">
        <v>78</v>
      </c>
      <c r="AW407" s="13" t="s">
        <v>33</v>
      </c>
      <c r="AX407" s="13" t="s">
        <v>71</v>
      </c>
      <c r="AY407" s="242" t="s">
        <v>141</v>
      </c>
    </row>
    <row r="408" s="13" customFormat="1">
      <c r="A408" s="13"/>
      <c r="B408" s="232"/>
      <c r="C408" s="233"/>
      <c r="D408" s="234" t="s">
        <v>152</v>
      </c>
      <c r="E408" s="235" t="s">
        <v>19</v>
      </c>
      <c r="F408" s="236" t="s">
        <v>1344</v>
      </c>
      <c r="G408" s="233"/>
      <c r="H408" s="235" t="s">
        <v>19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152</v>
      </c>
      <c r="AU408" s="242" t="s">
        <v>84</v>
      </c>
      <c r="AV408" s="13" t="s">
        <v>78</v>
      </c>
      <c r="AW408" s="13" t="s">
        <v>33</v>
      </c>
      <c r="AX408" s="13" t="s">
        <v>71</v>
      </c>
      <c r="AY408" s="242" t="s">
        <v>141</v>
      </c>
    </row>
    <row r="409" s="14" customFormat="1">
      <c r="A409" s="14"/>
      <c r="B409" s="243"/>
      <c r="C409" s="244"/>
      <c r="D409" s="234" t="s">
        <v>152</v>
      </c>
      <c r="E409" s="245" t="s">
        <v>19</v>
      </c>
      <c r="F409" s="246" t="s">
        <v>1345</v>
      </c>
      <c r="G409" s="244"/>
      <c r="H409" s="247">
        <v>2.54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152</v>
      </c>
      <c r="AU409" s="253" t="s">
        <v>84</v>
      </c>
      <c r="AV409" s="14" t="s">
        <v>84</v>
      </c>
      <c r="AW409" s="14" t="s">
        <v>33</v>
      </c>
      <c r="AX409" s="14" t="s">
        <v>71</v>
      </c>
      <c r="AY409" s="253" t="s">
        <v>141</v>
      </c>
    </row>
    <row r="410" s="15" customFormat="1">
      <c r="A410" s="15"/>
      <c r="B410" s="254"/>
      <c r="C410" s="255"/>
      <c r="D410" s="234" t="s">
        <v>152</v>
      </c>
      <c r="E410" s="256" t="s">
        <v>19</v>
      </c>
      <c r="F410" s="257" t="s">
        <v>159</v>
      </c>
      <c r="G410" s="255"/>
      <c r="H410" s="258">
        <v>2.54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152</v>
      </c>
      <c r="AU410" s="264" t="s">
        <v>84</v>
      </c>
      <c r="AV410" s="15" t="s">
        <v>148</v>
      </c>
      <c r="AW410" s="15" t="s">
        <v>33</v>
      </c>
      <c r="AX410" s="15" t="s">
        <v>78</v>
      </c>
      <c r="AY410" s="264" t="s">
        <v>141</v>
      </c>
    </row>
    <row r="411" s="2" customFormat="1" ht="24.15" customHeight="1">
      <c r="A411" s="40"/>
      <c r="B411" s="41"/>
      <c r="C411" s="214" t="s">
        <v>573</v>
      </c>
      <c r="D411" s="214" t="s">
        <v>143</v>
      </c>
      <c r="E411" s="215" t="s">
        <v>925</v>
      </c>
      <c r="F411" s="216" t="s">
        <v>926</v>
      </c>
      <c r="G411" s="217" t="s">
        <v>826</v>
      </c>
      <c r="H411" s="286"/>
      <c r="I411" s="219"/>
      <c r="J411" s="220">
        <f>ROUND(I411*H411,2)</f>
        <v>0</v>
      </c>
      <c r="K411" s="216" t="s">
        <v>147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283</v>
      </c>
      <c r="AT411" s="225" t="s">
        <v>143</v>
      </c>
      <c r="AU411" s="225" t="s">
        <v>84</v>
      </c>
      <c r="AY411" s="19" t="s">
        <v>141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84</v>
      </c>
      <c r="BK411" s="226">
        <f>ROUND(I411*H411,2)</f>
        <v>0</v>
      </c>
      <c r="BL411" s="19" t="s">
        <v>283</v>
      </c>
      <c r="BM411" s="225" t="s">
        <v>1346</v>
      </c>
    </row>
    <row r="412" s="2" customFormat="1">
      <c r="A412" s="40"/>
      <c r="B412" s="41"/>
      <c r="C412" s="42"/>
      <c r="D412" s="227" t="s">
        <v>150</v>
      </c>
      <c r="E412" s="42"/>
      <c r="F412" s="228" t="s">
        <v>928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150</v>
      </c>
      <c r="AU412" s="19" t="s">
        <v>84</v>
      </c>
    </row>
    <row r="413" s="12" customFormat="1" ht="22.8" customHeight="1">
      <c r="A413" s="12"/>
      <c r="B413" s="198"/>
      <c r="C413" s="199"/>
      <c r="D413" s="200" t="s">
        <v>70</v>
      </c>
      <c r="E413" s="212" t="s">
        <v>1347</v>
      </c>
      <c r="F413" s="212" t="s">
        <v>1348</v>
      </c>
      <c r="G413" s="199"/>
      <c r="H413" s="199"/>
      <c r="I413" s="202"/>
      <c r="J413" s="213">
        <f>BK413</f>
        <v>0</v>
      </c>
      <c r="K413" s="199"/>
      <c r="L413" s="204"/>
      <c r="M413" s="205"/>
      <c r="N413" s="206"/>
      <c r="O413" s="206"/>
      <c r="P413" s="207">
        <f>SUM(P414:P421)</f>
        <v>0</v>
      </c>
      <c r="Q413" s="206"/>
      <c r="R413" s="207">
        <f>SUM(R414:R421)</f>
        <v>0.0090299999999999998</v>
      </c>
      <c r="S413" s="206"/>
      <c r="T413" s="208">
        <f>SUM(T414:T421)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9" t="s">
        <v>84</v>
      </c>
      <c r="AT413" s="210" t="s">
        <v>70</v>
      </c>
      <c r="AU413" s="210" t="s">
        <v>78</v>
      </c>
      <c r="AY413" s="209" t="s">
        <v>141</v>
      </c>
      <c r="BK413" s="211">
        <f>SUM(BK414:BK421)</f>
        <v>0</v>
      </c>
    </row>
    <row r="414" s="2" customFormat="1" ht="16.5" customHeight="1">
      <c r="A414" s="40"/>
      <c r="B414" s="41"/>
      <c r="C414" s="214" t="s">
        <v>596</v>
      </c>
      <c r="D414" s="214" t="s">
        <v>143</v>
      </c>
      <c r="E414" s="215" t="s">
        <v>1349</v>
      </c>
      <c r="F414" s="216" t="s">
        <v>1350</v>
      </c>
      <c r="G414" s="217" t="s">
        <v>146</v>
      </c>
      <c r="H414" s="218">
        <v>64.5</v>
      </c>
      <c r="I414" s="219"/>
      <c r="J414" s="220">
        <f>ROUND(I414*H414,2)</f>
        <v>0</v>
      </c>
      <c r="K414" s="216" t="s">
        <v>147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0.00013999999999999999</v>
      </c>
      <c r="R414" s="223">
        <f>Q414*H414</f>
        <v>0.0090299999999999998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283</v>
      </c>
      <c r="AT414" s="225" t="s">
        <v>143</v>
      </c>
      <c r="AU414" s="225" t="s">
        <v>84</v>
      </c>
      <c r="AY414" s="19" t="s">
        <v>141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84</v>
      </c>
      <c r="BK414" s="226">
        <f>ROUND(I414*H414,2)</f>
        <v>0</v>
      </c>
      <c r="BL414" s="19" t="s">
        <v>283</v>
      </c>
      <c r="BM414" s="225" t="s">
        <v>1351</v>
      </c>
    </row>
    <row r="415" s="2" customFormat="1">
      <c r="A415" s="40"/>
      <c r="B415" s="41"/>
      <c r="C415" s="42"/>
      <c r="D415" s="227" t="s">
        <v>150</v>
      </c>
      <c r="E415" s="42"/>
      <c r="F415" s="228" t="s">
        <v>1352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150</v>
      </c>
      <c r="AU415" s="19" t="s">
        <v>84</v>
      </c>
    </row>
    <row r="416" s="13" customFormat="1">
      <c r="A416" s="13"/>
      <c r="B416" s="232"/>
      <c r="C416" s="233"/>
      <c r="D416" s="234" t="s">
        <v>152</v>
      </c>
      <c r="E416" s="235" t="s">
        <v>19</v>
      </c>
      <c r="F416" s="236" t="s">
        <v>1353</v>
      </c>
      <c r="G416" s="233"/>
      <c r="H416" s="235" t="s">
        <v>19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152</v>
      </c>
      <c r="AU416" s="242" t="s">
        <v>84</v>
      </c>
      <c r="AV416" s="13" t="s">
        <v>78</v>
      </c>
      <c r="AW416" s="13" t="s">
        <v>33</v>
      </c>
      <c r="AX416" s="13" t="s">
        <v>71</v>
      </c>
      <c r="AY416" s="242" t="s">
        <v>141</v>
      </c>
    </row>
    <row r="417" s="13" customFormat="1">
      <c r="A417" s="13"/>
      <c r="B417" s="232"/>
      <c r="C417" s="233"/>
      <c r="D417" s="234" t="s">
        <v>152</v>
      </c>
      <c r="E417" s="235" t="s">
        <v>19</v>
      </c>
      <c r="F417" s="236" t="s">
        <v>1166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152</v>
      </c>
      <c r="AU417" s="242" t="s">
        <v>84</v>
      </c>
      <c r="AV417" s="13" t="s">
        <v>78</v>
      </c>
      <c r="AW417" s="13" t="s">
        <v>33</v>
      </c>
      <c r="AX417" s="13" t="s">
        <v>71</v>
      </c>
      <c r="AY417" s="242" t="s">
        <v>141</v>
      </c>
    </row>
    <row r="418" s="14" customFormat="1">
      <c r="A418" s="14"/>
      <c r="B418" s="243"/>
      <c r="C418" s="244"/>
      <c r="D418" s="234" t="s">
        <v>152</v>
      </c>
      <c r="E418" s="245" t="s">
        <v>19</v>
      </c>
      <c r="F418" s="246" t="s">
        <v>1354</v>
      </c>
      <c r="G418" s="244"/>
      <c r="H418" s="247">
        <v>64.5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84</v>
      </c>
      <c r="AV418" s="14" t="s">
        <v>84</v>
      </c>
      <c r="AW418" s="14" t="s">
        <v>33</v>
      </c>
      <c r="AX418" s="14" t="s">
        <v>71</v>
      </c>
      <c r="AY418" s="253" t="s">
        <v>141</v>
      </c>
    </row>
    <row r="419" s="15" customFormat="1">
      <c r="A419" s="15"/>
      <c r="B419" s="254"/>
      <c r="C419" s="255"/>
      <c r="D419" s="234" t="s">
        <v>152</v>
      </c>
      <c r="E419" s="256" t="s">
        <v>19</v>
      </c>
      <c r="F419" s="257" t="s">
        <v>159</v>
      </c>
      <c r="G419" s="255"/>
      <c r="H419" s="258">
        <v>64.5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4" t="s">
        <v>152</v>
      </c>
      <c r="AU419" s="264" t="s">
        <v>84</v>
      </c>
      <c r="AV419" s="15" t="s">
        <v>148</v>
      </c>
      <c r="AW419" s="15" t="s">
        <v>33</v>
      </c>
      <c r="AX419" s="15" t="s">
        <v>78</v>
      </c>
      <c r="AY419" s="264" t="s">
        <v>141</v>
      </c>
    </row>
    <row r="420" s="2" customFormat="1" ht="24.15" customHeight="1">
      <c r="A420" s="40"/>
      <c r="B420" s="41"/>
      <c r="C420" s="214" t="s">
        <v>616</v>
      </c>
      <c r="D420" s="214" t="s">
        <v>143</v>
      </c>
      <c r="E420" s="215" t="s">
        <v>1355</v>
      </c>
      <c r="F420" s="216" t="s">
        <v>1356</v>
      </c>
      <c r="G420" s="217" t="s">
        <v>826</v>
      </c>
      <c r="H420" s="286"/>
      <c r="I420" s="219"/>
      <c r="J420" s="220">
        <f>ROUND(I420*H420,2)</f>
        <v>0</v>
      </c>
      <c r="K420" s="216" t="s">
        <v>147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283</v>
      </c>
      <c r="AT420" s="225" t="s">
        <v>143</v>
      </c>
      <c r="AU420" s="225" t="s">
        <v>84</v>
      </c>
      <c r="AY420" s="19" t="s">
        <v>141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84</v>
      </c>
      <c r="BK420" s="226">
        <f>ROUND(I420*H420,2)</f>
        <v>0</v>
      </c>
      <c r="BL420" s="19" t="s">
        <v>283</v>
      </c>
      <c r="BM420" s="225" t="s">
        <v>1357</v>
      </c>
    </row>
    <row r="421" s="2" customFormat="1">
      <c r="A421" s="40"/>
      <c r="B421" s="41"/>
      <c r="C421" s="42"/>
      <c r="D421" s="227" t="s">
        <v>150</v>
      </c>
      <c r="E421" s="42"/>
      <c r="F421" s="228" t="s">
        <v>1358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150</v>
      </c>
      <c r="AU421" s="19" t="s">
        <v>84</v>
      </c>
    </row>
    <row r="422" s="12" customFormat="1" ht="22.8" customHeight="1">
      <c r="A422" s="12"/>
      <c r="B422" s="198"/>
      <c r="C422" s="199"/>
      <c r="D422" s="200" t="s">
        <v>70</v>
      </c>
      <c r="E422" s="212" t="s">
        <v>1359</v>
      </c>
      <c r="F422" s="212" t="s">
        <v>1360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SUM(P423:P435)</f>
        <v>0</v>
      </c>
      <c r="Q422" s="206"/>
      <c r="R422" s="207">
        <f>SUM(R423:R435)</f>
        <v>0</v>
      </c>
      <c r="S422" s="206"/>
      <c r="T422" s="208">
        <f>SUM(T423:T435)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84</v>
      </c>
      <c r="AT422" s="210" t="s">
        <v>70</v>
      </c>
      <c r="AU422" s="210" t="s">
        <v>78</v>
      </c>
      <c r="AY422" s="209" t="s">
        <v>141</v>
      </c>
      <c r="BK422" s="211">
        <f>SUM(BK423:BK435)</f>
        <v>0</v>
      </c>
    </row>
    <row r="423" s="2" customFormat="1" ht="16.5" customHeight="1">
      <c r="A423" s="40"/>
      <c r="B423" s="41"/>
      <c r="C423" s="214" t="s">
        <v>621</v>
      </c>
      <c r="D423" s="214" t="s">
        <v>143</v>
      </c>
      <c r="E423" s="215" t="s">
        <v>1361</v>
      </c>
      <c r="F423" s="216" t="s">
        <v>1362</v>
      </c>
      <c r="G423" s="217" t="s">
        <v>1257</v>
      </c>
      <c r="H423" s="218">
        <v>1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283</v>
      </c>
      <c r="AT423" s="225" t="s">
        <v>143</v>
      </c>
      <c r="AU423" s="225" t="s">
        <v>84</v>
      </c>
      <c r="AY423" s="19" t="s">
        <v>141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84</v>
      </c>
      <c r="BK423" s="226">
        <f>ROUND(I423*H423,2)</f>
        <v>0</v>
      </c>
      <c r="BL423" s="19" t="s">
        <v>283</v>
      </c>
      <c r="BM423" s="225" t="s">
        <v>1363</v>
      </c>
    </row>
    <row r="424" s="14" customFormat="1">
      <c r="A424" s="14"/>
      <c r="B424" s="243"/>
      <c r="C424" s="244"/>
      <c r="D424" s="234" t="s">
        <v>152</v>
      </c>
      <c r="E424" s="245" t="s">
        <v>19</v>
      </c>
      <c r="F424" s="246" t="s">
        <v>78</v>
      </c>
      <c r="G424" s="244"/>
      <c r="H424" s="247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152</v>
      </c>
      <c r="AU424" s="253" t="s">
        <v>84</v>
      </c>
      <c r="AV424" s="14" t="s">
        <v>84</v>
      </c>
      <c r="AW424" s="14" t="s">
        <v>33</v>
      </c>
      <c r="AX424" s="14" t="s">
        <v>71</v>
      </c>
      <c r="AY424" s="253" t="s">
        <v>141</v>
      </c>
    </row>
    <row r="425" s="15" customFormat="1">
      <c r="A425" s="15"/>
      <c r="B425" s="254"/>
      <c r="C425" s="255"/>
      <c r="D425" s="234" t="s">
        <v>152</v>
      </c>
      <c r="E425" s="256" t="s">
        <v>19</v>
      </c>
      <c r="F425" s="257" t="s">
        <v>159</v>
      </c>
      <c r="G425" s="255"/>
      <c r="H425" s="258">
        <v>1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4" t="s">
        <v>152</v>
      </c>
      <c r="AU425" s="264" t="s">
        <v>84</v>
      </c>
      <c r="AV425" s="15" t="s">
        <v>148</v>
      </c>
      <c r="AW425" s="15" t="s">
        <v>33</v>
      </c>
      <c r="AX425" s="15" t="s">
        <v>78</v>
      </c>
      <c r="AY425" s="264" t="s">
        <v>141</v>
      </c>
    </row>
    <row r="426" s="2" customFormat="1" ht="16.5" customHeight="1">
      <c r="A426" s="40"/>
      <c r="B426" s="41"/>
      <c r="C426" s="265" t="s">
        <v>628</v>
      </c>
      <c r="D426" s="265" t="s">
        <v>183</v>
      </c>
      <c r="E426" s="266" t="s">
        <v>1364</v>
      </c>
      <c r="F426" s="267" t="s">
        <v>1365</v>
      </c>
      <c r="G426" s="268" t="s">
        <v>1366</v>
      </c>
      <c r="H426" s="269">
        <v>1</v>
      </c>
      <c r="I426" s="270"/>
      <c r="J426" s="271">
        <f>ROUND(I426*H426,2)</f>
        <v>0</v>
      </c>
      <c r="K426" s="267" t="s">
        <v>19</v>
      </c>
      <c r="L426" s="272"/>
      <c r="M426" s="273" t="s">
        <v>19</v>
      </c>
      <c r="N426" s="274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294</v>
      </c>
      <c r="AT426" s="225" t="s">
        <v>183</v>
      </c>
      <c r="AU426" s="225" t="s">
        <v>84</v>
      </c>
      <c r="AY426" s="19" t="s">
        <v>141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84</v>
      </c>
      <c r="BK426" s="226">
        <f>ROUND(I426*H426,2)</f>
        <v>0</v>
      </c>
      <c r="BL426" s="19" t="s">
        <v>283</v>
      </c>
      <c r="BM426" s="225" t="s">
        <v>1367</v>
      </c>
    </row>
    <row r="427" s="13" customFormat="1">
      <c r="A427" s="13"/>
      <c r="B427" s="232"/>
      <c r="C427" s="233"/>
      <c r="D427" s="234" t="s">
        <v>152</v>
      </c>
      <c r="E427" s="235" t="s">
        <v>19</v>
      </c>
      <c r="F427" s="236" t="s">
        <v>1368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152</v>
      </c>
      <c r="AU427" s="242" t="s">
        <v>84</v>
      </c>
      <c r="AV427" s="13" t="s">
        <v>78</v>
      </c>
      <c r="AW427" s="13" t="s">
        <v>33</v>
      </c>
      <c r="AX427" s="13" t="s">
        <v>71</v>
      </c>
      <c r="AY427" s="242" t="s">
        <v>141</v>
      </c>
    </row>
    <row r="428" s="14" customFormat="1">
      <c r="A428" s="14"/>
      <c r="B428" s="243"/>
      <c r="C428" s="244"/>
      <c r="D428" s="234" t="s">
        <v>152</v>
      </c>
      <c r="E428" s="245" t="s">
        <v>19</v>
      </c>
      <c r="F428" s="246" t="s">
        <v>78</v>
      </c>
      <c r="G428" s="244"/>
      <c r="H428" s="247">
        <v>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152</v>
      </c>
      <c r="AU428" s="253" t="s">
        <v>84</v>
      </c>
      <c r="AV428" s="14" t="s">
        <v>84</v>
      </c>
      <c r="AW428" s="14" t="s">
        <v>33</v>
      </c>
      <c r="AX428" s="14" t="s">
        <v>71</v>
      </c>
      <c r="AY428" s="253" t="s">
        <v>141</v>
      </c>
    </row>
    <row r="429" s="15" customFormat="1">
      <c r="A429" s="15"/>
      <c r="B429" s="254"/>
      <c r="C429" s="255"/>
      <c r="D429" s="234" t="s">
        <v>152</v>
      </c>
      <c r="E429" s="256" t="s">
        <v>19</v>
      </c>
      <c r="F429" s="257" t="s">
        <v>159</v>
      </c>
      <c r="G429" s="255"/>
      <c r="H429" s="258">
        <v>1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152</v>
      </c>
      <c r="AU429" s="264" t="s">
        <v>84</v>
      </c>
      <c r="AV429" s="15" t="s">
        <v>148</v>
      </c>
      <c r="AW429" s="15" t="s">
        <v>33</v>
      </c>
      <c r="AX429" s="15" t="s">
        <v>78</v>
      </c>
      <c r="AY429" s="264" t="s">
        <v>141</v>
      </c>
    </row>
    <row r="430" s="2" customFormat="1" ht="16.5" customHeight="1">
      <c r="A430" s="40"/>
      <c r="B430" s="41"/>
      <c r="C430" s="265" t="s">
        <v>633</v>
      </c>
      <c r="D430" s="265" t="s">
        <v>183</v>
      </c>
      <c r="E430" s="266" t="s">
        <v>1369</v>
      </c>
      <c r="F430" s="267" t="s">
        <v>1370</v>
      </c>
      <c r="G430" s="268" t="s">
        <v>1366</v>
      </c>
      <c r="H430" s="269">
        <v>1</v>
      </c>
      <c r="I430" s="270"/>
      <c r="J430" s="271">
        <f>ROUND(I430*H430,2)</f>
        <v>0</v>
      </c>
      <c r="K430" s="267" t="s">
        <v>19</v>
      </c>
      <c r="L430" s="272"/>
      <c r="M430" s="273" t="s">
        <v>19</v>
      </c>
      <c r="N430" s="274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294</v>
      </c>
      <c r="AT430" s="225" t="s">
        <v>183</v>
      </c>
      <c r="AU430" s="225" t="s">
        <v>84</v>
      </c>
      <c r="AY430" s="19" t="s">
        <v>141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84</v>
      </c>
      <c r="BK430" s="226">
        <f>ROUND(I430*H430,2)</f>
        <v>0</v>
      </c>
      <c r="BL430" s="19" t="s">
        <v>283</v>
      </c>
      <c r="BM430" s="225" t="s">
        <v>1371</v>
      </c>
    </row>
    <row r="431" s="13" customFormat="1">
      <c r="A431" s="13"/>
      <c r="B431" s="232"/>
      <c r="C431" s="233"/>
      <c r="D431" s="234" t="s">
        <v>152</v>
      </c>
      <c r="E431" s="235" t="s">
        <v>19</v>
      </c>
      <c r="F431" s="236" t="s">
        <v>1372</v>
      </c>
      <c r="G431" s="233"/>
      <c r="H431" s="235" t="s">
        <v>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152</v>
      </c>
      <c r="AU431" s="242" t="s">
        <v>84</v>
      </c>
      <c r="AV431" s="13" t="s">
        <v>78</v>
      </c>
      <c r="AW431" s="13" t="s">
        <v>33</v>
      </c>
      <c r="AX431" s="13" t="s">
        <v>71</v>
      </c>
      <c r="AY431" s="242" t="s">
        <v>141</v>
      </c>
    </row>
    <row r="432" s="14" customFormat="1">
      <c r="A432" s="14"/>
      <c r="B432" s="243"/>
      <c r="C432" s="244"/>
      <c r="D432" s="234" t="s">
        <v>152</v>
      </c>
      <c r="E432" s="245" t="s">
        <v>19</v>
      </c>
      <c r="F432" s="246" t="s">
        <v>78</v>
      </c>
      <c r="G432" s="244"/>
      <c r="H432" s="247">
        <v>1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84</v>
      </c>
      <c r="AV432" s="14" t="s">
        <v>84</v>
      </c>
      <c r="AW432" s="14" t="s">
        <v>33</v>
      </c>
      <c r="AX432" s="14" t="s">
        <v>71</v>
      </c>
      <c r="AY432" s="253" t="s">
        <v>141</v>
      </c>
    </row>
    <row r="433" s="15" customFormat="1">
      <c r="A433" s="15"/>
      <c r="B433" s="254"/>
      <c r="C433" s="255"/>
      <c r="D433" s="234" t="s">
        <v>152</v>
      </c>
      <c r="E433" s="256" t="s">
        <v>19</v>
      </c>
      <c r="F433" s="257" t="s">
        <v>159</v>
      </c>
      <c r="G433" s="255"/>
      <c r="H433" s="258">
        <v>1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152</v>
      </c>
      <c r="AU433" s="264" t="s">
        <v>84</v>
      </c>
      <c r="AV433" s="15" t="s">
        <v>148</v>
      </c>
      <c r="AW433" s="15" t="s">
        <v>33</v>
      </c>
      <c r="AX433" s="15" t="s">
        <v>78</v>
      </c>
      <c r="AY433" s="264" t="s">
        <v>141</v>
      </c>
    </row>
    <row r="434" s="2" customFormat="1" ht="24.15" customHeight="1">
      <c r="A434" s="40"/>
      <c r="B434" s="41"/>
      <c r="C434" s="214" t="s">
        <v>640</v>
      </c>
      <c r="D434" s="214" t="s">
        <v>143</v>
      </c>
      <c r="E434" s="215" t="s">
        <v>1373</v>
      </c>
      <c r="F434" s="216" t="s">
        <v>1374</v>
      </c>
      <c r="G434" s="217" t="s">
        <v>826</v>
      </c>
      <c r="H434" s="286"/>
      <c r="I434" s="219"/>
      <c r="J434" s="220">
        <f>ROUND(I434*H434,2)</f>
        <v>0</v>
      </c>
      <c r="K434" s="216" t="s">
        <v>147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283</v>
      </c>
      <c r="AT434" s="225" t="s">
        <v>143</v>
      </c>
      <c r="AU434" s="225" t="s">
        <v>84</v>
      </c>
      <c r="AY434" s="19" t="s">
        <v>141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84</v>
      </c>
      <c r="BK434" s="226">
        <f>ROUND(I434*H434,2)</f>
        <v>0</v>
      </c>
      <c r="BL434" s="19" t="s">
        <v>283</v>
      </c>
      <c r="BM434" s="225" t="s">
        <v>1375</v>
      </c>
    </row>
    <row r="435" s="2" customFormat="1">
      <c r="A435" s="40"/>
      <c r="B435" s="41"/>
      <c r="C435" s="42"/>
      <c r="D435" s="227" t="s">
        <v>150</v>
      </c>
      <c r="E435" s="42"/>
      <c r="F435" s="228" t="s">
        <v>1376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150</v>
      </c>
      <c r="AU435" s="19" t="s">
        <v>84</v>
      </c>
    </row>
    <row r="436" s="12" customFormat="1" ht="22.8" customHeight="1">
      <c r="A436" s="12"/>
      <c r="B436" s="198"/>
      <c r="C436" s="199"/>
      <c r="D436" s="200" t="s">
        <v>70</v>
      </c>
      <c r="E436" s="212" t="s">
        <v>929</v>
      </c>
      <c r="F436" s="212" t="s">
        <v>930</v>
      </c>
      <c r="G436" s="199"/>
      <c r="H436" s="199"/>
      <c r="I436" s="202"/>
      <c r="J436" s="213">
        <f>BK436</f>
        <v>0</v>
      </c>
      <c r="K436" s="199"/>
      <c r="L436" s="204"/>
      <c r="M436" s="205"/>
      <c r="N436" s="206"/>
      <c r="O436" s="206"/>
      <c r="P436" s="207">
        <f>SUM(P437:P457)</f>
        <v>0</v>
      </c>
      <c r="Q436" s="206"/>
      <c r="R436" s="207">
        <f>SUM(R437:R457)</f>
        <v>0.46864243999999999</v>
      </c>
      <c r="S436" s="206"/>
      <c r="T436" s="208">
        <f>SUM(T437:T457)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9" t="s">
        <v>84</v>
      </c>
      <c r="AT436" s="210" t="s">
        <v>70</v>
      </c>
      <c r="AU436" s="210" t="s">
        <v>78</v>
      </c>
      <c r="AY436" s="209" t="s">
        <v>141</v>
      </c>
      <c r="BK436" s="211">
        <f>SUM(BK437:BK457)</f>
        <v>0</v>
      </c>
    </row>
    <row r="437" s="2" customFormat="1" ht="24.15" customHeight="1">
      <c r="A437" s="40"/>
      <c r="B437" s="41"/>
      <c r="C437" s="214" t="s">
        <v>645</v>
      </c>
      <c r="D437" s="214" t="s">
        <v>143</v>
      </c>
      <c r="E437" s="215" t="s">
        <v>1377</v>
      </c>
      <c r="F437" s="216" t="s">
        <v>1378</v>
      </c>
      <c r="G437" s="217" t="s">
        <v>146</v>
      </c>
      <c r="H437" s="218">
        <v>43.472999999999999</v>
      </c>
      <c r="I437" s="219"/>
      <c r="J437" s="220">
        <f>ROUND(I437*H437,2)</f>
        <v>0</v>
      </c>
      <c r="K437" s="216" t="s">
        <v>147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0.00027999999999999998</v>
      </c>
      <c r="R437" s="223">
        <f>Q437*H437</f>
        <v>0.012172439999999998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283</v>
      </c>
      <c r="AT437" s="225" t="s">
        <v>143</v>
      </c>
      <c r="AU437" s="225" t="s">
        <v>84</v>
      </c>
      <c r="AY437" s="19" t="s">
        <v>141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84</v>
      </c>
      <c r="BK437" s="226">
        <f>ROUND(I437*H437,2)</f>
        <v>0</v>
      </c>
      <c r="BL437" s="19" t="s">
        <v>283</v>
      </c>
      <c r="BM437" s="225" t="s">
        <v>1379</v>
      </c>
    </row>
    <row r="438" s="2" customFormat="1">
      <c r="A438" s="40"/>
      <c r="B438" s="41"/>
      <c r="C438" s="42"/>
      <c r="D438" s="227" t="s">
        <v>150</v>
      </c>
      <c r="E438" s="42"/>
      <c r="F438" s="228" t="s">
        <v>1380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150</v>
      </c>
      <c r="AU438" s="19" t="s">
        <v>84</v>
      </c>
    </row>
    <row r="439" s="13" customFormat="1">
      <c r="A439" s="13"/>
      <c r="B439" s="232"/>
      <c r="C439" s="233"/>
      <c r="D439" s="234" t="s">
        <v>152</v>
      </c>
      <c r="E439" s="235" t="s">
        <v>19</v>
      </c>
      <c r="F439" s="236" t="s">
        <v>1120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152</v>
      </c>
      <c r="AU439" s="242" t="s">
        <v>84</v>
      </c>
      <c r="AV439" s="13" t="s">
        <v>78</v>
      </c>
      <c r="AW439" s="13" t="s">
        <v>33</v>
      </c>
      <c r="AX439" s="13" t="s">
        <v>71</v>
      </c>
      <c r="AY439" s="242" t="s">
        <v>141</v>
      </c>
    </row>
    <row r="440" s="13" customFormat="1">
      <c r="A440" s="13"/>
      <c r="B440" s="232"/>
      <c r="C440" s="233"/>
      <c r="D440" s="234" t="s">
        <v>152</v>
      </c>
      <c r="E440" s="235" t="s">
        <v>19</v>
      </c>
      <c r="F440" s="236" t="s">
        <v>1286</v>
      </c>
      <c r="G440" s="233"/>
      <c r="H440" s="235" t="s">
        <v>19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152</v>
      </c>
      <c r="AU440" s="242" t="s">
        <v>84</v>
      </c>
      <c r="AV440" s="13" t="s">
        <v>78</v>
      </c>
      <c r="AW440" s="13" t="s">
        <v>33</v>
      </c>
      <c r="AX440" s="13" t="s">
        <v>71</v>
      </c>
      <c r="AY440" s="242" t="s">
        <v>141</v>
      </c>
    </row>
    <row r="441" s="14" customFormat="1">
      <c r="A441" s="14"/>
      <c r="B441" s="243"/>
      <c r="C441" s="244"/>
      <c r="D441" s="234" t="s">
        <v>152</v>
      </c>
      <c r="E441" s="245" t="s">
        <v>19</v>
      </c>
      <c r="F441" s="246" t="s">
        <v>1381</v>
      </c>
      <c r="G441" s="244"/>
      <c r="H441" s="247">
        <v>30.375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152</v>
      </c>
      <c r="AU441" s="253" t="s">
        <v>84</v>
      </c>
      <c r="AV441" s="14" t="s">
        <v>84</v>
      </c>
      <c r="AW441" s="14" t="s">
        <v>33</v>
      </c>
      <c r="AX441" s="14" t="s">
        <v>71</v>
      </c>
      <c r="AY441" s="253" t="s">
        <v>141</v>
      </c>
    </row>
    <row r="442" s="14" customFormat="1">
      <c r="A442" s="14"/>
      <c r="B442" s="243"/>
      <c r="C442" s="244"/>
      <c r="D442" s="234" t="s">
        <v>152</v>
      </c>
      <c r="E442" s="245" t="s">
        <v>19</v>
      </c>
      <c r="F442" s="246" t="s">
        <v>1382</v>
      </c>
      <c r="G442" s="244"/>
      <c r="H442" s="247">
        <v>11.375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152</v>
      </c>
      <c r="AU442" s="253" t="s">
        <v>84</v>
      </c>
      <c r="AV442" s="14" t="s">
        <v>84</v>
      </c>
      <c r="AW442" s="14" t="s">
        <v>33</v>
      </c>
      <c r="AX442" s="14" t="s">
        <v>71</v>
      </c>
      <c r="AY442" s="253" t="s">
        <v>141</v>
      </c>
    </row>
    <row r="443" s="14" customFormat="1">
      <c r="A443" s="14"/>
      <c r="B443" s="243"/>
      <c r="C443" s="244"/>
      <c r="D443" s="234" t="s">
        <v>152</v>
      </c>
      <c r="E443" s="245" t="s">
        <v>19</v>
      </c>
      <c r="F443" s="246" t="s">
        <v>1383</v>
      </c>
      <c r="G443" s="244"/>
      <c r="H443" s="247">
        <v>0.48799999999999999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152</v>
      </c>
      <c r="AU443" s="253" t="s">
        <v>84</v>
      </c>
      <c r="AV443" s="14" t="s">
        <v>84</v>
      </c>
      <c r="AW443" s="14" t="s">
        <v>33</v>
      </c>
      <c r="AX443" s="14" t="s">
        <v>71</v>
      </c>
      <c r="AY443" s="253" t="s">
        <v>141</v>
      </c>
    </row>
    <row r="444" s="14" customFormat="1">
      <c r="A444" s="14"/>
      <c r="B444" s="243"/>
      <c r="C444" s="244"/>
      <c r="D444" s="234" t="s">
        <v>152</v>
      </c>
      <c r="E444" s="245" t="s">
        <v>19</v>
      </c>
      <c r="F444" s="246" t="s">
        <v>1384</v>
      </c>
      <c r="G444" s="244"/>
      <c r="H444" s="247">
        <v>1.2350000000000001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152</v>
      </c>
      <c r="AU444" s="253" t="s">
        <v>84</v>
      </c>
      <c r="AV444" s="14" t="s">
        <v>84</v>
      </c>
      <c r="AW444" s="14" t="s">
        <v>33</v>
      </c>
      <c r="AX444" s="14" t="s">
        <v>71</v>
      </c>
      <c r="AY444" s="253" t="s">
        <v>141</v>
      </c>
    </row>
    <row r="445" s="15" customFormat="1">
      <c r="A445" s="15"/>
      <c r="B445" s="254"/>
      <c r="C445" s="255"/>
      <c r="D445" s="234" t="s">
        <v>152</v>
      </c>
      <c r="E445" s="256" t="s">
        <v>19</v>
      </c>
      <c r="F445" s="257" t="s">
        <v>159</v>
      </c>
      <c r="G445" s="255"/>
      <c r="H445" s="258">
        <v>43.472999999999999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4" t="s">
        <v>152</v>
      </c>
      <c r="AU445" s="264" t="s">
        <v>84</v>
      </c>
      <c r="AV445" s="15" t="s">
        <v>148</v>
      </c>
      <c r="AW445" s="15" t="s">
        <v>33</v>
      </c>
      <c r="AX445" s="15" t="s">
        <v>78</v>
      </c>
      <c r="AY445" s="264" t="s">
        <v>141</v>
      </c>
    </row>
    <row r="446" s="2" customFormat="1" ht="16.5" customHeight="1">
      <c r="A446" s="40"/>
      <c r="B446" s="41"/>
      <c r="C446" s="265" t="s">
        <v>650</v>
      </c>
      <c r="D446" s="265" t="s">
        <v>183</v>
      </c>
      <c r="E446" s="266" t="s">
        <v>1385</v>
      </c>
      <c r="F446" s="267" t="s">
        <v>1386</v>
      </c>
      <c r="G446" s="268" t="s">
        <v>146</v>
      </c>
      <c r="H446" s="269">
        <v>45.646999999999998</v>
      </c>
      <c r="I446" s="270"/>
      <c r="J446" s="271">
        <f>ROUND(I446*H446,2)</f>
        <v>0</v>
      </c>
      <c r="K446" s="267" t="s">
        <v>147</v>
      </c>
      <c r="L446" s="272"/>
      <c r="M446" s="273" t="s">
        <v>19</v>
      </c>
      <c r="N446" s="274" t="s">
        <v>43</v>
      </c>
      <c r="O446" s="86"/>
      <c r="P446" s="223">
        <f>O446*H446</f>
        <v>0</v>
      </c>
      <c r="Q446" s="223">
        <v>0.01</v>
      </c>
      <c r="R446" s="223">
        <f>Q446*H446</f>
        <v>0.45646999999999999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294</v>
      </c>
      <c r="AT446" s="225" t="s">
        <v>183</v>
      </c>
      <c r="AU446" s="225" t="s">
        <v>84</v>
      </c>
      <c r="AY446" s="19" t="s">
        <v>141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84</v>
      </c>
      <c r="BK446" s="226">
        <f>ROUND(I446*H446,2)</f>
        <v>0</v>
      </c>
      <c r="BL446" s="19" t="s">
        <v>283</v>
      </c>
      <c r="BM446" s="225" t="s">
        <v>1387</v>
      </c>
    </row>
    <row r="447" s="2" customFormat="1">
      <c r="A447" s="40"/>
      <c r="B447" s="41"/>
      <c r="C447" s="42"/>
      <c r="D447" s="227" t="s">
        <v>150</v>
      </c>
      <c r="E447" s="42"/>
      <c r="F447" s="228" t="s">
        <v>1388</v>
      </c>
      <c r="G447" s="42"/>
      <c r="H447" s="42"/>
      <c r="I447" s="229"/>
      <c r="J447" s="42"/>
      <c r="K447" s="42"/>
      <c r="L447" s="46"/>
      <c r="M447" s="230"/>
      <c r="N447" s="231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150</v>
      </c>
      <c r="AU447" s="19" t="s">
        <v>84</v>
      </c>
    </row>
    <row r="448" s="13" customFormat="1">
      <c r="A448" s="13"/>
      <c r="B448" s="232"/>
      <c r="C448" s="233"/>
      <c r="D448" s="234" t="s">
        <v>152</v>
      </c>
      <c r="E448" s="235" t="s">
        <v>19</v>
      </c>
      <c r="F448" s="236" t="s">
        <v>1120</v>
      </c>
      <c r="G448" s="233"/>
      <c r="H448" s="235" t="s">
        <v>19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152</v>
      </c>
      <c r="AU448" s="242" t="s">
        <v>84</v>
      </c>
      <c r="AV448" s="13" t="s">
        <v>78</v>
      </c>
      <c r="AW448" s="13" t="s">
        <v>33</v>
      </c>
      <c r="AX448" s="13" t="s">
        <v>71</v>
      </c>
      <c r="AY448" s="242" t="s">
        <v>141</v>
      </c>
    </row>
    <row r="449" s="13" customFormat="1">
      <c r="A449" s="13"/>
      <c r="B449" s="232"/>
      <c r="C449" s="233"/>
      <c r="D449" s="234" t="s">
        <v>152</v>
      </c>
      <c r="E449" s="235" t="s">
        <v>19</v>
      </c>
      <c r="F449" s="236" t="s">
        <v>1286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152</v>
      </c>
      <c r="AU449" s="242" t="s">
        <v>84</v>
      </c>
      <c r="AV449" s="13" t="s">
        <v>78</v>
      </c>
      <c r="AW449" s="13" t="s">
        <v>33</v>
      </c>
      <c r="AX449" s="13" t="s">
        <v>71</v>
      </c>
      <c r="AY449" s="242" t="s">
        <v>141</v>
      </c>
    </row>
    <row r="450" s="14" customFormat="1">
      <c r="A450" s="14"/>
      <c r="B450" s="243"/>
      <c r="C450" s="244"/>
      <c r="D450" s="234" t="s">
        <v>152</v>
      </c>
      <c r="E450" s="245" t="s">
        <v>19</v>
      </c>
      <c r="F450" s="246" t="s">
        <v>1381</v>
      </c>
      <c r="G450" s="244"/>
      <c r="H450" s="247">
        <v>30.375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152</v>
      </c>
      <c r="AU450" s="253" t="s">
        <v>84</v>
      </c>
      <c r="AV450" s="14" t="s">
        <v>84</v>
      </c>
      <c r="AW450" s="14" t="s">
        <v>33</v>
      </c>
      <c r="AX450" s="14" t="s">
        <v>71</v>
      </c>
      <c r="AY450" s="253" t="s">
        <v>141</v>
      </c>
    </row>
    <row r="451" s="14" customFormat="1">
      <c r="A451" s="14"/>
      <c r="B451" s="243"/>
      <c r="C451" s="244"/>
      <c r="D451" s="234" t="s">
        <v>152</v>
      </c>
      <c r="E451" s="245" t="s">
        <v>19</v>
      </c>
      <c r="F451" s="246" t="s">
        <v>1382</v>
      </c>
      <c r="G451" s="244"/>
      <c r="H451" s="247">
        <v>11.375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152</v>
      </c>
      <c r="AU451" s="253" t="s">
        <v>84</v>
      </c>
      <c r="AV451" s="14" t="s">
        <v>84</v>
      </c>
      <c r="AW451" s="14" t="s">
        <v>33</v>
      </c>
      <c r="AX451" s="14" t="s">
        <v>71</v>
      </c>
      <c r="AY451" s="253" t="s">
        <v>141</v>
      </c>
    </row>
    <row r="452" s="14" customFormat="1">
      <c r="A452" s="14"/>
      <c r="B452" s="243"/>
      <c r="C452" s="244"/>
      <c r="D452" s="234" t="s">
        <v>152</v>
      </c>
      <c r="E452" s="245" t="s">
        <v>19</v>
      </c>
      <c r="F452" s="246" t="s">
        <v>1383</v>
      </c>
      <c r="G452" s="244"/>
      <c r="H452" s="247">
        <v>0.48799999999999999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152</v>
      </c>
      <c r="AU452" s="253" t="s">
        <v>84</v>
      </c>
      <c r="AV452" s="14" t="s">
        <v>84</v>
      </c>
      <c r="AW452" s="14" t="s">
        <v>33</v>
      </c>
      <c r="AX452" s="14" t="s">
        <v>71</v>
      </c>
      <c r="AY452" s="253" t="s">
        <v>141</v>
      </c>
    </row>
    <row r="453" s="14" customFormat="1">
      <c r="A453" s="14"/>
      <c r="B453" s="243"/>
      <c r="C453" s="244"/>
      <c r="D453" s="234" t="s">
        <v>152</v>
      </c>
      <c r="E453" s="245" t="s">
        <v>19</v>
      </c>
      <c r="F453" s="246" t="s">
        <v>1384</v>
      </c>
      <c r="G453" s="244"/>
      <c r="H453" s="247">
        <v>1.2350000000000001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152</v>
      </c>
      <c r="AU453" s="253" t="s">
        <v>84</v>
      </c>
      <c r="AV453" s="14" t="s">
        <v>84</v>
      </c>
      <c r="AW453" s="14" t="s">
        <v>33</v>
      </c>
      <c r="AX453" s="14" t="s">
        <v>71</v>
      </c>
      <c r="AY453" s="253" t="s">
        <v>141</v>
      </c>
    </row>
    <row r="454" s="15" customFormat="1">
      <c r="A454" s="15"/>
      <c r="B454" s="254"/>
      <c r="C454" s="255"/>
      <c r="D454" s="234" t="s">
        <v>152</v>
      </c>
      <c r="E454" s="256" t="s">
        <v>19</v>
      </c>
      <c r="F454" s="257" t="s">
        <v>159</v>
      </c>
      <c r="G454" s="255"/>
      <c r="H454" s="258">
        <v>43.472999999999999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152</v>
      </c>
      <c r="AU454" s="264" t="s">
        <v>84</v>
      </c>
      <c r="AV454" s="15" t="s">
        <v>148</v>
      </c>
      <c r="AW454" s="15" t="s">
        <v>33</v>
      </c>
      <c r="AX454" s="15" t="s">
        <v>78</v>
      </c>
      <c r="AY454" s="264" t="s">
        <v>141</v>
      </c>
    </row>
    <row r="455" s="14" customFormat="1">
      <c r="A455" s="14"/>
      <c r="B455" s="243"/>
      <c r="C455" s="244"/>
      <c r="D455" s="234" t="s">
        <v>152</v>
      </c>
      <c r="E455" s="244"/>
      <c r="F455" s="246" t="s">
        <v>1389</v>
      </c>
      <c r="G455" s="244"/>
      <c r="H455" s="247">
        <v>45.646999999999998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152</v>
      </c>
      <c r="AU455" s="253" t="s">
        <v>84</v>
      </c>
      <c r="AV455" s="14" t="s">
        <v>84</v>
      </c>
      <c r="AW455" s="14" t="s">
        <v>4</v>
      </c>
      <c r="AX455" s="14" t="s">
        <v>78</v>
      </c>
      <c r="AY455" s="253" t="s">
        <v>141</v>
      </c>
    </row>
    <row r="456" s="2" customFormat="1" ht="24.15" customHeight="1">
      <c r="A456" s="40"/>
      <c r="B456" s="41"/>
      <c r="C456" s="214" t="s">
        <v>658</v>
      </c>
      <c r="D456" s="214" t="s">
        <v>143</v>
      </c>
      <c r="E456" s="215" t="s">
        <v>978</v>
      </c>
      <c r="F456" s="216" t="s">
        <v>979</v>
      </c>
      <c r="G456" s="217" t="s">
        <v>826</v>
      </c>
      <c r="H456" s="286"/>
      <c r="I456" s="219"/>
      <c r="J456" s="220">
        <f>ROUND(I456*H456,2)</f>
        <v>0</v>
      </c>
      <c r="K456" s="216" t="s">
        <v>147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283</v>
      </c>
      <c r="AT456" s="225" t="s">
        <v>143</v>
      </c>
      <c r="AU456" s="225" t="s">
        <v>84</v>
      </c>
      <c r="AY456" s="19" t="s">
        <v>141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84</v>
      </c>
      <c r="BK456" s="226">
        <f>ROUND(I456*H456,2)</f>
        <v>0</v>
      </c>
      <c r="BL456" s="19" t="s">
        <v>283</v>
      </c>
      <c r="BM456" s="225" t="s">
        <v>1390</v>
      </c>
    </row>
    <row r="457" s="2" customFormat="1">
      <c r="A457" s="40"/>
      <c r="B457" s="41"/>
      <c r="C457" s="42"/>
      <c r="D457" s="227" t="s">
        <v>150</v>
      </c>
      <c r="E457" s="42"/>
      <c r="F457" s="228" t="s">
        <v>981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150</v>
      </c>
      <c r="AU457" s="19" t="s">
        <v>84</v>
      </c>
    </row>
    <row r="458" s="12" customFormat="1" ht="22.8" customHeight="1">
      <c r="A458" s="12"/>
      <c r="B458" s="198"/>
      <c r="C458" s="199"/>
      <c r="D458" s="200" t="s">
        <v>70</v>
      </c>
      <c r="E458" s="212" t="s">
        <v>1062</v>
      </c>
      <c r="F458" s="212" t="s">
        <v>1063</v>
      </c>
      <c r="G458" s="199"/>
      <c r="H458" s="199"/>
      <c r="I458" s="202"/>
      <c r="J458" s="213">
        <f>BK458</f>
        <v>0</v>
      </c>
      <c r="K458" s="199"/>
      <c r="L458" s="204"/>
      <c r="M458" s="205"/>
      <c r="N458" s="206"/>
      <c r="O458" s="206"/>
      <c r="P458" s="207">
        <f>SUM(P459:P463)</f>
        <v>0</v>
      </c>
      <c r="Q458" s="206"/>
      <c r="R458" s="207">
        <f>SUM(R459:R463)</f>
        <v>0.030221400000000002</v>
      </c>
      <c r="S458" s="206"/>
      <c r="T458" s="208">
        <f>SUM(T459:T463)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9" t="s">
        <v>84</v>
      </c>
      <c r="AT458" s="210" t="s">
        <v>70</v>
      </c>
      <c r="AU458" s="210" t="s">
        <v>78</v>
      </c>
      <c r="AY458" s="209" t="s">
        <v>141</v>
      </c>
      <c r="BK458" s="211">
        <f>SUM(BK459:BK463)</f>
        <v>0</v>
      </c>
    </row>
    <row r="459" s="2" customFormat="1" ht="24.15" customHeight="1">
      <c r="A459" s="40"/>
      <c r="B459" s="41"/>
      <c r="C459" s="214" t="s">
        <v>665</v>
      </c>
      <c r="D459" s="214" t="s">
        <v>143</v>
      </c>
      <c r="E459" s="215" t="s">
        <v>1391</v>
      </c>
      <c r="F459" s="216" t="s">
        <v>1392</v>
      </c>
      <c r="G459" s="217" t="s">
        <v>146</v>
      </c>
      <c r="H459" s="218">
        <v>137.37000000000001</v>
      </c>
      <c r="I459" s="219"/>
      <c r="J459" s="220">
        <f>ROUND(I459*H459,2)</f>
        <v>0</v>
      </c>
      <c r="K459" s="216" t="s">
        <v>147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0.00022000000000000001</v>
      </c>
      <c r="R459" s="223">
        <f>Q459*H459</f>
        <v>0.030221400000000002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283</v>
      </c>
      <c r="AT459" s="225" t="s">
        <v>143</v>
      </c>
      <c r="AU459" s="225" t="s">
        <v>84</v>
      </c>
      <c r="AY459" s="19" t="s">
        <v>141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84</v>
      </c>
      <c r="BK459" s="226">
        <f>ROUND(I459*H459,2)</f>
        <v>0</v>
      </c>
      <c r="BL459" s="19" t="s">
        <v>283</v>
      </c>
      <c r="BM459" s="225" t="s">
        <v>1393</v>
      </c>
    </row>
    <row r="460" s="2" customFormat="1">
      <c r="A460" s="40"/>
      <c r="B460" s="41"/>
      <c r="C460" s="42"/>
      <c r="D460" s="227" t="s">
        <v>150</v>
      </c>
      <c r="E460" s="42"/>
      <c r="F460" s="228" t="s">
        <v>1394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150</v>
      </c>
      <c r="AU460" s="19" t="s">
        <v>84</v>
      </c>
    </row>
    <row r="461" s="14" customFormat="1">
      <c r="A461" s="14"/>
      <c r="B461" s="243"/>
      <c r="C461" s="244"/>
      <c r="D461" s="234" t="s">
        <v>152</v>
      </c>
      <c r="E461" s="245" t="s">
        <v>19</v>
      </c>
      <c r="F461" s="246" t="s">
        <v>1395</v>
      </c>
      <c r="G461" s="244"/>
      <c r="H461" s="247">
        <v>66.164000000000001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152</v>
      </c>
      <c r="AU461" s="253" t="s">
        <v>84</v>
      </c>
      <c r="AV461" s="14" t="s">
        <v>84</v>
      </c>
      <c r="AW461" s="14" t="s">
        <v>33</v>
      </c>
      <c r="AX461" s="14" t="s">
        <v>71</v>
      </c>
      <c r="AY461" s="253" t="s">
        <v>141</v>
      </c>
    </row>
    <row r="462" s="14" customFormat="1">
      <c r="A462" s="14"/>
      <c r="B462" s="243"/>
      <c r="C462" s="244"/>
      <c r="D462" s="234" t="s">
        <v>152</v>
      </c>
      <c r="E462" s="245" t="s">
        <v>19</v>
      </c>
      <c r="F462" s="246" t="s">
        <v>1396</v>
      </c>
      <c r="G462" s="244"/>
      <c r="H462" s="247">
        <v>71.206000000000003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152</v>
      </c>
      <c r="AU462" s="253" t="s">
        <v>84</v>
      </c>
      <c r="AV462" s="14" t="s">
        <v>84</v>
      </c>
      <c r="AW462" s="14" t="s">
        <v>33</v>
      </c>
      <c r="AX462" s="14" t="s">
        <v>71</v>
      </c>
      <c r="AY462" s="253" t="s">
        <v>141</v>
      </c>
    </row>
    <row r="463" s="15" customFormat="1">
      <c r="A463" s="15"/>
      <c r="B463" s="254"/>
      <c r="C463" s="255"/>
      <c r="D463" s="234" t="s">
        <v>152</v>
      </c>
      <c r="E463" s="256" t="s">
        <v>19</v>
      </c>
      <c r="F463" s="257" t="s">
        <v>159</v>
      </c>
      <c r="G463" s="255"/>
      <c r="H463" s="258">
        <v>137.37000000000001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4" t="s">
        <v>152</v>
      </c>
      <c r="AU463" s="264" t="s">
        <v>84</v>
      </c>
      <c r="AV463" s="15" t="s">
        <v>148</v>
      </c>
      <c r="AW463" s="15" t="s">
        <v>33</v>
      </c>
      <c r="AX463" s="15" t="s">
        <v>78</v>
      </c>
      <c r="AY463" s="264" t="s">
        <v>141</v>
      </c>
    </row>
    <row r="464" s="12" customFormat="1" ht="25.92" customHeight="1">
      <c r="A464" s="12"/>
      <c r="B464" s="198"/>
      <c r="C464" s="199"/>
      <c r="D464" s="200" t="s">
        <v>70</v>
      </c>
      <c r="E464" s="201" t="s">
        <v>183</v>
      </c>
      <c r="F464" s="201" t="s">
        <v>1397</v>
      </c>
      <c r="G464" s="199"/>
      <c r="H464" s="199"/>
      <c r="I464" s="202"/>
      <c r="J464" s="203">
        <f>BK464</f>
        <v>0</v>
      </c>
      <c r="K464" s="199"/>
      <c r="L464" s="204"/>
      <c r="M464" s="205"/>
      <c r="N464" s="206"/>
      <c r="O464" s="206"/>
      <c r="P464" s="207">
        <f>P465</f>
        <v>0</v>
      </c>
      <c r="Q464" s="206"/>
      <c r="R464" s="207">
        <f>R465</f>
        <v>0</v>
      </c>
      <c r="S464" s="206"/>
      <c r="T464" s="208">
        <f>T465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9" t="s">
        <v>164</v>
      </c>
      <c r="AT464" s="210" t="s">
        <v>70</v>
      </c>
      <c r="AU464" s="210" t="s">
        <v>71</v>
      </c>
      <c r="AY464" s="209" t="s">
        <v>141</v>
      </c>
      <c r="BK464" s="211">
        <f>BK465</f>
        <v>0</v>
      </c>
    </row>
    <row r="465" s="12" customFormat="1" ht="22.8" customHeight="1">
      <c r="A465" s="12"/>
      <c r="B465" s="198"/>
      <c r="C465" s="199"/>
      <c r="D465" s="200" t="s">
        <v>70</v>
      </c>
      <c r="E465" s="212" t="s">
        <v>1398</v>
      </c>
      <c r="F465" s="212" t="s">
        <v>1399</v>
      </c>
      <c r="G465" s="199"/>
      <c r="H465" s="199"/>
      <c r="I465" s="202"/>
      <c r="J465" s="213">
        <f>BK465</f>
        <v>0</v>
      </c>
      <c r="K465" s="199"/>
      <c r="L465" s="204"/>
      <c r="M465" s="205"/>
      <c r="N465" s="206"/>
      <c r="O465" s="206"/>
      <c r="P465" s="207">
        <f>SUM(P466:P468)</f>
        <v>0</v>
      </c>
      <c r="Q465" s="206"/>
      <c r="R465" s="207">
        <f>SUM(R466:R468)</f>
        <v>0</v>
      </c>
      <c r="S465" s="206"/>
      <c r="T465" s="208">
        <f>SUM(T466:T468)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9" t="s">
        <v>164</v>
      </c>
      <c r="AT465" s="210" t="s">
        <v>70</v>
      </c>
      <c r="AU465" s="210" t="s">
        <v>78</v>
      </c>
      <c r="AY465" s="209" t="s">
        <v>141</v>
      </c>
      <c r="BK465" s="211">
        <f>SUM(BK466:BK468)</f>
        <v>0</v>
      </c>
    </row>
    <row r="466" s="2" customFormat="1" ht="16.5" customHeight="1">
      <c r="A466" s="40"/>
      <c r="B466" s="41"/>
      <c r="C466" s="214" t="s">
        <v>671</v>
      </c>
      <c r="D466" s="214" t="s">
        <v>143</v>
      </c>
      <c r="E466" s="215" t="s">
        <v>1400</v>
      </c>
      <c r="F466" s="216" t="s">
        <v>1401</v>
      </c>
      <c r="G466" s="217" t="s">
        <v>1257</v>
      </c>
      <c r="H466" s="218">
        <v>1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714</v>
      </c>
      <c r="AT466" s="225" t="s">
        <v>143</v>
      </c>
      <c r="AU466" s="225" t="s">
        <v>84</v>
      </c>
      <c r="AY466" s="19" t="s">
        <v>141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84</v>
      </c>
      <c r="BK466" s="226">
        <f>ROUND(I466*H466,2)</f>
        <v>0</v>
      </c>
      <c r="BL466" s="19" t="s">
        <v>714</v>
      </c>
      <c r="BM466" s="225" t="s">
        <v>1402</v>
      </c>
    </row>
    <row r="467" s="14" customFormat="1">
      <c r="A467" s="14"/>
      <c r="B467" s="243"/>
      <c r="C467" s="244"/>
      <c r="D467" s="234" t="s">
        <v>152</v>
      </c>
      <c r="E467" s="245" t="s">
        <v>19</v>
      </c>
      <c r="F467" s="246" t="s">
        <v>78</v>
      </c>
      <c r="G467" s="244"/>
      <c r="H467" s="247">
        <v>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152</v>
      </c>
      <c r="AU467" s="253" t="s">
        <v>84</v>
      </c>
      <c r="AV467" s="14" t="s">
        <v>84</v>
      </c>
      <c r="AW467" s="14" t="s">
        <v>33</v>
      </c>
      <c r="AX467" s="14" t="s">
        <v>71</v>
      </c>
      <c r="AY467" s="253" t="s">
        <v>141</v>
      </c>
    </row>
    <row r="468" s="15" customFormat="1">
      <c r="A468" s="15"/>
      <c r="B468" s="254"/>
      <c r="C468" s="255"/>
      <c r="D468" s="234" t="s">
        <v>152</v>
      </c>
      <c r="E468" s="256" t="s">
        <v>19</v>
      </c>
      <c r="F468" s="257" t="s">
        <v>159</v>
      </c>
      <c r="G468" s="255"/>
      <c r="H468" s="258">
        <v>1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152</v>
      </c>
      <c r="AU468" s="264" t="s">
        <v>84</v>
      </c>
      <c r="AV468" s="15" t="s">
        <v>148</v>
      </c>
      <c r="AW468" s="15" t="s">
        <v>33</v>
      </c>
      <c r="AX468" s="15" t="s">
        <v>78</v>
      </c>
      <c r="AY468" s="264" t="s">
        <v>141</v>
      </c>
    </row>
    <row r="469" s="12" customFormat="1" ht="25.92" customHeight="1">
      <c r="A469" s="12"/>
      <c r="B469" s="198"/>
      <c r="C469" s="199"/>
      <c r="D469" s="200" t="s">
        <v>70</v>
      </c>
      <c r="E469" s="201" t="s">
        <v>1403</v>
      </c>
      <c r="F469" s="201" t="s">
        <v>1404</v>
      </c>
      <c r="G469" s="199"/>
      <c r="H469" s="199"/>
      <c r="I469" s="202"/>
      <c r="J469" s="203">
        <f>BK469</f>
        <v>0</v>
      </c>
      <c r="K469" s="199"/>
      <c r="L469" s="204"/>
      <c r="M469" s="205"/>
      <c r="N469" s="206"/>
      <c r="O469" s="206"/>
      <c r="P469" s="207">
        <f>SUM(P470:P478)</f>
        <v>0</v>
      </c>
      <c r="Q469" s="206"/>
      <c r="R469" s="207">
        <f>SUM(R470:R478)</f>
        <v>0</v>
      </c>
      <c r="S469" s="206"/>
      <c r="T469" s="208">
        <f>SUM(T470:T478)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9" t="s">
        <v>148</v>
      </c>
      <c r="AT469" s="210" t="s">
        <v>70</v>
      </c>
      <c r="AU469" s="210" t="s">
        <v>71</v>
      </c>
      <c r="AY469" s="209" t="s">
        <v>141</v>
      </c>
      <c r="BK469" s="211">
        <f>SUM(BK470:BK478)</f>
        <v>0</v>
      </c>
    </row>
    <row r="470" s="2" customFormat="1" ht="16.5" customHeight="1">
      <c r="A470" s="40"/>
      <c r="B470" s="41"/>
      <c r="C470" s="214" t="s">
        <v>676</v>
      </c>
      <c r="D470" s="214" t="s">
        <v>143</v>
      </c>
      <c r="E470" s="215" t="s">
        <v>1405</v>
      </c>
      <c r="F470" s="216" t="s">
        <v>1406</v>
      </c>
      <c r="G470" s="217" t="s">
        <v>1257</v>
      </c>
      <c r="H470" s="218">
        <v>1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1407</v>
      </c>
      <c r="AT470" s="225" t="s">
        <v>143</v>
      </c>
      <c r="AU470" s="225" t="s">
        <v>78</v>
      </c>
      <c r="AY470" s="19" t="s">
        <v>141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84</v>
      </c>
      <c r="BK470" s="226">
        <f>ROUND(I470*H470,2)</f>
        <v>0</v>
      </c>
      <c r="BL470" s="19" t="s">
        <v>1407</v>
      </c>
      <c r="BM470" s="225" t="s">
        <v>1408</v>
      </c>
    </row>
    <row r="471" s="14" customFormat="1">
      <c r="A471" s="14"/>
      <c r="B471" s="243"/>
      <c r="C471" s="244"/>
      <c r="D471" s="234" t="s">
        <v>152</v>
      </c>
      <c r="E471" s="245" t="s">
        <v>19</v>
      </c>
      <c r="F471" s="246" t="s">
        <v>78</v>
      </c>
      <c r="G471" s="244"/>
      <c r="H471" s="247">
        <v>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152</v>
      </c>
      <c r="AU471" s="253" t="s">
        <v>78</v>
      </c>
      <c r="AV471" s="14" t="s">
        <v>84</v>
      </c>
      <c r="AW471" s="14" t="s">
        <v>33</v>
      </c>
      <c r="AX471" s="14" t="s">
        <v>71</v>
      </c>
      <c r="AY471" s="253" t="s">
        <v>141</v>
      </c>
    </row>
    <row r="472" s="15" customFormat="1">
      <c r="A472" s="15"/>
      <c r="B472" s="254"/>
      <c r="C472" s="255"/>
      <c r="D472" s="234" t="s">
        <v>152</v>
      </c>
      <c r="E472" s="256" t="s">
        <v>19</v>
      </c>
      <c r="F472" s="257" t="s">
        <v>159</v>
      </c>
      <c r="G472" s="255"/>
      <c r="H472" s="258">
        <v>1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152</v>
      </c>
      <c r="AU472" s="264" t="s">
        <v>78</v>
      </c>
      <c r="AV472" s="15" t="s">
        <v>148</v>
      </c>
      <c r="AW472" s="15" t="s">
        <v>33</v>
      </c>
      <c r="AX472" s="15" t="s">
        <v>78</v>
      </c>
      <c r="AY472" s="264" t="s">
        <v>141</v>
      </c>
    </row>
    <row r="473" s="2" customFormat="1" ht="16.5" customHeight="1">
      <c r="A473" s="40"/>
      <c r="B473" s="41"/>
      <c r="C473" s="214" t="s">
        <v>682</v>
      </c>
      <c r="D473" s="214" t="s">
        <v>143</v>
      </c>
      <c r="E473" s="215" t="s">
        <v>1409</v>
      </c>
      <c r="F473" s="216" t="s">
        <v>1410</v>
      </c>
      <c r="G473" s="217" t="s">
        <v>1257</v>
      </c>
      <c r="H473" s="218">
        <v>1</v>
      </c>
      <c r="I473" s="219"/>
      <c r="J473" s="220">
        <f>ROUND(I473*H473,2)</f>
        <v>0</v>
      </c>
      <c r="K473" s="216" t="s">
        <v>19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1407</v>
      </c>
      <c r="AT473" s="225" t="s">
        <v>143</v>
      </c>
      <c r="AU473" s="225" t="s">
        <v>78</v>
      </c>
      <c r="AY473" s="19" t="s">
        <v>141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84</v>
      </c>
      <c r="BK473" s="226">
        <f>ROUND(I473*H473,2)</f>
        <v>0</v>
      </c>
      <c r="BL473" s="19" t="s">
        <v>1407</v>
      </c>
      <c r="BM473" s="225" t="s">
        <v>1411</v>
      </c>
    </row>
    <row r="474" s="14" customFormat="1">
      <c r="A474" s="14"/>
      <c r="B474" s="243"/>
      <c r="C474" s="244"/>
      <c r="D474" s="234" t="s">
        <v>152</v>
      </c>
      <c r="E474" s="245" t="s">
        <v>19</v>
      </c>
      <c r="F474" s="246" t="s">
        <v>78</v>
      </c>
      <c r="G474" s="244"/>
      <c r="H474" s="247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152</v>
      </c>
      <c r="AU474" s="253" t="s">
        <v>78</v>
      </c>
      <c r="AV474" s="14" t="s">
        <v>84</v>
      </c>
      <c r="AW474" s="14" t="s">
        <v>33</v>
      </c>
      <c r="AX474" s="14" t="s">
        <v>71</v>
      </c>
      <c r="AY474" s="253" t="s">
        <v>141</v>
      </c>
    </row>
    <row r="475" s="15" customFormat="1">
      <c r="A475" s="15"/>
      <c r="B475" s="254"/>
      <c r="C475" s="255"/>
      <c r="D475" s="234" t="s">
        <v>152</v>
      </c>
      <c r="E475" s="256" t="s">
        <v>19</v>
      </c>
      <c r="F475" s="257" t="s">
        <v>159</v>
      </c>
      <c r="G475" s="255"/>
      <c r="H475" s="258">
        <v>1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4" t="s">
        <v>152</v>
      </c>
      <c r="AU475" s="264" t="s">
        <v>78</v>
      </c>
      <c r="AV475" s="15" t="s">
        <v>148</v>
      </c>
      <c r="AW475" s="15" t="s">
        <v>33</v>
      </c>
      <c r="AX475" s="15" t="s">
        <v>78</v>
      </c>
      <c r="AY475" s="264" t="s">
        <v>141</v>
      </c>
    </row>
    <row r="476" s="2" customFormat="1" ht="16.5" customHeight="1">
      <c r="A476" s="40"/>
      <c r="B476" s="41"/>
      <c r="C476" s="214" t="s">
        <v>688</v>
      </c>
      <c r="D476" s="214" t="s">
        <v>143</v>
      </c>
      <c r="E476" s="215" t="s">
        <v>1412</v>
      </c>
      <c r="F476" s="216" t="s">
        <v>1413</v>
      </c>
      <c r="G476" s="217" t="s">
        <v>1257</v>
      </c>
      <c r="H476" s="218">
        <v>1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1407</v>
      </c>
      <c r="AT476" s="225" t="s">
        <v>143</v>
      </c>
      <c r="AU476" s="225" t="s">
        <v>78</v>
      </c>
      <c r="AY476" s="19" t="s">
        <v>141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84</v>
      </c>
      <c r="BK476" s="226">
        <f>ROUND(I476*H476,2)</f>
        <v>0</v>
      </c>
      <c r="BL476" s="19" t="s">
        <v>1407</v>
      </c>
      <c r="BM476" s="225" t="s">
        <v>1414</v>
      </c>
    </row>
    <row r="477" s="14" customFormat="1">
      <c r="A477" s="14"/>
      <c r="B477" s="243"/>
      <c r="C477" s="244"/>
      <c r="D477" s="234" t="s">
        <v>152</v>
      </c>
      <c r="E477" s="245" t="s">
        <v>19</v>
      </c>
      <c r="F477" s="246" t="s">
        <v>78</v>
      </c>
      <c r="G477" s="244"/>
      <c r="H477" s="247">
        <v>1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152</v>
      </c>
      <c r="AU477" s="253" t="s">
        <v>78</v>
      </c>
      <c r="AV477" s="14" t="s">
        <v>84</v>
      </c>
      <c r="AW477" s="14" t="s">
        <v>33</v>
      </c>
      <c r="AX477" s="14" t="s">
        <v>71</v>
      </c>
      <c r="AY477" s="253" t="s">
        <v>141</v>
      </c>
    </row>
    <row r="478" s="15" customFormat="1">
      <c r="A478" s="15"/>
      <c r="B478" s="254"/>
      <c r="C478" s="255"/>
      <c r="D478" s="234" t="s">
        <v>152</v>
      </c>
      <c r="E478" s="256" t="s">
        <v>19</v>
      </c>
      <c r="F478" s="257" t="s">
        <v>159</v>
      </c>
      <c r="G478" s="255"/>
      <c r="H478" s="258">
        <v>1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4" t="s">
        <v>152</v>
      </c>
      <c r="AU478" s="264" t="s">
        <v>78</v>
      </c>
      <c r="AV478" s="15" t="s">
        <v>148</v>
      </c>
      <c r="AW478" s="15" t="s">
        <v>33</v>
      </c>
      <c r="AX478" s="15" t="s">
        <v>78</v>
      </c>
      <c r="AY478" s="264" t="s">
        <v>141</v>
      </c>
    </row>
    <row r="479" s="12" customFormat="1" ht="25.92" customHeight="1">
      <c r="A479" s="12"/>
      <c r="B479" s="198"/>
      <c r="C479" s="199"/>
      <c r="D479" s="200" t="s">
        <v>70</v>
      </c>
      <c r="E479" s="201" t="s">
        <v>1089</v>
      </c>
      <c r="F479" s="201" t="s">
        <v>1090</v>
      </c>
      <c r="G479" s="199"/>
      <c r="H479" s="199"/>
      <c r="I479" s="202"/>
      <c r="J479" s="203">
        <f>BK479</f>
        <v>0</v>
      </c>
      <c r="K479" s="199"/>
      <c r="L479" s="204"/>
      <c r="M479" s="205"/>
      <c r="N479" s="206"/>
      <c r="O479" s="206"/>
      <c r="P479" s="207">
        <f>SUM(P480:P481)</f>
        <v>0</v>
      </c>
      <c r="Q479" s="206"/>
      <c r="R479" s="207">
        <f>SUM(R480:R481)</f>
        <v>0</v>
      </c>
      <c r="S479" s="206"/>
      <c r="T479" s="208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9" t="s">
        <v>182</v>
      </c>
      <c r="AT479" s="210" t="s">
        <v>70</v>
      </c>
      <c r="AU479" s="210" t="s">
        <v>71</v>
      </c>
      <c r="AY479" s="209" t="s">
        <v>141</v>
      </c>
      <c r="BK479" s="211">
        <f>SUM(BK480:BK481)</f>
        <v>0</v>
      </c>
    </row>
    <row r="480" s="2" customFormat="1" ht="16.5" customHeight="1">
      <c r="A480" s="40"/>
      <c r="B480" s="41"/>
      <c r="C480" s="214" t="s">
        <v>693</v>
      </c>
      <c r="D480" s="214" t="s">
        <v>143</v>
      </c>
      <c r="E480" s="215" t="s">
        <v>1092</v>
      </c>
      <c r="F480" s="216" t="s">
        <v>1093</v>
      </c>
      <c r="G480" s="217" t="s">
        <v>826</v>
      </c>
      <c r="H480" s="286"/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148</v>
      </c>
      <c r="AT480" s="225" t="s">
        <v>143</v>
      </c>
      <c r="AU480" s="225" t="s">
        <v>78</v>
      </c>
      <c r="AY480" s="19" t="s">
        <v>141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84</v>
      </c>
      <c r="BK480" s="226">
        <f>ROUND(I480*H480,2)</f>
        <v>0</v>
      </c>
      <c r="BL480" s="19" t="s">
        <v>148</v>
      </c>
      <c r="BM480" s="225" t="s">
        <v>1415</v>
      </c>
    </row>
    <row r="481" s="2" customFormat="1" ht="16.5" customHeight="1">
      <c r="A481" s="40"/>
      <c r="B481" s="41"/>
      <c r="C481" s="214" t="s">
        <v>698</v>
      </c>
      <c r="D481" s="214" t="s">
        <v>143</v>
      </c>
      <c r="E481" s="215" t="s">
        <v>1096</v>
      </c>
      <c r="F481" s="216" t="s">
        <v>1097</v>
      </c>
      <c r="G481" s="217" t="s">
        <v>826</v>
      </c>
      <c r="H481" s="286"/>
      <c r="I481" s="219"/>
      <c r="J481" s="220">
        <f>ROUND(I481*H481,2)</f>
        <v>0</v>
      </c>
      <c r="K481" s="216" t="s">
        <v>19</v>
      </c>
      <c r="L481" s="46"/>
      <c r="M481" s="287" t="s">
        <v>19</v>
      </c>
      <c r="N481" s="288" t="s">
        <v>43</v>
      </c>
      <c r="O481" s="289"/>
      <c r="P481" s="290">
        <f>O481*H481</f>
        <v>0</v>
      </c>
      <c r="Q481" s="290">
        <v>0</v>
      </c>
      <c r="R481" s="290">
        <f>Q481*H481</f>
        <v>0</v>
      </c>
      <c r="S481" s="290">
        <v>0</v>
      </c>
      <c r="T481" s="291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148</v>
      </c>
      <c r="AT481" s="225" t="s">
        <v>143</v>
      </c>
      <c r="AU481" s="225" t="s">
        <v>78</v>
      </c>
      <c r="AY481" s="19" t="s">
        <v>141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84</v>
      </c>
      <c r="BK481" s="226">
        <f>ROUND(I481*H481,2)</f>
        <v>0</v>
      </c>
      <c r="BL481" s="19" t="s">
        <v>148</v>
      </c>
      <c r="BM481" s="225" t="s">
        <v>1416</v>
      </c>
    </row>
    <row r="482" s="2" customFormat="1" ht="6.96" customHeight="1">
      <c r="A482" s="40"/>
      <c r="B482" s="61"/>
      <c r="C482" s="62"/>
      <c r="D482" s="62"/>
      <c r="E482" s="62"/>
      <c r="F482" s="62"/>
      <c r="G482" s="62"/>
      <c r="H482" s="62"/>
      <c r="I482" s="62"/>
      <c r="J482" s="62"/>
      <c r="K482" s="62"/>
      <c r="L482" s="46"/>
      <c r="M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</sheetData>
  <sheetProtection sheet="1" autoFilter="0" formatColumns="0" formatRows="0" objects="1" scenarios="1" spinCount="100000" saltValue="9O+Uqkn06hap1AxGyZxxYmdDLPgXxtYcIy9kc9xgDHUssX8HwTqVVAPd9DUF3yqp/ef85IVLYfWtEAul0TZ+uw==" hashValue="R3KvnohURAGR7WZt1RlduwvjncHGCftD0p5Xp293O6tG9iGGerL+9mAhc/TtbX21PTNyfeAr0CA6g3QYBYm8HQ==" algorithmName="SHA-512" password="CC35"/>
  <autoFilter ref="C103:K4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1_01/949101111"/>
    <hyperlink ref="F113" r:id="rId2" display="https://podminky.urs.cz/item/CS_URS_2021_01/952902121"/>
    <hyperlink ref="F123" r:id="rId3" display="https://podminky.urs.cz/item/CS_URS_2021_01/953921115"/>
    <hyperlink ref="F131" r:id="rId4" display="https://podminky.urs.cz/item/CS_URS_2021_01/968062244"/>
    <hyperlink ref="F136" r:id="rId5" display="https://podminky.urs.cz/item/CS_URS_2021_01/968072455"/>
    <hyperlink ref="F142" r:id="rId6" display="https://podminky.urs.cz/item/CS_URS_2021_01/997013156"/>
    <hyperlink ref="F144" r:id="rId7" display="https://podminky.urs.cz/item/CS_URS_2021_01/997013501"/>
    <hyperlink ref="F146" r:id="rId8" display="https://podminky.urs.cz/item/CS_URS_2021_01/997013509"/>
    <hyperlink ref="F150" r:id="rId9" display="https://podminky.urs.cz/item/CS_URS_2021_01/997013631"/>
    <hyperlink ref="F153" r:id="rId10" display="https://podminky.urs.cz/item/CS_URS_2021_01/998011003"/>
    <hyperlink ref="F157" r:id="rId11" display="https://podminky.urs.cz/item/CS_URS_2021_01/712340911"/>
    <hyperlink ref="F168" r:id="rId12" display="https://podminky.urs.cz/item/CS_URS_2021_01/62853004"/>
    <hyperlink ref="F206" r:id="rId13" display="https://podminky.urs.cz/item/CS_URS_2021_01/712363672"/>
    <hyperlink ref="F231" r:id="rId14" display="https://podminky.urs.cz/item/CS_URS_2021_01/13880011"/>
    <hyperlink ref="F243" r:id="rId15" display="https://podminky.urs.cz/item/CS_URS_2021_01/13880025"/>
    <hyperlink ref="F254" r:id="rId16" display="https://podminky.urs.cz/item/CS_URS_2021_01/13880027"/>
    <hyperlink ref="F262" r:id="rId17" display="https://podminky.urs.cz/item/CS_URS_2021_01/998712203"/>
    <hyperlink ref="F265" r:id="rId18" display="https://podminky.urs.cz/item/CS_URS_2021_01/713131141"/>
    <hyperlink ref="F273" r:id="rId19" display="https://podminky.urs.cz/item/CS_URS_2021_01/28376440"/>
    <hyperlink ref="F282" r:id="rId20" display="https://podminky.urs.cz/item/CS_URS_2021_01/713141136"/>
    <hyperlink ref="F289" r:id="rId21" display="https://podminky.urs.cz/item/CS_URS_2021_01/28375908"/>
    <hyperlink ref="F297" r:id="rId22" display="https://podminky.urs.cz/item/CS_URS_2021_01/28375991"/>
    <hyperlink ref="F305" r:id="rId23" display="https://podminky.urs.cz/item/CS_URS_2021_01/998713203"/>
    <hyperlink ref="F308" r:id="rId24" display="https://podminky.urs.cz/item/CS_URS_2021_01/721233112"/>
    <hyperlink ref="F313" r:id="rId25" display="https://podminky.urs.cz/item/CS_URS_2021_01/998721203"/>
    <hyperlink ref="F320" r:id="rId26" display="https://podminky.urs.cz/item/CS_URS_2021_01/762083122"/>
    <hyperlink ref="F324" r:id="rId27" display="https://podminky.urs.cz/item/CS_URS_2021_01/762361313"/>
    <hyperlink ref="F329" r:id="rId28" display="https://podminky.urs.cz/item/CS_URS_2021_01/762431225"/>
    <hyperlink ref="F335" r:id="rId29" display="https://podminky.urs.cz/item/CS_URS_2021_01/60726286"/>
    <hyperlink ref="F342" r:id="rId30" display="https://podminky.urs.cz/item/CS_URS_2021_01/762439001"/>
    <hyperlink ref="F348" r:id="rId31" display="https://podminky.urs.cz/item/CS_URS_2021_01/60514106"/>
    <hyperlink ref="F354" r:id="rId32" display="https://podminky.urs.cz/item/CS_URS_2021_01/762495000"/>
    <hyperlink ref="F359" r:id="rId33" display="https://podminky.urs.cz/item/CS_URS_2021_01/998762203"/>
    <hyperlink ref="F362" r:id="rId34" display="https://podminky.urs.cz/item/CS_URS_2021_01/764002841"/>
    <hyperlink ref="F372" r:id="rId35" display="https://podminky.urs.cz/item/CS_URS_2021_01/764212662"/>
    <hyperlink ref="F378" r:id="rId36" display="https://podminky.urs.cz/item/CS_URS_2021_01/764215608"/>
    <hyperlink ref="F384" r:id="rId37" display="https://podminky.urs.cz/item/CS_URS_2021_01/764306142"/>
    <hyperlink ref="F389" r:id="rId38" display="https://podminky.urs.cz/item/CS_URS_2021_01/55381011"/>
    <hyperlink ref="F394" r:id="rId39" display="https://podminky.urs.cz/item/CS_URS_2021_01/764511601"/>
    <hyperlink ref="F400" r:id="rId40" display="https://podminky.urs.cz/item/CS_URS_2021_01/764511641"/>
    <hyperlink ref="F406" r:id="rId41" display="https://podminky.urs.cz/item/CS_URS_2021_01/764518621"/>
    <hyperlink ref="F412" r:id="rId42" display="https://podminky.urs.cz/item/CS_URS_2021_01/998764203"/>
    <hyperlink ref="F415" r:id="rId43" display="https://podminky.urs.cz/item/CS_URS_2021_01/765192001"/>
    <hyperlink ref="F421" r:id="rId44" display="https://podminky.urs.cz/item/CS_URS_2021_01/998765203"/>
    <hyperlink ref="F435" r:id="rId45" display="https://podminky.urs.cz/item/CS_URS_2021_01/998766203"/>
    <hyperlink ref="F438" r:id="rId46" display="https://podminky.urs.cz/item/CS_URS_2021_01/767415112"/>
    <hyperlink ref="F447" r:id="rId47" display="https://podminky.urs.cz/item/CS_URS_2021_01/15485005"/>
    <hyperlink ref="F457" r:id="rId48" display="https://podminky.urs.cz/item/CS_URS_2021_01/998767203"/>
    <hyperlink ref="F460" r:id="rId49" display="https://podminky.urs.cz/item/CS_URS_2021_01/78321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92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Panelový dům č.p. 307 -309 - stavební úpravy, zateplení obvodového pláště a střechy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1417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24. 4. 2021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37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39</v>
      </c>
      <c r="G34" s="40"/>
      <c r="H34" s="40"/>
      <c r="I34" s="156" t="s">
        <v>38</v>
      </c>
      <c r="J34" s="156" t="s">
        <v>40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41</v>
      </c>
      <c r="E35" s="144" t="s">
        <v>42</v>
      </c>
      <c r="F35" s="158">
        <f>ROUND((SUM(BE100:BE1246)),  2)</f>
        <v>0</v>
      </c>
      <c r="G35" s="40"/>
      <c r="H35" s="40"/>
      <c r="I35" s="159">
        <v>0.20999999999999999</v>
      </c>
      <c r="J35" s="158">
        <f>ROUND(((SUM(BE100:BE1246))*I35),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43</v>
      </c>
      <c r="F36" s="158">
        <f>ROUND((SUM(BF100:BF1246)),  2)</f>
        <v>0</v>
      </c>
      <c r="G36" s="40"/>
      <c r="H36" s="40"/>
      <c r="I36" s="159">
        <v>0.14999999999999999</v>
      </c>
      <c r="J36" s="158">
        <f>ROUND(((SUM(BF100:BF1246))*I36),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ROUND((SUM(BG100:BG1246)),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45</v>
      </c>
      <c r="F38" s="158">
        <f>ROUND((SUM(BH100:BH1246)),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46</v>
      </c>
      <c r="F39" s="158">
        <f>ROUND((SUM(BI100:BI1246)),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47</v>
      </c>
      <c r="E41" s="162"/>
      <c r="F41" s="162"/>
      <c r="G41" s="163" t="s">
        <v>48</v>
      </c>
      <c r="H41" s="164" t="s">
        <v>49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Panelový dům č.p. 307 -309 - stavební úpravy, zateplení obvodového pláště a střechy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1417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Architektonicko stavební řešení obvodového pláště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24. 4. 2021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Frenštát p.R.,náměstí Míru 1, 744 01</v>
      </c>
      <c r="G58" s="42"/>
      <c r="H58" s="42"/>
      <c r="I58" s="34" t="s">
        <v>31</v>
      </c>
      <c r="J58" s="38" t="str">
        <f>E23</f>
        <v>Architektura &amp; interier, Šimůnek &amp; partners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69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111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112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113</v>
      </c>
      <c r="E66" s="184"/>
      <c r="F66" s="184"/>
      <c r="G66" s="184"/>
      <c r="H66" s="184"/>
      <c r="I66" s="184"/>
      <c r="J66" s="185">
        <f>J182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114</v>
      </c>
      <c r="E67" s="184"/>
      <c r="F67" s="184"/>
      <c r="G67" s="184"/>
      <c r="H67" s="184"/>
      <c r="I67" s="184"/>
      <c r="J67" s="185">
        <f>J193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115</v>
      </c>
      <c r="E68" s="184"/>
      <c r="F68" s="184"/>
      <c r="G68" s="184"/>
      <c r="H68" s="184"/>
      <c r="I68" s="184"/>
      <c r="J68" s="185">
        <f>J823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116</v>
      </c>
      <c r="E69" s="184"/>
      <c r="F69" s="184"/>
      <c r="G69" s="184"/>
      <c r="H69" s="184"/>
      <c r="I69" s="184"/>
      <c r="J69" s="185">
        <f>J893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117</v>
      </c>
      <c r="E70" s="184"/>
      <c r="F70" s="184"/>
      <c r="G70" s="184"/>
      <c r="H70" s="184"/>
      <c r="I70" s="184"/>
      <c r="J70" s="185">
        <f>J904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118</v>
      </c>
      <c r="E71" s="179"/>
      <c r="F71" s="179"/>
      <c r="G71" s="179"/>
      <c r="H71" s="179"/>
      <c r="I71" s="179"/>
      <c r="J71" s="180">
        <f>J907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119</v>
      </c>
      <c r="E72" s="184"/>
      <c r="F72" s="184"/>
      <c r="G72" s="184"/>
      <c r="H72" s="184"/>
      <c r="I72" s="184"/>
      <c r="J72" s="185">
        <f>J908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120</v>
      </c>
      <c r="E73" s="184"/>
      <c r="F73" s="184"/>
      <c r="G73" s="184"/>
      <c r="H73" s="184"/>
      <c r="I73" s="184"/>
      <c r="J73" s="185">
        <f>J962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121</v>
      </c>
      <c r="E74" s="184"/>
      <c r="F74" s="184"/>
      <c r="G74" s="184"/>
      <c r="H74" s="184"/>
      <c r="I74" s="184"/>
      <c r="J74" s="185">
        <f>J1068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122</v>
      </c>
      <c r="E75" s="184"/>
      <c r="F75" s="184"/>
      <c r="G75" s="184"/>
      <c r="H75" s="184"/>
      <c r="I75" s="184"/>
      <c r="J75" s="185">
        <f>J1115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123</v>
      </c>
      <c r="E76" s="184"/>
      <c r="F76" s="184"/>
      <c r="G76" s="184"/>
      <c r="H76" s="184"/>
      <c r="I76" s="184"/>
      <c r="J76" s="185">
        <f>J1160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124</v>
      </c>
      <c r="E77" s="184"/>
      <c r="F77" s="184"/>
      <c r="G77" s="184"/>
      <c r="H77" s="184"/>
      <c r="I77" s="184"/>
      <c r="J77" s="185">
        <f>J1180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6"/>
      <c r="C78" s="177"/>
      <c r="D78" s="178" t="s">
        <v>125</v>
      </c>
      <c r="E78" s="179"/>
      <c r="F78" s="179"/>
      <c r="G78" s="179"/>
      <c r="H78" s="179"/>
      <c r="I78" s="179"/>
      <c r="J78" s="180">
        <f>J1244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126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Panelový dům č.p. 307 -309 - stavební úpravy, zateplení obvodového pláště a střechy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103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1417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105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01 - Architektonicko stavební řešení obvodového pláště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24. 4. 2021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Město Frenštát p.R.,náměstí Míru 1, 744 01</v>
      </c>
      <c r="G96" s="42"/>
      <c r="H96" s="42"/>
      <c r="I96" s="34" t="s">
        <v>31</v>
      </c>
      <c r="J96" s="38" t="str">
        <f>E23</f>
        <v>Architektura &amp; interier, Šimůnek &amp; partners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 xml:space="preserve"> 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127</v>
      </c>
      <c r="D99" s="190" t="s">
        <v>56</v>
      </c>
      <c r="E99" s="190" t="s">
        <v>52</v>
      </c>
      <c r="F99" s="190" t="s">
        <v>53</v>
      </c>
      <c r="G99" s="190" t="s">
        <v>128</v>
      </c>
      <c r="H99" s="190" t="s">
        <v>129</v>
      </c>
      <c r="I99" s="190" t="s">
        <v>130</v>
      </c>
      <c r="J99" s="190" t="s">
        <v>109</v>
      </c>
      <c r="K99" s="191" t="s">
        <v>131</v>
      </c>
      <c r="L99" s="192"/>
      <c r="M99" s="94" t="s">
        <v>19</v>
      </c>
      <c r="N99" s="95" t="s">
        <v>41</v>
      </c>
      <c r="O99" s="95" t="s">
        <v>132</v>
      </c>
      <c r="P99" s="95" t="s">
        <v>133</v>
      </c>
      <c r="Q99" s="95" t="s">
        <v>134</v>
      </c>
      <c r="R99" s="95" t="s">
        <v>135</v>
      </c>
      <c r="S99" s="95" t="s">
        <v>136</v>
      </c>
      <c r="T99" s="96" t="s">
        <v>137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138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P101+P907+P1244</f>
        <v>0</v>
      </c>
      <c r="Q100" s="98"/>
      <c r="R100" s="195">
        <f>R101+R907+R1244</f>
        <v>59.433596320000007</v>
      </c>
      <c r="S100" s="98"/>
      <c r="T100" s="196">
        <f>T101+T907+T1244</f>
        <v>11.376551200000002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70</v>
      </c>
      <c r="AU100" s="19" t="s">
        <v>110</v>
      </c>
      <c r="BK100" s="197">
        <f>BK101+BK907+BK1244</f>
        <v>0</v>
      </c>
    </row>
    <row r="101" s="12" customFormat="1" ht="25.92" customHeight="1">
      <c r="A101" s="12"/>
      <c r="B101" s="198"/>
      <c r="C101" s="199"/>
      <c r="D101" s="200" t="s">
        <v>70</v>
      </c>
      <c r="E101" s="201" t="s">
        <v>139</v>
      </c>
      <c r="F101" s="201" t="s">
        <v>140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P102+P182+P193+P823+P893+P904</f>
        <v>0</v>
      </c>
      <c r="Q101" s="206"/>
      <c r="R101" s="207">
        <f>R102+R182+R193+R823+R893+R904</f>
        <v>56.242538700000004</v>
      </c>
      <c r="S101" s="206"/>
      <c r="T101" s="208">
        <f>T102+T182+T193+T823+T893+T904</f>
        <v>10.540230000000001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78</v>
      </c>
      <c r="AT101" s="210" t="s">
        <v>70</v>
      </c>
      <c r="AU101" s="210" t="s">
        <v>71</v>
      </c>
      <c r="AY101" s="209" t="s">
        <v>141</v>
      </c>
      <c r="BK101" s="211">
        <f>BK102+BK182+BK193+BK823+BK893+BK904</f>
        <v>0</v>
      </c>
    </row>
    <row r="102" s="12" customFormat="1" ht="22.8" customHeight="1">
      <c r="A102" s="12"/>
      <c r="B102" s="198"/>
      <c r="C102" s="199"/>
      <c r="D102" s="200" t="s">
        <v>70</v>
      </c>
      <c r="E102" s="212" t="s">
        <v>78</v>
      </c>
      <c r="F102" s="212" t="s">
        <v>142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SUM(P103:P181)</f>
        <v>0</v>
      </c>
      <c r="Q102" s="206"/>
      <c r="R102" s="207">
        <f>SUM(R103:R181)</f>
        <v>19.711460000000002</v>
      </c>
      <c r="S102" s="206"/>
      <c r="T102" s="208">
        <f>SUM(T103:T181)</f>
        <v>8.3737500000000011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78</v>
      </c>
      <c r="AT102" s="210" t="s">
        <v>70</v>
      </c>
      <c r="AU102" s="210" t="s">
        <v>78</v>
      </c>
      <c r="AY102" s="209" t="s">
        <v>141</v>
      </c>
      <c r="BK102" s="211">
        <f>SUM(BK103:BK181)</f>
        <v>0</v>
      </c>
    </row>
    <row r="103" s="2" customFormat="1" ht="37.8" customHeight="1">
      <c r="A103" s="40"/>
      <c r="B103" s="41"/>
      <c r="C103" s="214" t="s">
        <v>78</v>
      </c>
      <c r="D103" s="214" t="s">
        <v>143</v>
      </c>
      <c r="E103" s="215" t="s">
        <v>144</v>
      </c>
      <c r="F103" s="216" t="s">
        <v>145</v>
      </c>
      <c r="G103" s="217" t="s">
        <v>146</v>
      </c>
      <c r="H103" s="218">
        <v>19.25</v>
      </c>
      <c r="I103" s="219"/>
      <c r="J103" s="220">
        <f>ROUND(I103*H103,2)</f>
        <v>0</v>
      </c>
      <c r="K103" s="216" t="s">
        <v>147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0.255</v>
      </c>
      <c r="T103" s="224">
        <f>S103*H103</f>
        <v>4.9087500000000004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148</v>
      </c>
      <c r="AT103" s="225" t="s">
        <v>143</v>
      </c>
      <c r="AU103" s="225" t="s">
        <v>84</v>
      </c>
      <c r="AY103" s="19" t="s">
        <v>141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148</v>
      </c>
      <c r="BM103" s="225" t="s">
        <v>149</v>
      </c>
    </row>
    <row r="104" s="2" customFormat="1">
      <c r="A104" s="40"/>
      <c r="B104" s="41"/>
      <c r="C104" s="42"/>
      <c r="D104" s="227" t="s">
        <v>150</v>
      </c>
      <c r="E104" s="42"/>
      <c r="F104" s="228" t="s">
        <v>151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32"/>
      <c r="C105" s="233"/>
      <c r="D105" s="234" t="s">
        <v>152</v>
      </c>
      <c r="E105" s="235" t="s">
        <v>19</v>
      </c>
      <c r="F105" s="236" t="s">
        <v>153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152</v>
      </c>
      <c r="AU105" s="242" t="s">
        <v>84</v>
      </c>
      <c r="AV105" s="13" t="s">
        <v>78</v>
      </c>
      <c r="AW105" s="13" t="s">
        <v>33</v>
      </c>
      <c r="AX105" s="13" t="s">
        <v>71</v>
      </c>
      <c r="AY105" s="242" t="s">
        <v>141</v>
      </c>
    </row>
    <row r="106" s="14" customFormat="1">
      <c r="A106" s="14"/>
      <c r="B106" s="243"/>
      <c r="C106" s="244"/>
      <c r="D106" s="234" t="s">
        <v>152</v>
      </c>
      <c r="E106" s="245" t="s">
        <v>19</v>
      </c>
      <c r="F106" s="246" t="s">
        <v>1418</v>
      </c>
      <c r="G106" s="244"/>
      <c r="H106" s="247">
        <v>1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152</v>
      </c>
      <c r="AU106" s="253" t="s">
        <v>84</v>
      </c>
      <c r="AV106" s="14" t="s">
        <v>84</v>
      </c>
      <c r="AW106" s="14" t="s">
        <v>33</v>
      </c>
      <c r="AX106" s="14" t="s">
        <v>71</v>
      </c>
      <c r="AY106" s="253" t="s">
        <v>141</v>
      </c>
    </row>
    <row r="107" s="14" customFormat="1">
      <c r="A107" s="14"/>
      <c r="B107" s="243"/>
      <c r="C107" s="244"/>
      <c r="D107" s="234" t="s">
        <v>152</v>
      </c>
      <c r="E107" s="245" t="s">
        <v>19</v>
      </c>
      <c r="F107" s="246" t="s">
        <v>157</v>
      </c>
      <c r="G107" s="244"/>
      <c r="H107" s="247">
        <v>4.25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152</v>
      </c>
      <c r="AU107" s="253" t="s">
        <v>84</v>
      </c>
      <c r="AV107" s="14" t="s">
        <v>84</v>
      </c>
      <c r="AW107" s="14" t="s">
        <v>33</v>
      </c>
      <c r="AX107" s="14" t="s">
        <v>71</v>
      </c>
      <c r="AY107" s="253" t="s">
        <v>141</v>
      </c>
    </row>
    <row r="108" s="14" customFormat="1">
      <c r="A108" s="14"/>
      <c r="B108" s="243"/>
      <c r="C108" s="244"/>
      <c r="D108" s="234" t="s">
        <v>152</v>
      </c>
      <c r="E108" s="245" t="s">
        <v>19</v>
      </c>
      <c r="F108" s="246" t="s">
        <v>156</v>
      </c>
      <c r="G108" s="244"/>
      <c r="H108" s="247">
        <v>4.3499999999999996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152</v>
      </c>
      <c r="AU108" s="253" t="s">
        <v>84</v>
      </c>
      <c r="AV108" s="14" t="s">
        <v>84</v>
      </c>
      <c r="AW108" s="14" t="s">
        <v>33</v>
      </c>
      <c r="AX108" s="14" t="s">
        <v>71</v>
      </c>
      <c r="AY108" s="253" t="s">
        <v>141</v>
      </c>
    </row>
    <row r="109" s="14" customFormat="1">
      <c r="A109" s="14"/>
      <c r="B109" s="243"/>
      <c r="C109" s="244"/>
      <c r="D109" s="234" t="s">
        <v>152</v>
      </c>
      <c r="E109" s="245" t="s">
        <v>19</v>
      </c>
      <c r="F109" s="246" t="s">
        <v>156</v>
      </c>
      <c r="G109" s="244"/>
      <c r="H109" s="247">
        <v>4.3499999999999996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84</v>
      </c>
      <c r="AV109" s="14" t="s">
        <v>84</v>
      </c>
      <c r="AW109" s="14" t="s">
        <v>33</v>
      </c>
      <c r="AX109" s="14" t="s">
        <v>71</v>
      </c>
      <c r="AY109" s="253" t="s">
        <v>141</v>
      </c>
    </row>
    <row r="110" s="14" customFormat="1">
      <c r="A110" s="14"/>
      <c r="B110" s="243"/>
      <c r="C110" s="244"/>
      <c r="D110" s="234" t="s">
        <v>152</v>
      </c>
      <c r="E110" s="245" t="s">
        <v>19</v>
      </c>
      <c r="F110" s="246" t="s">
        <v>155</v>
      </c>
      <c r="G110" s="244"/>
      <c r="H110" s="247">
        <v>4.5499999999999998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152</v>
      </c>
      <c r="AU110" s="253" t="s">
        <v>84</v>
      </c>
      <c r="AV110" s="14" t="s">
        <v>84</v>
      </c>
      <c r="AW110" s="14" t="s">
        <v>33</v>
      </c>
      <c r="AX110" s="14" t="s">
        <v>71</v>
      </c>
      <c r="AY110" s="253" t="s">
        <v>141</v>
      </c>
    </row>
    <row r="111" s="14" customFormat="1">
      <c r="A111" s="14"/>
      <c r="B111" s="243"/>
      <c r="C111" s="244"/>
      <c r="D111" s="234" t="s">
        <v>152</v>
      </c>
      <c r="E111" s="245" t="s">
        <v>19</v>
      </c>
      <c r="F111" s="246" t="s">
        <v>158</v>
      </c>
      <c r="G111" s="244"/>
      <c r="H111" s="247">
        <v>0.75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152</v>
      </c>
      <c r="AU111" s="253" t="s">
        <v>84</v>
      </c>
      <c r="AV111" s="14" t="s">
        <v>84</v>
      </c>
      <c r="AW111" s="14" t="s">
        <v>33</v>
      </c>
      <c r="AX111" s="14" t="s">
        <v>71</v>
      </c>
      <c r="AY111" s="253" t="s">
        <v>141</v>
      </c>
    </row>
    <row r="112" s="15" customFormat="1">
      <c r="A112" s="15"/>
      <c r="B112" s="254"/>
      <c r="C112" s="255"/>
      <c r="D112" s="234" t="s">
        <v>152</v>
      </c>
      <c r="E112" s="256" t="s">
        <v>19</v>
      </c>
      <c r="F112" s="257" t="s">
        <v>159</v>
      </c>
      <c r="G112" s="255"/>
      <c r="H112" s="258">
        <v>19.25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152</v>
      </c>
      <c r="AU112" s="264" t="s">
        <v>84</v>
      </c>
      <c r="AV112" s="15" t="s">
        <v>148</v>
      </c>
      <c r="AW112" s="15" t="s">
        <v>33</v>
      </c>
      <c r="AX112" s="15" t="s">
        <v>78</v>
      </c>
      <c r="AY112" s="264" t="s">
        <v>141</v>
      </c>
    </row>
    <row r="113" s="2" customFormat="1" ht="33" customHeight="1">
      <c r="A113" s="40"/>
      <c r="B113" s="41"/>
      <c r="C113" s="214" t="s">
        <v>84</v>
      </c>
      <c r="D113" s="214" t="s">
        <v>143</v>
      </c>
      <c r="E113" s="215" t="s">
        <v>160</v>
      </c>
      <c r="F113" s="216" t="s">
        <v>161</v>
      </c>
      <c r="G113" s="217" t="s">
        <v>146</v>
      </c>
      <c r="H113" s="218">
        <v>19.25</v>
      </c>
      <c r="I113" s="219"/>
      <c r="J113" s="220">
        <f>ROUND(I113*H113,2)</f>
        <v>0</v>
      </c>
      <c r="K113" s="216" t="s">
        <v>147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0.17999999999999999</v>
      </c>
      <c r="T113" s="224">
        <f>S113*H113</f>
        <v>3.4649999999999999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148</v>
      </c>
      <c r="AT113" s="225" t="s">
        <v>143</v>
      </c>
      <c r="AU113" s="225" t="s">
        <v>84</v>
      </c>
      <c r="AY113" s="19" t="s">
        <v>141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148</v>
      </c>
      <c r="BM113" s="225" t="s">
        <v>162</v>
      </c>
    </row>
    <row r="114" s="2" customFormat="1">
      <c r="A114" s="40"/>
      <c r="B114" s="41"/>
      <c r="C114" s="42"/>
      <c r="D114" s="227" t="s">
        <v>150</v>
      </c>
      <c r="E114" s="42"/>
      <c r="F114" s="228" t="s">
        <v>163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150</v>
      </c>
      <c r="AU114" s="19" t="s">
        <v>84</v>
      </c>
    </row>
    <row r="115" s="13" customFormat="1">
      <c r="A115" s="13"/>
      <c r="B115" s="232"/>
      <c r="C115" s="233"/>
      <c r="D115" s="234" t="s">
        <v>152</v>
      </c>
      <c r="E115" s="235" t="s">
        <v>19</v>
      </c>
      <c r="F115" s="236" t="s">
        <v>153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152</v>
      </c>
      <c r="AU115" s="242" t="s">
        <v>84</v>
      </c>
      <c r="AV115" s="13" t="s">
        <v>78</v>
      </c>
      <c r="AW115" s="13" t="s">
        <v>33</v>
      </c>
      <c r="AX115" s="13" t="s">
        <v>71</v>
      </c>
      <c r="AY115" s="242" t="s">
        <v>141</v>
      </c>
    </row>
    <row r="116" s="14" customFormat="1">
      <c r="A116" s="14"/>
      <c r="B116" s="243"/>
      <c r="C116" s="244"/>
      <c r="D116" s="234" t="s">
        <v>152</v>
      </c>
      <c r="E116" s="245" t="s">
        <v>19</v>
      </c>
      <c r="F116" s="246" t="s">
        <v>1418</v>
      </c>
      <c r="G116" s="244"/>
      <c r="H116" s="247">
        <v>1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84</v>
      </c>
      <c r="AV116" s="14" t="s">
        <v>84</v>
      </c>
      <c r="AW116" s="14" t="s">
        <v>33</v>
      </c>
      <c r="AX116" s="14" t="s">
        <v>71</v>
      </c>
      <c r="AY116" s="253" t="s">
        <v>141</v>
      </c>
    </row>
    <row r="117" s="14" customFormat="1">
      <c r="A117" s="14"/>
      <c r="B117" s="243"/>
      <c r="C117" s="244"/>
      <c r="D117" s="234" t="s">
        <v>152</v>
      </c>
      <c r="E117" s="245" t="s">
        <v>19</v>
      </c>
      <c r="F117" s="246" t="s">
        <v>157</v>
      </c>
      <c r="G117" s="244"/>
      <c r="H117" s="247">
        <v>4.25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84</v>
      </c>
      <c r="AV117" s="14" t="s">
        <v>84</v>
      </c>
      <c r="AW117" s="14" t="s">
        <v>33</v>
      </c>
      <c r="AX117" s="14" t="s">
        <v>71</v>
      </c>
      <c r="AY117" s="253" t="s">
        <v>141</v>
      </c>
    </row>
    <row r="118" s="14" customFormat="1">
      <c r="A118" s="14"/>
      <c r="B118" s="243"/>
      <c r="C118" s="244"/>
      <c r="D118" s="234" t="s">
        <v>152</v>
      </c>
      <c r="E118" s="245" t="s">
        <v>19</v>
      </c>
      <c r="F118" s="246" t="s">
        <v>156</v>
      </c>
      <c r="G118" s="244"/>
      <c r="H118" s="247">
        <v>4.3499999999999996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152</v>
      </c>
      <c r="AU118" s="253" t="s">
        <v>84</v>
      </c>
      <c r="AV118" s="14" t="s">
        <v>84</v>
      </c>
      <c r="AW118" s="14" t="s">
        <v>33</v>
      </c>
      <c r="AX118" s="14" t="s">
        <v>71</v>
      </c>
      <c r="AY118" s="253" t="s">
        <v>141</v>
      </c>
    </row>
    <row r="119" s="14" customFormat="1">
      <c r="A119" s="14"/>
      <c r="B119" s="243"/>
      <c r="C119" s="244"/>
      <c r="D119" s="234" t="s">
        <v>152</v>
      </c>
      <c r="E119" s="245" t="s">
        <v>19</v>
      </c>
      <c r="F119" s="246" t="s">
        <v>156</v>
      </c>
      <c r="G119" s="244"/>
      <c r="H119" s="247">
        <v>4.3499999999999996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152</v>
      </c>
      <c r="AU119" s="253" t="s">
        <v>84</v>
      </c>
      <c r="AV119" s="14" t="s">
        <v>84</v>
      </c>
      <c r="AW119" s="14" t="s">
        <v>33</v>
      </c>
      <c r="AX119" s="14" t="s">
        <v>71</v>
      </c>
      <c r="AY119" s="253" t="s">
        <v>141</v>
      </c>
    </row>
    <row r="120" s="14" customFormat="1">
      <c r="A120" s="14"/>
      <c r="B120" s="243"/>
      <c r="C120" s="244"/>
      <c r="D120" s="234" t="s">
        <v>152</v>
      </c>
      <c r="E120" s="245" t="s">
        <v>19</v>
      </c>
      <c r="F120" s="246" t="s">
        <v>155</v>
      </c>
      <c r="G120" s="244"/>
      <c r="H120" s="247">
        <v>4.5499999999999998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84</v>
      </c>
      <c r="AV120" s="14" t="s">
        <v>84</v>
      </c>
      <c r="AW120" s="14" t="s">
        <v>33</v>
      </c>
      <c r="AX120" s="14" t="s">
        <v>71</v>
      </c>
      <c r="AY120" s="253" t="s">
        <v>141</v>
      </c>
    </row>
    <row r="121" s="14" customFormat="1">
      <c r="A121" s="14"/>
      <c r="B121" s="243"/>
      <c r="C121" s="244"/>
      <c r="D121" s="234" t="s">
        <v>152</v>
      </c>
      <c r="E121" s="245" t="s">
        <v>19</v>
      </c>
      <c r="F121" s="246" t="s">
        <v>158</v>
      </c>
      <c r="G121" s="244"/>
      <c r="H121" s="247">
        <v>0.75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152</v>
      </c>
      <c r="AU121" s="253" t="s">
        <v>84</v>
      </c>
      <c r="AV121" s="14" t="s">
        <v>84</v>
      </c>
      <c r="AW121" s="14" t="s">
        <v>33</v>
      </c>
      <c r="AX121" s="14" t="s">
        <v>71</v>
      </c>
      <c r="AY121" s="253" t="s">
        <v>141</v>
      </c>
    </row>
    <row r="122" s="15" customFormat="1">
      <c r="A122" s="15"/>
      <c r="B122" s="254"/>
      <c r="C122" s="255"/>
      <c r="D122" s="234" t="s">
        <v>152</v>
      </c>
      <c r="E122" s="256" t="s">
        <v>19</v>
      </c>
      <c r="F122" s="257" t="s">
        <v>159</v>
      </c>
      <c r="G122" s="255"/>
      <c r="H122" s="258">
        <v>19.25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152</v>
      </c>
      <c r="AU122" s="264" t="s">
        <v>84</v>
      </c>
      <c r="AV122" s="15" t="s">
        <v>148</v>
      </c>
      <c r="AW122" s="15" t="s">
        <v>33</v>
      </c>
      <c r="AX122" s="15" t="s">
        <v>78</v>
      </c>
      <c r="AY122" s="264" t="s">
        <v>141</v>
      </c>
    </row>
    <row r="123" s="2" customFormat="1" ht="16.5" customHeight="1">
      <c r="A123" s="40"/>
      <c r="B123" s="41"/>
      <c r="C123" s="214" t="s">
        <v>164</v>
      </c>
      <c r="D123" s="214" t="s">
        <v>143</v>
      </c>
      <c r="E123" s="215" t="s">
        <v>165</v>
      </c>
      <c r="F123" s="216" t="s">
        <v>166</v>
      </c>
      <c r="G123" s="217" t="s">
        <v>167</v>
      </c>
      <c r="H123" s="218">
        <v>5.7750000000000004</v>
      </c>
      <c r="I123" s="219"/>
      <c r="J123" s="220">
        <f>ROUND(I123*H123,2)</f>
        <v>0</v>
      </c>
      <c r="K123" s="216" t="s">
        <v>147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148</v>
      </c>
      <c r="AT123" s="225" t="s">
        <v>143</v>
      </c>
      <c r="AU123" s="225" t="s">
        <v>84</v>
      </c>
      <c r="AY123" s="19" t="s">
        <v>141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148</v>
      </c>
      <c r="BM123" s="225" t="s">
        <v>168</v>
      </c>
    </row>
    <row r="124" s="2" customFormat="1">
      <c r="A124" s="40"/>
      <c r="B124" s="41"/>
      <c r="C124" s="42"/>
      <c r="D124" s="227" t="s">
        <v>150</v>
      </c>
      <c r="E124" s="42"/>
      <c r="F124" s="228" t="s">
        <v>169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13" customFormat="1">
      <c r="A125" s="13"/>
      <c r="B125" s="232"/>
      <c r="C125" s="233"/>
      <c r="D125" s="234" t="s">
        <v>152</v>
      </c>
      <c r="E125" s="235" t="s">
        <v>19</v>
      </c>
      <c r="F125" s="236" t="s">
        <v>153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84</v>
      </c>
      <c r="AV125" s="13" t="s">
        <v>78</v>
      </c>
      <c r="AW125" s="13" t="s">
        <v>33</v>
      </c>
      <c r="AX125" s="13" t="s">
        <v>71</v>
      </c>
      <c r="AY125" s="242" t="s">
        <v>141</v>
      </c>
    </row>
    <row r="126" s="14" customFormat="1">
      <c r="A126" s="14"/>
      <c r="B126" s="243"/>
      <c r="C126" s="244"/>
      <c r="D126" s="234" t="s">
        <v>152</v>
      </c>
      <c r="E126" s="245" t="s">
        <v>19</v>
      </c>
      <c r="F126" s="246" t="s">
        <v>1419</v>
      </c>
      <c r="G126" s="244"/>
      <c r="H126" s="247">
        <v>0.29999999999999999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84</v>
      </c>
      <c r="AV126" s="14" t="s">
        <v>84</v>
      </c>
      <c r="AW126" s="14" t="s">
        <v>33</v>
      </c>
      <c r="AX126" s="14" t="s">
        <v>71</v>
      </c>
      <c r="AY126" s="253" t="s">
        <v>141</v>
      </c>
    </row>
    <row r="127" s="14" customFormat="1">
      <c r="A127" s="14"/>
      <c r="B127" s="243"/>
      <c r="C127" s="244"/>
      <c r="D127" s="234" t="s">
        <v>152</v>
      </c>
      <c r="E127" s="245" t="s">
        <v>19</v>
      </c>
      <c r="F127" s="246" t="s">
        <v>174</v>
      </c>
      <c r="G127" s="244"/>
      <c r="H127" s="247">
        <v>1.2749999999999999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152</v>
      </c>
      <c r="AU127" s="253" t="s">
        <v>84</v>
      </c>
      <c r="AV127" s="14" t="s">
        <v>84</v>
      </c>
      <c r="AW127" s="14" t="s">
        <v>33</v>
      </c>
      <c r="AX127" s="14" t="s">
        <v>71</v>
      </c>
      <c r="AY127" s="253" t="s">
        <v>141</v>
      </c>
    </row>
    <row r="128" s="14" customFormat="1">
      <c r="A128" s="14"/>
      <c r="B128" s="243"/>
      <c r="C128" s="244"/>
      <c r="D128" s="234" t="s">
        <v>152</v>
      </c>
      <c r="E128" s="245" t="s">
        <v>19</v>
      </c>
      <c r="F128" s="246" t="s">
        <v>173</v>
      </c>
      <c r="G128" s="244"/>
      <c r="H128" s="247">
        <v>1.3049999999999999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152</v>
      </c>
      <c r="AU128" s="253" t="s">
        <v>84</v>
      </c>
      <c r="AV128" s="14" t="s">
        <v>84</v>
      </c>
      <c r="AW128" s="14" t="s">
        <v>33</v>
      </c>
      <c r="AX128" s="14" t="s">
        <v>71</v>
      </c>
      <c r="AY128" s="253" t="s">
        <v>141</v>
      </c>
    </row>
    <row r="129" s="14" customFormat="1">
      <c r="A129" s="14"/>
      <c r="B129" s="243"/>
      <c r="C129" s="244"/>
      <c r="D129" s="234" t="s">
        <v>152</v>
      </c>
      <c r="E129" s="245" t="s">
        <v>19</v>
      </c>
      <c r="F129" s="246" t="s">
        <v>173</v>
      </c>
      <c r="G129" s="244"/>
      <c r="H129" s="247">
        <v>1.3049999999999999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152</v>
      </c>
      <c r="AU129" s="253" t="s">
        <v>84</v>
      </c>
      <c r="AV129" s="14" t="s">
        <v>84</v>
      </c>
      <c r="AW129" s="14" t="s">
        <v>33</v>
      </c>
      <c r="AX129" s="14" t="s">
        <v>71</v>
      </c>
      <c r="AY129" s="253" t="s">
        <v>141</v>
      </c>
    </row>
    <row r="130" s="14" customFormat="1">
      <c r="A130" s="14"/>
      <c r="B130" s="243"/>
      <c r="C130" s="244"/>
      <c r="D130" s="234" t="s">
        <v>152</v>
      </c>
      <c r="E130" s="245" t="s">
        <v>19</v>
      </c>
      <c r="F130" s="246" t="s">
        <v>172</v>
      </c>
      <c r="G130" s="244"/>
      <c r="H130" s="247">
        <v>1.365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152</v>
      </c>
      <c r="AU130" s="253" t="s">
        <v>84</v>
      </c>
      <c r="AV130" s="14" t="s">
        <v>84</v>
      </c>
      <c r="AW130" s="14" t="s">
        <v>33</v>
      </c>
      <c r="AX130" s="14" t="s">
        <v>71</v>
      </c>
      <c r="AY130" s="253" t="s">
        <v>141</v>
      </c>
    </row>
    <row r="131" s="14" customFormat="1">
      <c r="A131" s="14"/>
      <c r="B131" s="243"/>
      <c r="C131" s="244"/>
      <c r="D131" s="234" t="s">
        <v>152</v>
      </c>
      <c r="E131" s="245" t="s">
        <v>19</v>
      </c>
      <c r="F131" s="246" t="s">
        <v>175</v>
      </c>
      <c r="G131" s="244"/>
      <c r="H131" s="247">
        <v>0.22500000000000001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152</v>
      </c>
      <c r="AU131" s="253" t="s">
        <v>84</v>
      </c>
      <c r="AV131" s="14" t="s">
        <v>84</v>
      </c>
      <c r="AW131" s="14" t="s">
        <v>33</v>
      </c>
      <c r="AX131" s="14" t="s">
        <v>71</v>
      </c>
      <c r="AY131" s="253" t="s">
        <v>141</v>
      </c>
    </row>
    <row r="132" s="15" customFormat="1">
      <c r="A132" s="15"/>
      <c r="B132" s="254"/>
      <c r="C132" s="255"/>
      <c r="D132" s="234" t="s">
        <v>152</v>
      </c>
      <c r="E132" s="256" t="s">
        <v>19</v>
      </c>
      <c r="F132" s="257" t="s">
        <v>159</v>
      </c>
      <c r="G132" s="255"/>
      <c r="H132" s="258">
        <v>5.7749999999999995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152</v>
      </c>
      <c r="AU132" s="264" t="s">
        <v>84</v>
      </c>
      <c r="AV132" s="15" t="s">
        <v>148</v>
      </c>
      <c r="AW132" s="15" t="s">
        <v>33</v>
      </c>
      <c r="AX132" s="15" t="s">
        <v>78</v>
      </c>
      <c r="AY132" s="264" t="s">
        <v>141</v>
      </c>
    </row>
    <row r="133" s="2" customFormat="1" ht="37.8" customHeight="1">
      <c r="A133" s="40"/>
      <c r="B133" s="41"/>
      <c r="C133" s="214" t="s">
        <v>148</v>
      </c>
      <c r="D133" s="214" t="s">
        <v>143</v>
      </c>
      <c r="E133" s="215" t="s">
        <v>176</v>
      </c>
      <c r="F133" s="216" t="s">
        <v>177</v>
      </c>
      <c r="G133" s="217" t="s">
        <v>167</v>
      </c>
      <c r="H133" s="218">
        <v>10.949999999999999</v>
      </c>
      <c r="I133" s="219"/>
      <c r="J133" s="220">
        <f>ROUND(I133*H133,2)</f>
        <v>0</v>
      </c>
      <c r="K133" s="216" t="s">
        <v>147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148</v>
      </c>
      <c r="AT133" s="225" t="s">
        <v>143</v>
      </c>
      <c r="AU133" s="225" t="s">
        <v>84</v>
      </c>
      <c r="AY133" s="19" t="s">
        <v>141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148</v>
      </c>
      <c r="BM133" s="225" t="s">
        <v>178</v>
      </c>
    </row>
    <row r="134" s="2" customFormat="1">
      <c r="A134" s="40"/>
      <c r="B134" s="41"/>
      <c r="C134" s="42"/>
      <c r="D134" s="227" t="s">
        <v>150</v>
      </c>
      <c r="E134" s="42"/>
      <c r="F134" s="228" t="s">
        <v>179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150</v>
      </c>
      <c r="AU134" s="19" t="s">
        <v>84</v>
      </c>
    </row>
    <row r="135" s="13" customFormat="1">
      <c r="A135" s="13"/>
      <c r="B135" s="232"/>
      <c r="C135" s="233"/>
      <c r="D135" s="234" t="s">
        <v>152</v>
      </c>
      <c r="E135" s="235" t="s">
        <v>19</v>
      </c>
      <c r="F135" s="236" t="s">
        <v>180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152</v>
      </c>
      <c r="AU135" s="242" t="s">
        <v>84</v>
      </c>
      <c r="AV135" s="13" t="s">
        <v>78</v>
      </c>
      <c r="AW135" s="13" t="s">
        <v>33</v>
      </c>
      <c r="AX135" s="13" t="s">
        <v>71</v>
      </c>
      <c r="AY135" s="242" t="s">
        <v>141</v>
      </c>
    </row>
    <row r="136" s="14" customFormat="1">
      <c r="A136" s="14"/>
      <c r="B136" s="243"/>
      <c r="C136" s="244"/>
      <c r="D136" s="234" t="s">
        <v>152</v>
      </c>
      <c r="E136" s="245" t="s">
        <v>19</v>
      </c>
      <c r="F136" s="246" t="s">
        <v>1420</v>
      </c>
      <c r="G136" s="244"/>
      <c r="H136" s="247">
        <v>10.949999999999999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152</v>
      </c>
      <c r="AU136" s="253" t="s">
        <v>84</v>
      </c>
      <c r="AV136" s="14" t="s">
        <v>84</v>
      </c>
      <c r="AW136" s="14" t="s">
        <v>33</v>
      </c>
      <c r="AX136" s="14" t="s">
        <v>71</v>
      </c>
      <c r="AY136" s="253" t="s">
        <v>141</v>
      </c>
    </row>
    <row r="137" s="15" customFormat="1">
      <c r="A137" s="15"/>
      <c r="B137" s="254"/>
      <c r="C137" s="255"/>
      <c r="D137" s="234" t="s">
        <v>152</v>
      </c>
      <c r="E137" s="256" t="s">
        <v>19</v>
      </c>
      <c r="F137" s="257" t="s">
        <v>159</v>
      </c>
      <c r="G137" s="255"/>
      <c r="H137" s="258">
        <v>10.949999999999999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152</v>
      </c>
      <c r="AU137" s="264" t="s">
        <v>84</v>
      </c>
      <c r="AV137" s="15" t="s">
        <v>148</v>
      </c>
      <c r="AW137" s="15" t="s">
        <v>33</v>
      </c>
      <c r="AX137" s="15" t="s">
        <v>78</v>
      </c>
      <c r="AY137" s="264" t="s">
        <v>141</v>
      </c>
    </row>
    <row r="138" s="2" customFormat="1" ht="16.5" customHeight="1">
      <c r="A138" s="40"/>
      <c r="B138" s="41"/>
      <c r="C138" s="265" t="s">
        <v>182</v>
      </c>
      <c r="D138" s="265" t="s">
        <v>183</v>
      </c>
      <c r="E138" s="266" t="s">
        <v>184</v>
      </c>
      <c r="F138" s="267" t="s">
        <v>185</v>
      </c>
      <c r="G138" s="268" t="s">
        <v>186</v>
      </c>
      <c r="H138" s="269">
        <v>19.710000000000001</v>
      </c>
      <c r="I138" s="270"/>
      <c r="J138" s="271">
        <f>ROUND(I138*H138,2)</f>
        <v>0</v>
      </c>
      <c r="K138" s="267" t="s">
        <v>147</v>
      </c>
      <c r="L138" s="272"/>
      <c r="M138" s="273" t="s">
        <v>19</v>
      </c>
      <c r="N138" s="274" t="s">
        <v>43</v>
      </c>
      <c r="O138" s="86"/>
      <c r="P138" s="223">
        <f>O138*H138</f>
        <v>0</v>
      </c>
      <c r="Q138" s="223">
        <v>1</v>
      </c>
      <c r="R138" s="223">
        <f>Q138*H138</f>
        <v>19.710000000000001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187</v>
      </c>
      <c r="AT138" s="225" t="s">
        <v>183</v>
      </c>
      <c r="AU138" s="225" t="s">
        <v>84</v>
      </c>
      <c r="AY138" s="19" t="s">
        <v>141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84</v>
      </c>
      <c r="BK138" s="226">
        <f>ROUND(I138*H138,2)</f>
        <v>0</v>
      </c>
      <c r="BL138" s="19" t="s">
        <v>148</v>
      </c>
      <c r="BM138" s="225" t="s">
        <v>188</v>
      </c>
    </row>
    <row r="139" s="2" customFormat="1">
      <c r="A139" s="40"/>
      <c r="B139" s="41"/>
      <c r="C139" s="42"/>
      <c r="D139" s="227" t="s">
        <v>150</v>
      </c>
      <c r="E139" s="42"/>
      <c r="F139" s="228" t="s">
        <v>189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150</v>
      </c>
      <c r="AU139" s="19" t="s">
        <v>84</v>
      </c>
    </row>
    <row r="140" s="13" customFormat="1">
      <c r="A140" s="13"/>
      <c r="B140" s="232"/>
      <c r="C140" s="233"/>
      <c r="D140" s="234" t="s">
        <v>152</v>
      </c>
      <c r="E140" s="235" t="s">
        <v>19</v>
      </c>
      <c r="F140" s="236" t="s">
        <v>180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152</v>
      </c>
      <c r="AU140" s="242" t="s">
        <v>84</v>
      </c>
      <c r="AV140" s="13" t="s">
        <v>78</v>
      </c>
      <c r="AW140" s="13" t="s">
        <v>33</v>
      </c>
      <c r="AX140" s="13" t="s">
        <v>71</v>
      </c>
      <c r="AY140" s="242" t="s">
        <v>141</v>
      </c>
    </row>
    <row r="141" s="14" customFormat="1">
      <c r="A141" s="14"/>
      <c r="B141" s="243"/>
      <c r="C141" s="244"/>
      <c r="D141" s="234" t="s">
        <v>152</v>
      </c>
      <c r="E141" s="245" t="s">
        <v>19</v>
      </c>
      <c r="F141" s="246" t="s">
        <v>1420</v>
      </c>
      <c r="G141" s="244"/>
      <c r="H141" s="247">
        <v>10.949999999999999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152</v>
      </c>
      <c r="AU141" s="253" t="s">
        <v>84</v>
      </c>
      <c r="AV141" s="14" t="s">
        <v>84</v>
      </c>
      <c r="AW141" s="14" t="s">
        <v>33</v>
      </c>
      <c r="AX141" s="14" t="s">
        <v>71</v>
      </c>
      <c r="AY141" s="253" t="s">
        <v>141</v>
      </c>
    </row>
    <row r="142" s="15" customFormat="1">
      <c r="A142" s="15"/>
      <c r="B142" s="254"/>
      <c r="C142" s="255"/>
      <c r="D142" s="234" t="s">
        <v>152</v>
      </c>
      <c r="E142" s="256" t="s">
        <v>19</v>
      </c>
      <c r="F142" s="257" t="s">
        <v>159</v>
      </c>
      <c r="G142" s="255"/>
      <c r="H142" s="258">
        <v>10.949999999999999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152</v>
      </c>
      <c r="AU142" s="264" t="s">
        <v>84</v>
      </c>
      <c r="AV142" s="15" t="s">
        <v>148</v>
      </c>
      <c r="AW142" s="15" t="s">
        <v>33</v>
      </c>
      <c r="AX142" s="15" t="s">
        <v>78</v>
      </c>
      <c r="AY142" s="264" t="s">
        <v>141</v>
      </c>
    </row>
    <row r="143" s="14" customFormat="1">
      <c r="A143" s="14"/>
      <c r="B143" s="243"/>
      <c r="C143" s="244"/>
      <c r="D143" s="234" t="s">
        <v>152</v>
      </c>
      <c r="E143" s="244"/>
      <c r="F143" s="246" t="s">
        <v>1421</v>
      </c>
      <c r="G143" s="244"/>
      <c r="H143" s="247">
        <v>19.710000000000001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152</v>
      </c>
      <c r="AU143" s="253" t="s">
        <v>84</v>
      </c>
      <c r="AV143" s="14" t="s">
        <v>84</v>
      </c>
      <c r="AW143" s="14" t="s">
        <v>4</v>
      </c>
      <c r="AX143" s="14" t="s">
        <v>78</v>
      </c>
      <c r="AY143" s="253" t="s">
        <v>141</v>
      </c>
    </row>
    <row r="144" s="2" customFormat="1" ht="24.15" customHeight="1">
      <c r="A144" s="40"/>
      <c r="B144" s="41"/>
      <c r="C144" s="214" t="s">
        <v>191</v>
      </c>
      <c r="D144" s="214" t="s">
        <v>143</v>
      </c>
      <c r="E144" s="215" t="s">
        <v>192</v>
      </c>
      <c r="F144" s="216" t="s">
        <v>193</v>
      </c>
      <c r="G144" s="217" t="s">
        <v>167</v>
      </c>
      <c r="H144" s="218">
        <v>5.7750000000000004</v>
      </c>
      <c r="I144" s="219"/>
      <c r="J144" s="220">
        <f>ROUND(I144*H144,2)</f>
        <v>0</v>
      </c>
      <c r="K144" s="216" t="s">
        <v>147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148</v>
      </c>
      <c r="AT144" s="225" t="s">
        <v>143</v>
      </c>
      <c r="AU144" s="225" t="s">
        <v>84</v>
      </c>
      <c r="AY144" s="19" t="s">
        <v>141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148</v>
      </c>
      <c r="BM144" s="225" t="s">
        <v>194</v>
      </c>
    </row>
    <row r="145" s="2" customFormat="1">
      <c r="A145" s="40"/>
      <c r="B145" s="41"/>
      <c r="C145" s="42"/>
      <c r="D145" s="227" t="s">
        <v>150</v>
      </c>
      <c r="E145" s="42"/>
      <c r="F145" s="228" t="s">
        <v>195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150</v>
      </c>
      <c r="AU145" s="19" t="s">
        <v>84</v>
      </c>
    </row>
    <row r="146" s="13" customFormat="1">
      <c r="A146" s="13"/>
      <c r="B146" s="232"/>
      <c r="C146" s="233"/>
      <c r="D146" s="234" t="s">
        <v>152</v>
      </c>
      <c r="E146" s="235" t="s">
        <v>19</v>
      </c>
      <c r="F146" s="236" t="s">
        <v>153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152</v>
      </c>
      <c r="AU146" s="242" t="s">
        <v>84</v>
      </c>
      <c r="AV146" s="13" t="s">
        <v>78</v>
      </c>
      <c r="AW146" s="13" t="s">
        <v>33</v>
      </c>
      <c r="AX146" s="13" t="s">
        <v>71</v>
      </c>
      <c r="AY146" s="242" t="s">
        <v>141</v>
      </c>
    </row>
    <row r="147" s="14" customFormat="1">
      <c r="A147" s="14"/>
      <c r="B147" s="243"/>
      <c r="C147" s="244"/>
      <c r="D147" s="234" t="s">
        <v>152</v>
      </c>
      <c r="E147" s="245" t="s">
        <v>19</v>
      </c>
      <c r="F147" s="246" t="s">
        <v>1419</v>
      </c>
      <c r="G147" s="244"/>
      <c r="H147" s="247">
        <v>0.29999999999999999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152</v>
      </c>
      <c r="AU147" s="253" t="s">
        <v>84</v>
      </c>
      <c r="AV147" s="14" t="s">
        <v>84</v>
      </c>
      <c r="AW147" s="14" t="s">
        <v>33</v>
      </c>
      <c r="AX147" s="14" t="s">
        <v>71</v>
      </c>
      <c r="AY147" s="253" t="s">
        <v>141</v>
      </c>
    </row>
    <row r="148" s="14" customFormat="1">
      <c r="A148" s="14"/>
      <c r="B148" s="243"/>
      <c r="C148" s="244"/>
      <c r="D148" s="234" t="s">
        <v>152</v>
      </c>
      <c r="E148" s="245" t="s">
        <v>19</v>
      </c>
      <c r="F148" s="246" t="s">
        <v>174</v>
      </c>
      <c r="G148" s="244"/>
      <c r="H148" s="247">
        <v>1.2749999999999999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152</v>
      </c>
      <c r="AU148" s="253" t="s">
        <v>84</v>
      </c>
      <c r="AV148" s="14" t="s">
        <v>84</v>
      </c>
      <c r="AW148" s="14" t="s">
        <v>33</v>
      </c>
      <c r="AX148" s="14" t="s">
        <v>71</v>
      </c>
      <c r="AY148" s="253" t="s">
        <v>141</v>
      </c>
    </row>
    <row r="149" s="14" customFormat="1">
      <c r="A149" s="14"/>
      <c r="B149" s="243"/>
      <c r="C149" s="244"/>
      <c r="D149" s="234" t="s">
        <v>152</v>
      </c>
      <c r="E149" s="245" t="s">
        <v>19</v>
      </c>
      <c r="F149" s="246" t="s">
        <v>173</v>
      </c>
      <c r="G149" s="244"/>
      <c r="H149" s="247">
        <v>1.3049999999999999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152</v>
      </c>
      <c r="AU149" s="253" t="s">
        <v>84</v>
      </c>
      <c r="AV149" s="14" t="s">
        <v>84</v>
      </c>
      <c r="AW149" s="14" t="s">
        <v>33</v>
      </c>
      <c r="AX149" s="14" t="s">
        <v>71</v>
      </c>
      <c r="AY149" s="253" t="s">
        <v>141</v>
      </c>
    </row>
    <row r="150" s="14" customFormat="1">
      <c r="A150" s="14"/>
      <c r="B150" s="243"/>
      <c r="C150" s="244"/>
      <c r="D150" s="234" t="s">
        <v>152</v>
      </c>
      <c r="E150" s="245" t="s">
        <v>19</v>
      </c>
      <c r="F150" s="246" t="s">
        <v>173</v>
      </c>
      <c r="G150" s="244"/>
      <c r="H150" s="247">
        <v>1.3049999999999999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152</v>
      </c>
      <c r="AU150" s="253" t="s">
        <v>84</v>
      </c>
      <c r="AV150" s="14" t="s">
        <v>84</v>
      </c>
      <c r="AW150" s="14" t="s">
        <v>33</v>
      </c>
      <c r="AX150" s="14" t="s">
        <v>71</v>
      </c>
      <c r="AY150" s="253" t="s">
        <v>141</v>
      </c>
    </row>
    <row r="151" s="14" customFormat="1">
      <c r="A151" s="14"/>
      <c r="B151" s="243"/>
      <c r="C151" s="244"/>
      <c r="D151" s="234" t="s">
        <v>152</v>
      </c>
      <c r="E151" s="245" t="s">
        <v>19</v>
      </c>
      <c r="F151" s="246" t="s">
        <v>172</v>
      </c>
      <c r="G151" s="244"/>
      <c r="H151" s="247">
        <v>1.365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152</v>
      </c>
      <c r="AU151" s="253" t="s">
        <v>84</v>
      </c>
      <c r="AV151" s="14" t="s">
        <v>84</v>
      </c>
      <c r="AW151" s="14" t="s">
        <v>33</v>
      </c>
      <c r="AX151" s="14" t="s">
        <v>71</v>
      </c>
      <c r="AY151" s="253" t="s">
        <v>141</v>
      </c>
    </row>
    <row r="152" s="14" customFormat="1">
      <c r="A152" s="14"/>
      <c r="B152" s="243"/>
      <c r="C152" s="244"/>
      <c r="D152" s="234" t="s">
        <v>152</v>
      </c>
      <c r="E152" s="245" t="s">
        <v>19</v>
      </c>
      <c r="F152" s="246" t="s">
        <v>175</v>
      </c>
      <c r="G152" s="244"/>
      <c r="H152" s="247">
        <v>0.22500000000000001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152</v>
      </c>
      <c r="AU152" s="253" t="s">
        <v>84</v>
      </c>
      <c r="AV152" s="14" t="s">
        <v>84</v>
      </c>
      <c r="AW152" s="14" t="s">
        <v>33</v>
      </c>
      <c r="AX152" s="14" t="s">
        <v>71</v>
      </c>
      <c r="AY152" s="253" t="s">
        <v>141</v>
      </c>
    </row>
    <row r="153" s="15" customFormat="1">
      <c r="A153" s="15"/>
      <c r="B153" s="254"/>
      <c r="C153" s="255"/>
      <c r="D153" s="234" t="s">
        <v>152</v>
      </c>
      <c r="E153" s="256" t="s">
        <v>19</v>
      </c>
      <c r="F153" s="257" t="s">
        <v>159</v>
      </c>
      <c r="G153" s="255"/>
      <c r="H153" s="258">
        <v>5.7749999999999995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152</v>
      </c>
      <c r="AU153" s="264" t="s">
        <v>84</v>
      </c>
      <c r="AV153" s="15" t="s">
        <v>148</v>
      </c>
      <c r="AW153" s="15" t="s">
        <v>33</v>
      </c>
      <c r="AX153" s="15" t="s">
        <v>78</v>
      </c>
      <c r="AY153" s="264" t="s">
        <v>141</v>
      </c>
    </row>
    <row r="154" s="2" customFormat="1" ht="24.15" customHeight="1">
      <c r="A154" s="40"/>
      <c r="B154" s="41"/>
      <c r="C154" s="214" t="s">
        <v>196</v>
      </c>
      <c r="D154" s="214" t="s">
        <v>143</v>
      </c>
      <c r="E154" s="215" t="s">
        <v>197</v>
      </c>
      <c r="F154" s="216" t="s">
        <v>198</v>
      </c>
      <c r="G154" s="217" t="s">
        <v>146</v>
      </c>
      <c r="H154" s="218">
        <v>73</v>
      </c>
      <c r="I154" s="219"/>
      <c r="J154" s="220">
        <f>ROUND(I154*H154,2)</f>
        <v>0</v>
      </c>
      <c r="K154" s="216" t="s">
        <v>147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148</v>
      </c>
      <c r="AT154" s="225" t="s">
        <v>143</v>
      </c>
      <c r="AU154" s="225" t="s">
        <v>84</v>
      </c>
      <c r="AY154" s="19" t="s">
        <v>141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148</v>
      </c>
      <c r="BM154" s="225" t="s">
        <v>199</v>
      </c>
    </row>
    <row r="155" s="2" customFormat="1">
      <c r="A155" s="40"/>
      <c r="B155" s="41"/>
      <c r="C155" s="42"/>
      <c r="D155" s="227" t="s">
        <v>150</v>
      </c>
      <c r="E155" s="42"/>
      <c r="F155" s="228" t="s">
        <v>200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13" customFormat="1">
      <c r="A156" s="13"/>
      <c r="B156" s="232"/>
      <c r="C156" s="233"/>
      <c r="D156" s="234" t="s">
        <v>152</v>
      </c>
      <c r="E156" s="235" t="s">
        <v>19</v>
      </c>
      <c r="F156" s="236" t="s">
        <v>201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152</v>
      </c>
      <c r="AU156" s="242" t="s">
        <v>84</v>
      </c>
      <c r="AV156" s="13" t="s">
        <v>78</v>
      </c>
      <c r="AW156" s="13" t="s">
        <v>33</v>
      </c>
      <c r="AX156" s="13" t="s">
        <v>71</v>
      </c>
      <c r="AY156" s="242" t="s">
        <v>141</v>
      </c>
    </row>
    <row r="157" s="14" customFormat="1">
      <c r="A157" s="14"/>
      <c r="B157" s="243"/>
      <c r="C157" s="244"/>
      <c r="D157" s="234" t="s">
        <v>152</v>
      </c>
      <c r="E157" s="245" t="s">
        <v>19</v>
      </c>
      <c r="F157" s="246" t="s">
        <v>353</v>
      </c>
      <c r="G157" s="244"/>
      <c r="H157" s="247">
        <v>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152</v>
      </c>
      <c r="AU157" s="253" t="s">
        <v>84</v>
      </c>
      <c r="AV157" s="14" t="s">
        <v>84</v>
      </c>
      <c r="AW157" s="14" t="s">
        <v>33</v>
      </c>
      <c r="AX157" s="14" t="s">
        <v>71</v>
      </c>
      <c r="AY157" s="253" t="s">
        <v>141</v>
      </c>
    </row>
    <row r="158" s="14" customFormat="1">
      <c r="A158" s="14"/>
      <c r="B158" s="243"/>
      <c r="C158" s="244"/>
      <c r="D158" s="234" t="s">
        <v>152</v>
      </c>
      <c r="E158" s="245" t="s">
        <v>19</v>
      </c>
      <c r="F158" s="246" t="s">
        <v>203</v>
      </c>
      <c r="G158" s="244"/>
      <c r="H158" s="247">
        <v>22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152</v>
      </c>
      <c r="AU158" s="253" t="s">
        <v>84</v>
      </c>
      <c r="AV158" s="14" t="s">
        <v>84</v>
      </c>
      <c r="AW158" s="14" t="s">
        <v>33</v>
      </c>
      <c r="AX158" s="14" t="s">
        <v>71</v>
      </c>
      <c r="AY158" s="253" t="s">
        <v>141</v>
      </c>
    </row>
    <row r="159" s="14" customFormat="1">
      <c r="A159" s="14"/>
      <c r="B159" s="243"/>
      <c r="C159" s="244"/>
      <c r="D159" s="234" t="s">
        <v>152</v>
      </c>
      <c r="E159" s="245" t="s">
        <v>19</v>
      </c>
      <c r="F159" s="246" t="s">
        <v>1422</v>
      </c>
      <c r="G159" s="244"/>
      <c r="H159" s="247">
        <v>16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84</v>
      </c>
      <c r="AV159" s="14" t="s">
        <v>84</v>
      </c>
      <c r="AW159" s="14" t="s">
        <v>33</v>
      </c>
      <c r="AX159" s="14" t="s">
        <v>71</v>
      </c>
      <c r="AY159" s="253" t="s">
        <v>141</v>
      </c>
    </row>
    <row r="160" s="14" customFormat="1">
      <c r="A160" s="14"/>
      <c r="B160" s="243"/>
      <c r="C160" s="244"/>
      <c r="D160" s="234" t="s">
        <v>152</v>
      </c>
      <c r="E160" s="245" t="s">
        <v>19</v>
      </c>
      <c r="F160" s="246" t="s">
        <v>1422</v>
      </c>
      <c r="G160" s="244"/>
      <c r="H160" s="247">
        <v>16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152</v>
      </c>
      <c r="AU160" s="253" t="s">
        <v>84</v>
      </c>
      <c r="AV160" s="14" t="s">
        <v>84</v>
      </c>
      <c r="AW160" s="14" t="s">
        <v>33</v>
      </c>
      <c r="AX160" s="14" t="s">
        <v>71</v>
      </c>
      <c r="AY160" s="253" t="s">
        <v>141</v>
      </c>
    </row>
    <row r="161" s="14" customFormat="1">
      <c r="A161" s="14"/>
      <c r="B161" s="243"/>
      <c r="C161" s="244"/>
      <c r="D161" s="234" t="s">
        <v>152</v>
      </c>
      <c r="E161" s="245" t="s">
        <v>19</v>
      </c>
      <c r="F161" s="246" t="s">
        <v>1422</v>
      </c>
      <c r="G161" s="244"/>
      <c r="H161" s="247">
        <v>16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152</v>
      </c>
      <c r="AU161" s="253" t="s">
        <v>84</v>
      </c>
      <c r="AV161" s="14" t="s">
        <v>84</v>
      </c>
      <c r="AW161" s="14" t="s">
        <v>33</v>
      </c>
      <c r="AX161" s="14" t="s">
        <v>71</v>
      </c>
      <c r="AY161" s="253" t="s">
        <v>141</v>
      </c>
    </row>
    <row r="162" s="15" customFormat="1">
      <c r="A162" s="15"/>
      <c r="B162" s="254"/>
      <c r="C162" s="255"/>
      <c r="D162" s="234" t="s">
        <v>152</v>
      </c>
      <c r="E162" s="256" t="s">
        <v>19</v>
      </c>
      <c r="F162" s="257" t="s">
        <v>159</v>
      </c>
      <c r="G162" s="255"/>
      <c r="H162" s="258">
        <v>73</v>
      </c>
      <c r="I162" s="259"/>
      <c r="J162" s="255"/>
      <c r="K162" s="255"/>
      <c r="L162" s="260"/>
      <c r="M162" s="261"/>
      <c r="N162" s="262"/>
      <c r="O162" s="262"/>
      <c r="P162" s="262"/>
      <c r="Q162" s="262"/>
      <c r="R162" s="262"/>
      <c r="S162" s="262"/>
      <c r="T162" s="263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T162" s="264" t="s">
        <v>152</v>
      </c>
      <c r="AU162" s="264" t="s">
        <v>84</v>
      </c>
      <c r="AV162" s="15" t="s">
        <v>148</v>
      </c>
      <c r="AW162" s="15" t="s">
        <v>33</v>
      </c>
      <c r="AX162" s="15" t="s">
        <v>78</v>
      </c>
      <c r="AY162" s="264" t="s">
        <v>141</v>
      </c>
    </row>
    <row r="163" s="2" customFormat="1" ht="24.15" customHeight="1">
      <c r="A163" s="40"/>
      <c r="B163" s="41"/>
      <c r="C163" s="214" t="s">
        <v>187</v>
      </c>
      <c r="D163" s="214" t="s">
        <v>143</v>
      </c>
      <c r="E163" s="215" t="s">
        <v>205</v>
      </c>
      <c r="F163" s="216" t="s">
        <v>206</v>
      </c>
      <c r="G163" s="217" t="s">
        <v>146</v>
      </c>
      <c r="H163" s="218">
        <v>73</v>
      </c>
      <c r="I163" s="219"/>
      <c r="J163" s="220">
        <f>ROUND(I163*H163,2)</f>
        <v>0</v>
      </c>
      <c r="K163" s="216" t="s">
        <v>147</v>
      </c>
      <c r="L163" s="46"/>
      <c r="M163" s="221" t="s">
        <v>19</v>
      </c>
      <c r="N163" s="222" t="s">
        <v>43</v>
      </c>
      <c r="O163" s="86"/>
      <c r="P163" s="223">
        <f>O163*H163</f>
        <v>0</v>
      </c>
      <c r="Q163" s="223">
        <v>0</v>
      </c>
      <c r="R163" s="223">
        <f>Q163*H163</f>
        <v>0</v>
      </c>
      <c r="S163" s="223">
        <v>0</v>
      </c>
      <c r="T163" s="224">
        <f>S163*H163</f>
        <v>0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25" t="s">
        <v>148</v>
      </c>
      <c r="AT163" s="225" t="s">
        <v>143</v>
      </c>
      <c r="AU163" s="225" t="s">
        <v>84</v>
      </c>
      <c r="AY163" s="19" t="s">
        <v>141</v>
      </c>
      <c r="BE163" s="226">
        <f>IF(N163="základní",J163,0)</f>
        <v>0</v>
      </c>
      <c r="BF163" s="226">
        <f>IF(N163="snížená",J163,0)</f>
        <v>0</v>
      </c>
      <c r="BG163" s="226">
        <f>IF(N163="zákl. přenesená",J163,0)</f>
        <v>0</v>
      </c>
      <c r="BH163" s="226">
        <f>IF(N163="sníž. přenesená",J163,0)</f>
        <v>0</v>
      </c>
      <c r="BI163" s="226">
        <f>IF(N163="nulová",J163,0)</f>
        <v>0</v>
      </c>
      <c r="BJ163" s="19" t="s">
        <v>84</v>
      </c>
      <c r="BK163" s="226">
        <f>ROUND(I163*H163,2)</f>
        <v>0</v>
      </c>
      <c r="BL163" s="19" t="s">
        <v>148</v>
      </c>
      <c r="BM163" s="225" t="s">
        <v>207</v>
      </c>
    </row>
    <row r="164" s="2" customFormat="1">
      <c r="A164" s="40"/>
      <c r="B164" s="41"/>
      <c r="C164" s="42"/>
      <c r="D164" s="227" t="s">
        <v>150</v>
      </c>
      <c r="E164" s="42"/>
      <c r="F164" s="228" t="s">
        <v>208</v>
      </c>
      <c r="G164" s="42"/>
      <c r="H164" s="42"/>
      <c r="I164" s="229"/>
      <c r="J164" s="42"/>
      <c r="K164" s="42"/>
      <c r="L164" s="46"/>
      <c r="M164" s="230"/>
      <c r="N164" s="231"/>
      <c r="O164" s="86"/>
      <c r="P164" s="86"/>
      <c r="Q164" s="86"/>
      <c r="R164" s="86"/>
      <c r="S164" s="86"/>
      <c r="T164" s="87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T164" s="19" t="s">
        <v>150</v>
      </c>
      <c r="AU164" s="19" t="s">
        <v>84</v>
      </c>
    </row>
    <row r="165" s="13" customFormat="1">
      <c r="A165" s="13"/>
      <c r="B165" s="232"/>
      <c r="C165" s="233"/>
      <c r="D165" s="234" t="s">
        <v>152</v>
      </c>
      <c r="E165" s="235" t="s">
        <v>19</v>
      </c>
      <c r="F165" s="236" t="s">
        <v>201</v>
      </c>
      <c r="G165" s="233"/>
      <c r="H165" s="235" t="s">
        <v>19</v>
      </c>
      <c r="I165" s="237"/>
      <c r="J165" s="233"/>
      <c r="K165" s="233"/>
      <c r="L165" s="238"/>
      <c r="M165" s="239"/>
      <c r="N165" s="240"/>
      <c r="O165" s="240"/>
      <c r="P165" s="240"/>
      <c r="Q165" s="240"/>
      <c r="R165" s="240"/>
      <c r="S165" s="240"/>
      <c r="T165" s="24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2" t="s">
        <v>152</v>
      </c>
      <c r="AU165" s="242" t="s">
        <v>84</v>
      </c>
      <c r="AV165" s="13" t="s">
        <v>78</v>
      </c>
      <c r="AW165" s="13" t="s">
        <v>33</v>
      </c>
      <c r="AX165" s="13" t="s">
        <v>71</v>
      </c>
      <c r="AY165" s="242" t="s">
        <v>141</v>
      </c>
    </row>
    <row r="166" s="14" customFormat="1">
      <c r="A166" s="14"/>
      <c r="B166" s="243"/>
      <c r="C166" s="244"/>
      <c r="D166" s="234" t="s">
        <v>152</v>
      </c>
      <c r="E166" s="245" t="s">
        <v>19</v>
      </c>
      <c r="F166" s="246" t="s">
        <v>353</v>
      </c>
      <c r="G166" s="244"/>
      <c r="H166" s="247">
        <v>3</v>
      </c>
      <c r="I166" s="248"/>
      <c r="J166" s="244"/>
      <c r="K166" s="244"/>
      <c r="L166" s="249"/>
      <c r="M166" s="250"/>
      <c r="N166" s="251"/>
      <c r="O166" s="251"/>
      <c r="P166" s="251"/>
      <c r="Q166" s="251"/>
      <c r="R166" s="251"/>
      <c r="S166" s="251"/>
      <c r="T166" s="252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53" t="s">
        <v>152</v>
      </c>
      <c r="AU166" s="253" t="s">
        <v>84</v>
      </c>
      <c r="AV166" s="14" t="s">
        <v>84</v>
      </c>
      <c r="AW166" s="14" t="s">
        <v>33</v>
      </c>
      <c r="AX166" s="14" t="s">
        <v>71</v>
      </c>
      <c r="AY166" s="253" t="s">
        <v>141</v>
      </c>
    </row>
    <row r="167" s="14" customFormat="1">
      <c r="A167" s="14"/>
      <c r="B167" s="243"/>
      <c r="C167" s="244"/>
      <c r="D167" s="234" t="s">
        <v>152</v>
      </c>
      <c r="E167" s="245" t="s">
        <v>19</v>
      </c>
      <c r="F167" s="246" t="s">
        <v>203</v>
      </c>
      <c r="G167" s="244"/>
      <c r="H167" s="247">
        <v>22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152</v>
      </c>
      <c r="AU167" s="253" t="s">
        <v>84</v>
      </c>
      <c r="AV167" s="14" t="s">
        <v>84</v>
      </c>
      <c r="AW167" s="14" t="s">
        <v>33</v>
      </c>
      <c r="AX167" s="14" t="s">
        <v>71</v>
      </c>
      <c r="AY167" s="253" t="s">
        <v>141</v>
      </c>
    </row>
    <row r="168" s="14" customFormat="1">
      <c r="A168" s="14"/>
      <c r="B168" s="243"/>
      <c r="C168" s="244"/>
      <c r="D168" s="234" t="s">
        <v>152</v>
      </c>
      <c r="E168" s="245" t="s">
        <v>19</v>
      </c>
      <c r="F168" s="246" t="s">
        <v>1422</v>
      </c>
      <c r="G168" s="244"/>
      <c r="H168" s="247">
        <v>16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152</v>
      </c>
      <c r="AU168" s="253" t="s">
        <v>84</v>
      </c>
      <c r="AV168" s="14" t="s">
        <v>84</v>
      </c>
      <c r="AW168" s="14" t="s">
        <v>33</v>
      </c>
      <c r="AX168" s="14" t="s">
        <v>71</v>
      </c>
      <c r="AY168" s="253" t="s">
        <v>141</v>
      </c>
    </row>
    <row r="169" s="14" customFormat="1">
      <c r="A169" s="14"/>
      <c r="B169" s="243"/>
      <c r="C169" s="244"/>
      <c r="D169" s="234" t="s">
        <v>152</v>
      </c>
      <c r="E169" s="245" t="s">
        <v>19</v>
      </c>
      <c r="F169" s="246" t="s">
        <v>1422</v>
      </c>
      <c r="G169" s="244"/>
      <c r="H169" s="247">
        <v>16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152</v>
      </c>
      <c r="AU169" s="253" t="s">
        <v>84</v>
      </c>
      <c r="AV169" s="14" t="s">
        <v>84</v>
      </c>
      <c r="AW169" s="14" t="s">
        <v>33</v>
      </c>
      <c r="AX169" s="14" t="s">
        <v>71</v>
      </c>
      <c r="AY169" s="253" t="s">
        <v>141</v>
      </c>
    </row>
    <row r="170" s="14" customFormat="1">
      <c r="A170" s="14"/>
      <c r="B170" s="243"/>
      <c r="C170" s="244"/>
      <c r="D170" s="234" t="s">
        <v>152</v>
      </c>
      <c r="E170" s="245" t="s">
        <v>19</v>
      </c>
      <c r="F170" s="246" t="s">
        <v>1422</v>
      </c>
      <c r="G170" s="244"/>
      <c r="H170" s="247">
        <v>16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152</v>
      </c>
      <c r="AU170" s="253" t="s">
        <v>84</v>
      </c>
      <c r="AV170" s="14" t="s">
        <v>84</v>
      </c>
      <c r="AW170" s="14" t="s">
        <v>33</v>
      </c>
      <c r="AX170" s="14" t="s">
        <v>71</v>
      </c>
      <c r="AY170" s="253" t="s">
        <v>141</v>
      </c>
    </row>
    <row r="171" s="15" customFormat="1">
      <c r="A171" s="15"/>
      <c r="B171" s="254"/>
      <c r="C171" s="255"/>
      <c r="D171" s="234" t="s">
        <v>152</v>
      </c>
      <c r="E171" s="256" t="s">
        <v>19</v>
      </c>
      <c r="F171" s="257" t="s">
        <v>159</v>
      </c>
      <c r="G171" s="255"/>
      <c r="H171" s="258">
        <v>73</v>
      </c>
      <c r="I171" s="259"/>
      <c r="J171" s="255"/>
      <c r="K171" s="255"/>
      <c r="L171" s="260"/>
      <c r="M171" s="261"/>
      <c r="N171" s="262"/>
      <c r="O171" s="262"/>
      <c r="P171" s="262"/>
      <c r="Q171" s="262"/>
      <c r="R171" s="262"/>
      <c r="S171" s="262"/>
      <c r="T171" s="263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264" t="s">
        <v>152</v>
      </c>
      <c r="AU171" s="264" t="s">
        <v>84</v>
      </c>
      <c r="AV171" s="15" t="s">
        <v>148</v>
      </c>
      <c r="AW171" s="15" t="s">
        <v>33</v>
      </c>
      <c r="AX171" s="15" t="s">
        <v>78</v>
      </c>
      <c r="AY171" s="264" t="s">
        <v>141</v>
      </c>
    </row>
    <row r="172" s="2" customFormat="1" ht="16.5" customHeight="1">
      <c r="A172" s="40"/>
      <c r="B172" s="41"/>
      <c r="C172" s="265" t="s">
        <v>209</v>
      </c>
      <c r="D172" s="265" t="s">
        <v>183</v>
      </c>
      <c r="E172" s="266" t="s">
        <v>210</v>
      </c>
      <c r="F172" s="267" t="s">
        <v>211</v>
      </c>
      <c r="G172" s="268" t="s">
        <v>212</v>
      </c>
      <c r="H172" s="269">
        <v>1.46</v>
      </c>
      <c r="I172" s="270"/>
      <c r="J172" s="271">
        <f>ROUND(I172*H172,2)</f>
        <v>0</v>
      </c>
      <c r="K172" s="267" t="s">
        <v>147</v>
      </c>
      <c r="L172" s="272"/>
      <c r="M172" s="273" t="s">
        <v>19</v>
      </c>
      <c r="N172" s="274" t="s">
        <v>43</v>
      </c>
      <c r="O172" s="86"/>
      <c r="P172" s="223">
        <f>O172*H172</f>
        <v>0</v>
      </c>
      <c r="Q172" s="223">
        <v>0.001</v>
      </c>
      <c r="R172" s="223">
        <f>Q172*H172</f>
        <v>0.0014599999999999999</v>
      </c>
      <c r="S172" s="223">
        <v>0</v>
      </c>
      <c r="T172" s="224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25" t="s">
        <v>187</v>
      </c>
      <c r="AT172" s="225" t="s">
        <v>183</v>
      </c>
      <c r="AU172" s="225" t="s">
        <v>84</v>
      </c>
      <c r="AY172" s="19" t="s">
        <v>141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9" t="s">
        <v>84</v>
      </c>
      <c r="BK172" s="226">
        <f>ROUND(I172*H172,2)</f>
        <v>0</v>
      </c>
      <c r="BL172" s="19" t="s">
        <v>148</v>
      </c>
      <c r="BM172" s="225" t="s">
        <v>213</v>
      </c>
    </row>
    <row r="173" s="2" customFormat="1">
      <c r="A173" s="40"/>
      <c r="B173" s="41"/>
      <c r="C173" s="42"/>
      <c r="D173" s="227" t="s">
        <v>150</v>
      </c>
      <c r="E173" s="42"/>
      <c r="F173" s="228" t="s">
        <v>214</v>
      </c>
      <c r="G173" s="42"/>
      <c r="H173" s="42"/>
      <c r="I173" s="229"/>
      <c r="J173" s="42"/>
      <c r="K173" s="42"/>
      <c r="L173" s="46"/>
      <c r="M173" s="230"/>
      <c r="N173" s="231"/>
      <c r="O173" s="86"/>
      <c r="P173" s="86"/>
      <c r="Q173" s="86"/>
      <c r="R173" s="86"/>
      <c r="S173" s="86"/>
      <c r="T173" s="87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T173" s="19" t="s">
        <v>150</v>
      </c>
      <c r="AU173" s="19" t="s">
        <v>84</v>
      </c>
    </row>
    <row r="174" s="13" customFormat="1">
      <c r="A174" s="13"/>
      <c r="B174" s="232"/>
      <c r="C174" s="233"/>
      <c r="D174" s="234" t="s">
        <v>152</v>
      </c>
      <c r="E174" s="235" t="s">
        <v>19</v>
      </c>
      <c r="F174" s="236" t="s">
        <v>201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84</v>
      </c>
      <c r="AV174" s="13" t="s">
        <v>78</v>
      </c>
      <c r="AW174" s="13" t="s">
        <v>33</v>
      </c>
      <c r="AX174" s="13" t="s">
        <v>71</v>
      </c>
      <c r="AY174" s="242" t="s">
        <v>141</v>
      </c>
    </row>
    <row r="175" s="14" customFormat="1">
      <c r="A175" s="14"/>
      <c r="B175" s="243"/>
      <c r="C175" s="244"/>
      <c r="D175" s="234" t="s">
        <v>152</v>
      </c>
      <c r="E175" s="245" t="s">
        <v>19</v>
      </c>
      <c r="F175" s="246" t="s">
        <v>353</v>
      </c>
      <c r="G175" s="244"/>
      <c r="H175" s="247">
        <v>3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152</v>
      </c>
      <c r="AU175" s="253" t="s">
        <v>84</v>
      </c>
      <c r="AV175" s="14" t="s">
        <v>84</v>
      </c>
      <c r="AW175" s="14" t="s">
        <v>33</v>
      </c>
      <c r="AX175" s="14" t="s">
        <v>71</v>
      </c>
      <c r="AY175" s="253" t="s">
        <v>141</v>
      </c>
    </row>
    <row r="176" s="14" customFormat="1">
      <c r="A176" s="14"/>
      <c r="B176" s="243"/>
      <c r="C176" s="244"/>
      <c r="D176" s="234" t="s">
        <v>152</v>
      </c>
      <c r="E176" s="245" t="s">
        <v>19</v>
      </c>
      <c r="F176" s="246" t="s">
        <v>203</v>
      </c>
      <c r="G176" s="244"/>
      <c r="H176" s="247">
        <v>22</v>
      </c>
      <c r="I176" s="248"/>
      <c r="J176" s="244"/>
      <c r="K176" s="244"/>
      <c r="L176" s="249"/>
      <c r="M176" s="250"/>
      <c r="N176" s="251"/>
      <c r="O176" s="251"/>
      <c r="P176" s="251"/>
      <c r="Q176" s="251"/>
      <c r="R176" s="251"/>
      <c r="S176" s="251"/>
      <c r="T176" s="252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53" t="s">
        <v>152</v>
      </c>
      <c r="AU176" s="253" t="s">
        <v>84</v>
      </c>
      <c r="AV176" s="14" t="s">
        <v>84</v>
      </c>
      <c r="AW176" s="14" t="s">
        <v>33</v>
      </c>
      <c r="AX176" s="14" t="s">
        <v>71</v>
      </c>
      <c r="AY176" s="253" t="s">
        <v>141</v>
      </c>
    </row>
    <row r="177" s="14" customFormat="1">
      <c r="A177" s="14"/>
      <c r="B177" s="243"/>
      <c r="C177" s="244"/>
      <c r="D177" s="234" t="s">
        <v>152</v>
      </c>
      <c r="E177" s="245" t="s">
        <v>19</v>
      </c>
      <c r="F177" s="246" t="s">
        <v>1422</v>
      </c>
      <c r="G177" s="244"/>
      <c r="H177" s="247">
        <v>16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152</v>
      </c>
      <c r="AU177" s="253" t="s">
        <v>84</v>
      </c>
      <c r="AV177" s="14" t="s">
        <v>84</v>
      </c>
      <c r="AW177" s="14" t="s">
        <v>33</v>
      </c>
      <c r="AX177" s="14" t="s">
        <v>71</v>
      </c>
      <c r="AY177" s="253" t="s">
        <v>141</v>
      </c>
    </row>
    <row r="178" s="14" customFormat="1">
      <c r="A178" s="14"/>
      <c r="B178" s="243"/>
      <c r="C178" s="244"/>
      <c r="D178" s="234" t="s">
        <v>152</v>
      </c>
      <c r="E178" s="245" t="s">
        <v>19</v>
      </c>
      <c r="F178" s="246" t="s">
        <v>1422</v>
      </c>
      <c r="G178" s="244"/>
      <c r="H178" s="247">
        <v>16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152</v>
      </c>
      <c r="AU178" s="253" t="s">
        <v>84</v>
      </c>
      <c r="AV178" s="14" t="s">
        <v>84</v>
      </c>
      <c r="AW178" s="14" t="s">
        <v>33</v>
      </c>
      <c r="AX178" s="14" t="s">
        <v>71</v>
      </c>
      <c r="AY178" s="253" t="s">
        <v>141</v>
      </c>
    </row>
    <row r="179" s="14" customFormat="1">
      <c r="A179" s="14"/>
      <c r="B179" s="243"/>
      <c r="C179" s="244"/>
      <c r="D179" s="234" t="s">
        <v>152</v>
      </c>
      <c r="E179" s="245" t="s">
        <v>19</v>
      </c>
      <c r="F179" s="246" t="s">
        <v>1422</v>
      </c>
      <c r="G179" s="244"/>
      <c r="H179" s="247">
        <v>16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152</v>
      </c>
      <c r="AU179" s="253" t="s">
        <v>84</v>
      </c>
      <c r="AV179" s="14" t="s">
        <v>84</v>
      </c>
      <c r="AW179" s="14" t="s">
        <v>33</v>
      </c>
      <c r="AX179" s="14" t="s">
        <v>71</v>
      </c>
      <c r="AY179" s="253" t="s">
        <v>141</v>
      </c>
    </row>
    <row r="180" s="15" customFormat="1">
      <c r="A180" s="15"/>
      <c r="B180" s="254"/>
      <c r="C180" s="255"/>
      <c r="D180" s="234" t="s">
        <v>152</v>
      </c>
      <c r="E180" s="256" t="s">
        <v>19</v>
      </c>
      <c r="F180" s="257" t="s">
        <v>159</v>
      </c>
      <c r="G180" s="255"/>
      <c r="H180" s="258">
        <v>73</v>
      </c>
      <c r="I180" s="259"/>
      <c r="J180" s="255"/>
      <c r="K180" s="255"/>
      <c r="L180" s="260"/>
      <c r="M180" s="261"/>
      <c r="N180" s="262"/>
      <c r="O180" s="262"/>
      <c r="P180" s="262"/>
      <c r="Q180" s="262"/>
      <c r="R180" s="262"/>
      <c r="S180" s="262"/>
      <c r="T180" s="263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4" t="s">
        <v>152</v>
      </c>
      <c r="AU180" s="264" t="s">
        <v>84</v>
      </c>
      <c r="AV180" s="15" t="s">
        <v>148</v>
      </c>
      <c r="AW180" s="15" t="s">
        <v>33</v>
      </c>
      <c r="AX180" s="15" t="s">
        <v>78</v>
      </c>
      <c r="AY180" s="264" t="s">
        <v>141</v>
      </c>
    </row>
    <row r="181" s="14" customFormat="1">
      <c r="A181" s="14"/>
      <c r="B181" s="243"/>
      <c r="C181" s="244"/>
      <c r="D181" s="234" t="s">
        <v>152</v>
      </c>
      <c r="E181" s="244"/>
      <c r="F181" s="246" t="s">
        <v>1423</v>
      </c>
      <c r="G181" s="244"/>
      <c r="H181" s="247">
        <v>1.46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84</v>
      </c>
      <c r="AV181" s="14" t="s">
        <v>84</v>
      </c>
      <c r="AW181" s="14" t="s">
        <v>4</v>
      </c>
      <c r="AX181" s="14" t="s">
        <v>78</v>
      </c>
      <c r="AY181" s="253" t="s">
        <v>141</v>
      </c>
    </row>
    <row r="182" s="12" customFormat="1" ht="22.8" customHeight="1">
      <c r="A182" s="12"/>
      <c r="B182" s="198"/>
      <c r="C182" s="199"/>
      <c r="D182" s="200" t="s">
        <v>70</v>
      </c>
      <c r="E182" s="212" t="s">
        <v>148</v>
      </c>
      <c r="F182" s="212" t="s">
        <v>216</v>
      </c>
      <c r="G182" s="199"/>
      <c r="H182" s="199"/>
      <c r="I182" s="202"/>
      <c r="J182" s="213">
        <f>BK182</f>
        <v>0</v>
      </c>
      <c r="K182" s="199"/>
      <c r="L182" s="204"/>
      <c r="M182" s="205"/>
      <c r="N182" s="206"/>
      <c r="O182" s="206"/>
      <c r="P182" s="207">
        <f>SUM(P183:P192)</f>
        <v>0</v>
      </c>
      <c r="Q182" s="206"/>
      <c r="R182" s="207">
        <f>SUM(R183:R192)</f>
        <v>3.0602879999999999</v>
      </c>
      <c r="S182" s="206"/>
      <c r="T182" s="208">
        <f>SUM(T183:T192)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09" t="s">
        <v>78</v>
      </c>
      <c r="AT182" s="210" t="s">
        <v>70</v>
      </c>
      <c r="AU182" s="210" t="s">
        <v>78</v>
      </c>
      <c r="AY182" s="209" t="s">
        <v>141</v>
      </c>
      <c r="BK182" s="211">
        <f>SUM(BK183:BK192)</f>
        <v>0</v>
      </c>
    </row>
    <row r="183" s="2" customFormat="1" ht="24.15" customHeight="1">
      <c r="A183" s="40"/>
      <c r="B183" s="41"/>
      <c r="C183" s="214" t="s">
        <v>217</v>
      </c>
      <c r="D183" s="214" t="s">
        <v>143</v>
      </c>
      <c r="E183" s="215" t="s">
        <v>218</v>
      </c>
      <c r="F183" s="216" t="s">
        <v>219</v>
      </c>
      <c r="G183" s="217" t="s">
        <v>146</v>
      </c>
      <c r="H183" s="218">
        <v>18.899999999999999</v>
      </c>
      <c r="I183" s="219"/>
      <c r="J183" s="220">
        <f>ROUND(I183*H183,2)</f>
        <v>0</v>
      </c>
      <c r="K183" s="216" t="s">
        <v>147</v>
      </c>
      <c r="L183" s="46"/>
      <c r="M183" s="221" t="s">
        <v>19</v>
      </c>
      <c r="N183" s="222" t="s">
        <v>43</v>
      </c>
      <c r="O183" s="86"/>
      <c r="P183" s="223">
        <f>O183*H183</f>
        <v>0</v>
      </c>
      <c r="Q183" s="223">
        <v>0.16192000000000001</v>
      </c>
      <c r="R183" s="223">
        <f>Q183*H183</f>
        <v>3.0602879999999999</v>
      </c>
      <c r="S183" s="223">
        <v>0</v>
      </c>
      <c r="T183" s="224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25" t="s">
        <v>148</v>
      </c>
      <c r="AT183" s="225" t="s">
        <v>143</v>
      </c>
      <c r="AU183" s="225" t="s">
        <v>84</v>
      </c>
      <c r="AY183" s="19" t="s">
        <v>141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9" t="s">
        <v>84</v>
      </c>
      <c r="BK183" s="226">
        <f>ROUND(I183*H183,2)</f>
        <v>0</v>
      </c>
      <c r="BL183" s="19" t="s">
        <v>148</v>
      </c>
      <c r="BM183" s="225" t="s">
        <v>220</v>
      </c>
    </row>
    <row r="184" s="2" customFormat="1">
      <c r="A184" s="40"/>
      <c r="B184" s="41"/>
      <c r="C184" s="42"/>
      <c r="D184" s="227" t="s">
        <v>150</v>
      </c>
      <c r="E184" s="42"/>
      <c r="F184" s="228" t="s">
        <v>221</v>
      </c>
      <c r="G184" s="42"/>
      <c r="H184" s="42"/>
      <c r="I184" s="229"/>
      <c r="J184" s="42"/>
      <c r="K184" s="42"/>
      <c r="L184" s="46"/>
      <c r="M184" s="230"/>
      <c r="N184" s="231"/>
      <c r="O184" s="86"/>
      <c r="P184" s="86"/>
      <c r="Q184" s="86"/>
      <c r="R184" s="86"/>
      <c r="S184" s="86"/>
      <c r="T184" s="87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T184" s="19" t="s">
        <v>150</v>
      </c>
      <c r="AU184" s="19" t="s">
        <v>84</v>
      </c>
    </row>
    <row r="185" s="13" customFormat="1">
      <c r="A185" s="13"/>
      <c r="B185" s="232"/>
      <c r="C185" s="233"/>
      <c r="D185" s="234" t="s">
        <v>152</v>
      </c>
      <c r="E185" s="235" t="s">
        <v>19</v>
      </c>
      <c r="F185" s="236" t="s">
        <v>153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84</v>
      </c>
      <c r="AV185" s="13" t="s">
        <v>78</v>
      </c>
      <c r="AW185" s="13" t="s">
        <v>33</v>
      </c>
      <c r="AX185" s="13" t="s">
        <v>71</v>
      </c>
      <c r="AY185" s="242" t="s">
        <v>141</v>
      </c>
    </row>
    <row r="186" s="14" customFormat="1">
      <c r="A186" s="14"/>
      <c r="B186" s="243"/>
      <c r="C186" s="244"/>
      <c r="D186" s="234" t="s">
        <v>152</v>
      </c>
      <c r="E186" s="245" t="s">
        <v>19</v>
      </c>
      <c r="F186" s="246" t="s">
        <v>1418</v>
      </c>
      <c r="G186" s="244"/>
      <c r="H186" s="247">
        <v>1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152</v>
      </c>
      <c r="AU186" s="253" t="s">
        <v>84</v>
      </c>
      <c r="AV186" s="14" t="s">
        <v>84</v>
      </c>
      <c r="AW186" s="14" t="s">
        <v>33</v>
      </c>
      <c r="AX186" s="14" t="s">
        <v>71</v>
      </c>
      <c r="AY186" s="253" t="s">
        <v>141</v>
      </c>
    </row>
    <row r="187" s="14" customFormat="1">
      <c r="A187" s="14"/>
      <c r="B187" s="243"/>
      <c r="C187" s="244"/>
      <c r="D187" s="234" t="s">
        <v>152</v>
      </c>
      <c r="E187" s="245" t="s">
        <v>19</v>
      </c>
      <c r="F187" s="246" t="s">
        <v>156</v>
      </c>
      <c r="G187" s="244"/>
      <c r="H187" s="247">
        <v>4.3499999999999996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152</v>
      </c>
      <c r="AU187" s="253" t="s">
        <v>84</v>
      </c>
      <c r="AV187" s="14" t="s">
        <v>84</v>
      </c>
      <c r="AW187" s="14" t="s">
        <v>33</v>
      </c>
      <c r="AX187" s="14" t="s">
        <v>71</v>
      </c>
      <c r="AY187" s="253" t="s">
        <v>141</v>
      </c>
    </row>
    <row r="188" s="14" customFormat="1">
      <c r="A188" s="14"/>
      <c r="B188" s="243"/>
      <c r="C188" s="244"/>
      <c r="D188" s="234" t="s">
        <v>152</v>
      </c>
      <c r="E188" s="245" t="s">
        <v>19</v>
      </c>
      <c r="F188" s="246" t="s">
        <v>157</v>
      </c>
      <c r="G188" s="244"/>
      <c r="H188" s="247">
        <v>4.25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84</v>
      </c>
      <c r="AV188" s="14" t="s">
        <v>84</v>
      </c>
      <c r="AW188" s="14" t="s">
        <v>33</v>
      </c>
      <c r="AX188" s="14" t="s">
        <v>71</v>
      </c>
      <c r="AY188" s="253" t="s">
        <v>141</v>
      </c>
    </row>
    <row r="189" s="14" customFormat="1">
      <c r="A189" s="14"/>
      <c r="B189" s="243"/>
      <c r="C189" s="244"/>
      <c r="D189" s="234" t="s">
        <v>152</v>
      </c>
      <c r="E189" s="245" t="s">
        <v>19</v>
      </c>
      <c r="F189" s="246" t="s">
        <v>1424</v>
      </c>
      <c r="G189" s="244"/>
      <c r="H189" s="247">
        <v>4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152</v>
      </c>
      <c r="AU189" s="253" t="s">
        <v>84</v>
      </c>
      <c r="AV189" s="14" t="s">
        <v>84</v>
      </c>
      <c r="AW189" s="14" t="s">
        <v>33</v>
      </c>
      <c r="AX189" s="14" t="s">
        <v>71</v>
      </c>
      <c r="AY189" s="253" t="s">
        <v>141</v>
      </c>
    </row>
    <row r="190" s="14" customFormat="1">
      <c r="A190" s="14"/>
      <c r="B190" s="243"/>
      <c r="C190" s="244"/>
      <c r="D190" s="234" t="s">
        <v>152</v>
      </c>
      <c r="E190" s="245" t="s">
        <v>19</v>
      </c>
      <c r="F190" s="246" t="s">
        <v>155</v>
      </c>
      <c r="G190" s="244"/>
      <c r="H190" s="247">
        <v>4.5499999999999998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152</v>
      </c>
      <c r="AU190" s="253" t="s">
        <v>84</v>
      </c>
      <c r="AV190" s="14" t="s">
        <v>84</v>
      </c>
      <c r="AW190" s="14" t="s">
        <v>33</v>
      </c>
      <c r="AX190" s="14" t="s">
        <v>71</v>
      </c>
      <c r="AY190" s="253" t="s">
        <v>141</v>
      </c>
    </row>
    <row r="191" s="14" customFormat="1">
      <c r="A191" s="14"/>
      <c r="B191" s="243"/>
      <c r="C191" s="244"/>
      <c r="D191" s="234" t="s">
        <v>152</v>
      </c>
      <c r="E191" s="245" t="s">
        <v>19</v>
      </c>
      <c r="F191" s="246" t="s">
        <v>158</v>
      </c>
      <c r="G191" s="244"/>
      <c r="H191" s="247">
        <v>0.75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152</v>
      </c>
      <c r="AU191" s="253" t="s">
        <v>84</v>
      </c>
      <c r="AV191" s="14" t="s">
        <v>84</v>
      </c>
      <c r="AW191" s="14" t="s">
        <v>33</v>
      </c>
      <c r="AX191" s="14" t="s">
        <v>71</v>
      </c>
      <c r="AY191" s="253" t="s">
        <v>141</v>
      </c>
    </row>
    <row r="192" s="15" customFormat="1">
      <c r="A192" s="15"/>
      <c r="B192" s="254"/>
      <c r="C192" s="255"/>
      <c r="D192" s="234" t="s">
        <v>152</v>
      </c>
      <c r="E192" s="256" t="s">
        <v>19</v>
      </c>
      <c r="F192" s="257" t="s">
        <v>159</v>
      </c>
      <c r="G192" s="255"/>
      <c r="H192" s="258">
        <v>18.899999999999999</v>
      </c>
      <c r="I192" s="259"/>
      <c r="J192" s="255"/>
      <c r="K192" s="255"/>
      <c r="L192" s="260"/>
      <c r="M192" s="261"/>
      <c r="N192" s="262"/>
      <c r="O192" s="262"/>
      <c r="P192" s="262"/>
      <c r="Q192" s="262"/>
      <c r="R192" s="262"/>
      <c r="S192" s="262"/>
      <c r="T192" s="263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64" t="s">
        <v>152</v>
      </c>
      <c r="AU192" s="264" t="s">
        <v>84</v>
      </c>
      <c r="AV192" s="15" t="s">
        <v>148</v>
      </c>
      <c r="AW192" s="15" t="s">
        <v>33</v>
      </c>
      <c r="AX192" s="15" t="s">
        <v>78</v>
      </c>
      <c r="AY192" s="264" t="s">
        <v>141</v>
      </c>
    </row>
    <row r="193" s="12" customFormat="1" ht="22.8" customHeight="1">
      <c r="A193" s="12"/>
      <c r="B193" s="198"/>
      <c r="C193" s="199"/>
      <c r="D193" s="200" t="s">
        <v>70</v>
      </c>
      <c r="E193" s="212" t="s">
        <v>191</v>
      </c>
      <c r="F193" s="212" t="s">
        <v>224</v>
      </c>
      <c r="G193" s="199"/>
      <c r="H193" s="199"/>
      <c r="I193" s="202"/>
      <c r="J193" s="213">
        <f>BK193</f>
        <v>0</v>
      </c>
      <c r="K193" s="199"/>
      <c r="L193" s="204"/>
      <c r="M193" s="205"/>
      <c r="N193" s="206"/>
      <c r="O193" s="206"/>
      <c r="P193" s="207">
        <f>SUM(P194:P822)</f>
        <v>0</v>
      </c>
      <c r="Q193" s="206"/>
      <c r="R193" s="207">
        <f>SUM(R194:R822)</f>
        <v>33.461670699999999</v>
      </c>
      <c r="S193" s="206"/>
      <c r="T193" s="208">
        <f>SUM(T194:T822)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09" t="s">
        <v>78</v>
      </c>
      <c r="AT193" s="210" t="s">
        <v>70</v>
      </c>
      <c r="AU193" s="210" t="s">
        <v>78</v>
      </c>
      <c r="AY193" s="209" t="s">
        <v>141</v>
      </c>
      <c r="BK193" s="211">
        <f>SUM(BK194:BK822)</f>
        <v>0</v>
      </c>
    </row>
    <row r="194" s="2" customFormat="1" ht="16.5" customHeight="1">
      <c r="A194" s="40"/>
      <c r="B194" s="41"/>
      <c r="C194" s="214" t="s">
        <v>225</v>
      </c>
      <c r="D194" s="214" t="s">
        <v>143</v>
      </c>
      <c r="E194" s="215" t="s">
        <v>226</v>
      </c>
      <c r="F194" s="216" t="s">
        <v>227</v>
      </c>
      <c r="G194" s="217" t="s">
        <v>146</v>
      </c>
      <c r="H194" s="218">
        <v>42.420000000000002</v>
      </c>
      <c r="I194" s="219"/>
      <c r="J194" s="220">
        <f>ROUND(I194*H194,2)</f>
        <v>0</v>
      </c>
      <c r="K194" s="216" t="s">
        <v>147</v>
      </c>
      <c r="L194" s="46"/>
      <c r="M194" s="221" t="s">
        <v>19</v>
      </c>
      <c r="N194" s="222" t="s">
        <v>43</v>
      </c>
      <c r="O194" s="86"/>
      <c r="P194" s="223">
        <f>O194*H194</f>
        <v>0</v>
      </c>
      <c r="Q194" s="223">
        <v>0.00025999999999999998</v>
      </c>
      <c r="R194" s="223">
        <f>Q194*H194</f>
        <v>0.011029199999999999</v>
      </c>
      <c r="S194" s="223">
        <v>0</v>
      </c>
      <c r="T194" s="224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25" t="s">
        <v>148</v>
      </c>
      <c r="AT194" s="225" t="s">
        <v>143</v>
      </c>
      <c r="AU194" s="225" t="s">
        <v>84</v>
      </c>
      <c r="AY194" s="19" t="s">
        <v>141</v>
      </c>
      <c r="BE194" s="226">
        <f>IF(N194="základní",J194,0)</f>
        <v>0</v>
      </c>
      <c r="BF194" s="226">
        <f>IF(N194="snížená",J194,0)</f>
        <v>0</v>
      </c>
      <c r="BG194" s="226">
        <f>IF(N194="zákl. přenesená",J194,0)</f>
        <v>0</v>
      </c>
      <c r="BH194" s="226">
        <f>IF(N194="sníž. přenesená",J194,0)</f>
        <v>0</v>
      </c>
      <c r="BI194" s="226">
        <f>IF(N194="nulová",J194,0)</f>
        <v>0</v>
      </c>
      <c r="BJ194" s="19" t="s">
        <v>84</v>
      </c>
      <c r="BK194" s="226">
        <f>ROUND(I194*H194,2)</f>
        <v>0</v>
      </c>
      <c r="BL194" s="19" t="s">
        <v>148</v>
      </c>
      <c r="BM194" s="225" t="s">
        <v>228</v>
      </c>
    </row>
    <row r="195" s="2" customFormat="1">
      <c r="A195" s="40"/>
      <c r="B195" s="41"/>
      <c r="C195" s="42"/>
      <c r="D195" s="227" t="s">
        <v>150</v>
      </c>
      <c r="E195" s="42"/>
      <c r="F195" s="228" t="s">
        <v>229</v>
      </c>
      <c r="G195" s="42"/>
      <c r="H195" s="42"/>
      <c r="I195" s="229"/>
      <c r="J195" s="42"/>
      <c r="K195" s="42"/>
      <c r="L195" s="46"/>
      <c r="M195" s="230"/>
      <c r="N195" s="231"/>
      <c r="O195" s="86"/>
      <c r="P195" s="86"/>
      <c r="Q195" s="86"/>
      <c r="R195" s="86"/>
      <c r="S195" s="86"/>
      <c r="T195" s="87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T195" s="19" t="s">
        <v>150</v>
      </c>
      <c r="AU195" s="19" t="s">
        <v>84</v>
      </c>
    </row>
    <row r="196" s="13" customFormat="1">
      <c r="A196" s="13"/>
      <c r="B196" s="232"/>
      <c r="C196" s="233"/>
      <c r="D196" s="234" t="s">
        <v>152</v>
      </c>
      <c r="E196" s="235" t="s">
        <v>19</v>
      </c>
      <c r="F196" s="236" t="s">
        <v>230</v>
      </c>
      <c r="G196" s="233"/>
      <c r="H196" s="235" t="s">
        <v>19</v>
      </c>
      <c r="I196" s="237"/>
      <c r="J196" s="233"/>
      <c r="K196" s="233"/>
      <c r="L196" s="238"/>
      <c r="M196" s="239"/>
      <c r="N196" s="240"/>
      <c r="O196" s="240"/>
      <c r="P196" s="240"/>
      <c r="Q196" s="240"/>
      <c r="R196" s="240"/>
      <c r="S196" s="240"/>
      <c r="T196" s="24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2" t="s">
        <v>152</v>
      </c>
      <c r="AU196" s="242" t="s">
        <v>84</v>
      </c>
      <c r="AV196" s="13" t="s">
        <v>78</v>
      </c>
      <c r="AW196" s="13" t="s">
        <v>33</v>
      </c>
      <c r="AX196" s="13" t="s">
        <v>71</v>
      </c>
      <c r="AY196" s="242" t="s">
        <v>141</v>
      </c>
    </row>
    <row r="197" s="14" customFormat="1">
      <c r="A197" s="14"/>
      <c r="B197" s="243"/>
      <c r="C197" s="244"/>
      <c r="D197" s="234" t="s">
        <v>152</v>
      </c>
      <c r="E197" s="245" t="s">
        <v>19</v>
      </c>
      <c r="F197" s="246" t="s">
        <v>231</v>
      </c>
      <c r="G197" s="244"/>
      <c r="H197" s="247">
        <v>36.719999999999999</v>
      </c>
      <c r="I197" s="248"/>
      <c r="J197" s="244"/>
      <c r="K197" s="244"/>
      <c r="L197" s="249"/>
      <c r="M197" s="250"/>
      <c r="N197" s="251"/>
      <c r="O197" s="251"/>
      <c r="P197" s="251"/>
      <c r="Q197" s="251"/>
      <c r="R197" s="251"/>
      <c r="S197" s="251"/>
      <c r="T197" s="252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3" t="s">
        <v>152</v>
      </c>
      <c r="AU197" s="253" t="s">
        <v>84</v>
      </c>
      <c r="AV197" s="14" t="s">
        <v>84</v>
      </c>
      <c r="AW197" s="14" t="s">
        <v>33</v>
      </c>
      <c r="AX197" s="14" t="s">
        <v>71</v>
      </c>
      <c r="AY197" s="253" t="s">
        <v>141</v>
      </c>
    </row>
    <row r="198" s="13" customFormat="1">
      <c r="A198" s="13"/>
      <c r="B198" s="232"/>
      <c r="C198" s="233"/>
      <c r="D198" s="234" t="s">
        <v>152</v>
      </c>
      <c r="E198" s="235" t="s">
        <v>19</v>
      </c>
      <c r="F198" s="236" t="s">
        <v>232</v>
      </c>
      <c r="G198" s="233"/>
      <c r="H198" s="235" t="s">
        <v>19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152</v>
      </c>
      <c r="AU198" s="242" t="s">
        <v>84</v>
      </c>
      <c r="AV198" s="13" t="s">
        <v>78</v>
      </c>
      <c r="AW198" s="13" t="s">
        <v>33</v>
      </c>
      <c r="AX198" s="13" t="s">
        <v>71</v>
      </c>
      <c r="AY198" s="242" t="s">
        <v>141</v>
      </c>
    </row>
    <row r="199" s="14" customFormat="1">
      <c r="A199" s="14"/>
      <c r="B199" s="243"/>
      <c r="C199" s="244"/>
      <c r="D199" s="234" t="s">
        <v>152</v>
      </c>
      <c r="E199" s="245" t="s">
        <v>19</v>
      </c>
      <c r="F199" s="246" t="s">
        <v>233</v>
      </c>
      <c r="G199" s="244"/>
      <c r="H199" s="247">
        <v>5.7000000000000002</v>
      </c>
      <c r="I199" s="248"/>
      <c r="J199" s="244"/>
      <c r="K199" s="244"/>
      <c r="L199" s="249"/>
      <c r="M199" s="250"/>
      <c r="N199" s="251"/>
      <c r="O199" s="251"/>
      <c r="P199" s="251"/>
      <c r="Q199" s="251"/>
      <c r="R199" s="251"/>
      <c r="S199" s="251"/>
      <c r="T199" s="252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3" t="s">
        <v>152</v>
      </c>
      <c r="AU199" s="253" t="s">
        <v>84</v>
      </c>
      <c r="AV199" s="14" t="s">
        <v>84</v>
      </c>
      <c r="AW199" s="14" t="s">
        <v>33</v>
      </c>
      <c r="AX199" s="14" t="s">
        <v>71</v>
      </c>
      <c r="AY199" s="253" t="s">
        <v>141</v>
      </c>
    </row>
    <row r="200" s="15" customFormat="1">
      <c r="A200" s="15"/>
      <c r="B200" s="254"/>
      <c r="C200" s="255"/>
      <c r="D200" s="234" t="s">
        <v>152</v>
      </c>
      <c r="E200" s="256" t="s">
        <v>19</v>
      </c>
      <c r="F200" s="257" t="s">
        <v>159</v>
      </c>
      <c r="G200" s="255"/>
      <c r="H200" s="258">
        <v>42.420000000000002</v>
      </c>
      <c r="I200" s="259"/>
      <c r="J200" s="255"/>
      <c r="K200" s="255"/>
      <c r="L200" s="260"/>
      <c r="M200" s="261"/>
      <c r="N200" s="262"/>
      <c r="O200" s="262"/>
      <c r="P200" s="262"/>
      <c r="Q200" s="262"/>
      <c r="R200" s="262"/>
      <c r="S200" s="262"/>
      <c r="T200" s="263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64" t="s">
        <v>152</v>
      </c>
      <c r="AU200" s="264" t="s">
        <v>84</v>
      </c>
      <c r="AV200" s="15" t="s">
        <v>148</v>
      </c>
      <c r="AW200" s="15" t="s">
        <v>33</v>
      </c>
      <c r="AX200" s="15" t="s">
        <v>78</v>
      </c>
      <c r="AY200" s="264" t="s">
        <v>141</v>
      </c>
    </row>
    <row r="201" s="2" customFormat="1" ht="24.15" customHeight="1">
      <c r="A201" s="40"/>
      <c r="B201" s="41"/>
      <c r="C201" s="214" t="s">
        <v>234</v>
      </c>
      <c r="D201" s="214" t="s">
        <v>143</v>
      </c>
      <c r="E201" s="215" t="s">
        <v>235</v>
      </c>
      <c r="F201" s="216" t="s">
        <v>236</v>
      </c>
      <c r="G201" s="217" t="s">
        <v>146</v>
      </c>
      <c r="H201" s="218">
        <v>36.719999999999999</v>
      </c>
      <c r="I201" s="219"/>
      <c r="J201" s="220">
        <f>ROUND(I201*H201,2)</f>
        <v>0</v>
      </c>
      <c r="K201" s="216" t="s">
        <v>147</v>
      </c>
      <c r="L201" s="46"/>
      <c r="M201" s="221" t="s">
        <v>19</v>
      </c>
      <c r="N201" s="222" t="s">
        <v>43</v>
      </c>
      <c r="O201" s="86"/>
      <c r="P201" s="223">
        <f>O201*H201</f>
        <v>0</v>
      </c>
      <c r="Q201" s="223">
        <v>0.0092899999999999996</v>
      </c>
      <c r="R201" s="223">
        <f>Q201*H201</f>
        <v>0.34112879999999995</v>
      </c>
      <c r="S201" s="223">
        <v>0</v>
      </c>
      <c r="T201" s="224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25" t="s">
        <v>148</v>
      </c>
      <c r="AT201" s="225" t="s">
        <v>143</v>
      </c>
      <c r="AU201" s="225" t="s">
        <v>84</v>
      </c>
      <c r="AY201" s="19" t="s">
        <v>141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9" t="s">
        <v>84</v>
      </c>
      <c r="BK201" s="226">
        <f>ROUND(I201*H201,2)</f>
        <v>0</v>
      </c>
      <c r="BL201" s="19" t="s">
        <v>148</v>
      </c>
      <c r="BM201" s="225" t="s">
        <v>237</v>
      </c>
    </row>
    <row r="202" s="2" customFormat="1">
      <c r="A202" s="40"/>
      <c r="B202" s="41"/>
      <c r="C202" s="42"/>
      <c r="D202" s="227" t="s">
        <v>150</v>
      </c>
      <c r="E202" s="42"/>
      <c r="F202" s="228" t="s">
        <v>238</v>
      </c>
      <c r="G202" s="42"/>
      <c r="H202" s="42"/>
      <c r="I202" s="229"/>
      <c r="J202" s="42"/>
      <c r="K202" s="42"/>
      <c r="L202" s="46"/>
      <c r="M202" s="230"/>
      <c r="N202" s="231"/>
      <c r="O202" s="86"/>
      <c r="P202" s="86"/>
      <c r="Q202" s="86"/>
      <c r="R202" s="86"/>
      <c r="S202" s="86"/>
      <c r="T202" s="87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T202" s="19" t="s">
        <v>150</v>
      </c>
      <c r="AU202" s="19" t="s">
        <v>84</v>
      </c>
    </row>
    <row r="203" s="13" customFormat="1">
      <c r="A203" s="13"/>
      <c r="B203" s="232"/>
      <c r="C203" s="233"/>
      <c r="D203" s="234" t="s">
        <v>152</v>
      </c>
      <c r="E203" s="235" t="s">
        <v>19</v>
      </c>
      <c r="F203" s="236" t="s">
        <v>230</v>
      </c>
      <c r="G203" s="233"/>
      <c r="H203" s="235" t="s">
        <v>19</v>
      </c>
      <c r="I203" s="237"/>
      <c r="J203" s="233"/>
      <c r="K203" s="233"/>
      <c r="L203" s="238"/>
      <c r="M203" s="239"/>
      <c r="N203" s="240"/>
      <c r="O203" s="240"/>
      <c r="P203" s="240"/>
      <c r="Q203" s="240"/>
      <c r="R203" s="240"/>
      <c r="S203" s="240"/>
      <c r="T203" s="24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2" t="s">
        <v>152</v>
      </c>
      <c r="AU203" s="242" t="s">
        <v>84</v>
      </c>
      <c r="AV203" s="13" t="s">
        <v>78</v>
      </c>
      <c r="AW203" s="13" t="s">
        <v>33</v>
      </c>
      <c r="AX203" s="13" t="s">
        <v>71</v>
      </c>
      <c r="AY203" s="242" t="s">
        <v>141</v>
      </c>
    </row>
    <row r="204" s="14" customFormat="1">
      <c r="A204" s="14"/>
      <c r="B204" s="243"/>
      <c r="C204" s="244"/>
      <c r="D204" s="234" t="s">
        <v>152</v>
      </c>
      <c r="E204" s="245" t="s">
        <v>19</v>
      </c>
      <c r="F204" s="246" t="s">
        <v>231</v>
      </c>
      <c r="G204" s="244"/>
      <c r="H204" s="247">
        <v>36.719999999999999</v>
      </c>
      <c r="I204" s="248"/>
      <c r="J204" s="244"/>
      <c r="K204" s="244"/>
      <c r="L204" s="249"/>
      <c r="M204" s="250"/>
      <c r="N204" s="251"/>
      <c r="O204" s="251"/>
      <c r="P204" s="251"/>
      <c r="Q204" s="251"/>
      <c r="R204" s="251"/>
      <c r="S204" s="251"/>
      <c r="T204" s="252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53" t="s">
        <v>152</v>
      </c>
      <c r="AU204" s="253" t="s">
        <v>84</v>
      </c>
      <c r="AV204" s="14" t="s">
        <v>84</v>
      </c>
      <c r="AW204" s="14" t="s">
        <v>33</v>
      </c>
      <c r="AX204" s="14" t="s">
        <v>71</v>
      </c>
      <c r="AY204" s="253" t="s">
        <v>141</v>
      </c>
    </row>
    <row r="205" s="15" customFormat="1">
      <c r="A205" s="15"/>
      <c r="B205" s="254"/>
      <c r="C205" s="255"/>
      <c r="D205" s="234" t="s">
        <v>152</v>
      </c>
      <c r="E205" s="256" t="s">
        <v>19</v>
      </c>
      <c r="F205" s="257" t="s">
        <v>159</v>
      </c>
      <c r="G205" s="255"/>
      <c r="H205" s="258">
        <v>36.719999999999999</v>
      </c>
      <c r="I205" s="259"/>
      <c r="J205" s="255"/>
      <c r="K205" s="255"/>
      <c r="L205" s="260"/>
      <c r="M205" s="261"/>
      <c r="N205" s="262"/>
      <c r="O205" s="262"/>
      <c r="P205" s="262"/>
      <c r="Q205" s="262"/>
      <c r="R205" s="262"/>
      <c r="S205" s="262"/>
      <c r="T205" s="263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T205" s="264" t="s">
        <v>152</v>
      </c>
      <c r="AU205" s="264" t="s">
        <v>84</v>
      </c>
      <c r="AV205" s="15" t="s">
        <v>148</v>
      </c>
      <c r="AW205" s="15" t="s">
        <v>33</v>
      </c>
      <c r="AX205" s="15" t="s">
        <v>78</v>
      </c>
      <c r="AY205" s="264" t="s">
        <v>141</v>
      </c>
    </row>
    <row r="206" s="2" customFormat="1" ht="16.5" customHeight="1">
      <c r="A206" s="40"/>
      <c r="B206" s="41"/>
      <c r="C206" s="265" t="s">
        <v>239</v>
      </c>
      <c r="D206" s="265" t="s">
        <v>183</v>
      </c>
      <c r="E206" s="266" t="s">
        <v>240</v>
      </c>
      <c r="F206" s="267" t="s">
        <v>241</v>
      </c>
      <c r="G206" s="268" t="s">
        <v>146</v>
      </c>
      <c r="H206" s="269">
        <v>37.454000000000001</v>
      </c>
      <c r="I206" s="270"/>
      <c r="J206" s="271">
        <f>ROUND(I206*H206,2)</f>
        <v>0</v>
      </c>
      <c r="K206" s="267" t="s">
        <v>19</v>
      </c>
      <c r="L206" s="272"/>
      <c r="M206" s="273" t="s">
        <v>19</v>
      </c>
      <c r="N206" s="274" t="s">
        <v>43</v>
      </c>
      <c r="O206" s="86"/>
      <c r="P206" s="223">
        <f>O206*H206</f>
        <v>0</v>
      </c>
      <c r="Q206" s="223">
        <v>0.0060000000000000001</v>
      </c>
      <c r="R206" s="223">
        <f>Q206*H206</f>
        <v>0.22472400000000001</v>
      </c>
      <c r="S206" s="223">
        <v>0</v>
      </c>
      <c r="T206" s="224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25" t="s">
        <v>187</v>
      </c>
      <c r="AT206" s="225" t="s">
        <v>183</v>
      </c>
      <c r="AU206" s="225" t="s">
        <v>84</v>
      </c>
      <c r="AY206" s="19" t="s">
        <v>141</v>
      </c>
      <c r="BE206" s="226">
        <f>IF(N206="základní",J206,0)</f>
        <v>0</v>
      </c>
      <c r="BF206" s="226">
        <f>IF(N206="snížená",J206,0)</f>
        <v>0</v>
      </c>
      <c r="BG206" s="226">
        <f>IF(N206="zákl. přenesená",J206,0)</f>
        <v>0</v>
      </c>
      <c r="BH206" s="226">
        <f>IF(N206="sníž. přenesená",J206,0)</f>
        <v>0</v>
      </c>
      <c r="BI206" s="226">
        <f>IF(N206="nulová",J206,0)</f>
        <v>0</v>
      </c>
      <c r="BJ206" s="19" t="s">
        <v>84</v>
      </c>
      <c r="BK206" s="226">
        <f>ROUND(I206*H206,2)</f>
        <v>0</v>
      </c>
      <c r="BL206" s="19" t="s">
        <v>148</v>
      </c>
      <c r="BM206" s="225" t="s">
        <v>242</v>
      </c>
    </row>
    <row r="207" s="13" customFormat="1">
      <c r="A207" s="13"/>
      <c r="B207" s="232"/>
      <c r="C207" s="233"/>
      <c r="D207" s="234" t="s">
        <v>152</v>
      </c>
      <c r="E207" s="235" t="s">
        <v>19</v>
      </c>
      <c r="F207" s="236" t="s">
        <v>230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152</v>
      </c>
      <c r="AU207" s="242" t="s">
        <v>84</v>
      </c>
      <c r="AV207" s="13" t="s">
        <v>78</v>
      </c>
      <c r="AW207" s="13" t="s">
        <v>33</v>
      </c>
      <c r="AX207" s="13" t="s">
        <v>71</v>
      </c>
      <c r="AY207" s="242" t="s">
        <v>141</v>
      </c>
    </row>
    <row r="208" s="14" customFormat="1">
      <c r="A208" s="14"/>
      <c r="B208" s="243"/>
      <c r="C208" s="244"/>
      <c r="D208" s="234" t="s">
        <v>152</v>
      </c>
      <c r="E208" s="245" t="s">
        <v>19</v>
      </c>
      <c r="F208" s="246" t="s">
        <v>231</v>
      </c>
      <c r="G208" s="244"/>
      <c r="H208" s="247">
        <v>36.719999999999999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152</v>
      </c>
      <c r="AU208" s="253" t="s">
        <v>84</v>
      </c>
      <c r="AV208" s="14" t="s">
        <v>84</v>
      </c>
      <c r="AW208" s="14" t="s">
        <v>33</v>
      </c>
      <c r="AX208" s="14" t="s">
        <v>71</v>
      </c>
      <c r="AY208" s="253" t="s">
        <v>141</v>
      </c>
    </row>
    <row r="209" s="15" customFormat="1">
      <c r="A209" s="15"/>
      <c r="B209" s="254"/>
      <c r="C209" s="255"/>
      <c r="D209" s="234" t="s">
        <v>152</v>
      </c>
      <c r="E209" s="256" t="s">
        <v>19</v>
      </c>
      <c r="F209" s="257" t="s">
        <v>159</v>
      </c>
      <c r="G209" s="255"/>
      <c r="H209" s="258">
        <v>36.719999999999999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152</v>
      </c>
      <c r="AU209" s="264" t="s">
        <v>84</v>
      </c>
      <c r="AV209" s="15" t="s">
        <v>148</v>
      </c>
      <c r="AW209" s="15" t="s">
        <v>33</v>
      </c>
      <c r="AX209" s="15" t="s">
        <v>78</v>
      </c>
      <c r="AY209" s="264" t="s">
        <v>141</v>
      </c>
    </row>
    <row r="210" s="14" customFormat="1">
      <c r="A210" s="14"/>
      <c r="B210" s="243"/>
      <c r="C210" s="244"/>
      <c r="D210" s="234" t="s">
        <v>152</v>
      </c>
      <c r="E210" s="244"/>
      <c r="F210" s="246" t="s">
        <v>243</v>
      </c>
      <c r="G210" s="244"/>
      <c r="H210" s="247">
        <v>37.454000000000001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152</v>
      </c>
      <c r="AU210" s="253" t="s">
        <v>84</v>
      </c>
      <c r="AV210" s="14" t="s">
        <v>84</v>
      </c>
      <c r="AW210" s="14" t="s">
        <v>4</v>
      </c>
      <c r="AX210" s="14" t="s">
        <v>78</v>
      </c>
      <c r="AY210" s="253" t="s">
        <v>141</v>
      </c>
    </row>
    <row r="211" s="2" customFormat="1" ht="33" customHeight="1">
      <c r="A211" s="40"/>
      <c r="B211" s="41"/>
      <c r="C211" s="214" t="s">
        <v>244</v>
      </c>
      <c r="D211" s="214" t="s">
        <v>143</v>
      </c>
      <c r="E211" s="215" t="s">
        <v>245</v>
      </c>
      <c r="F211" s="216" t="s">
        <v>246</v>
      </c>
      <c r="G211" s="217" t="s">
        <v>146</v>
      </c>
      <c r="H211" s="218">
        <v>38.567999999999998</v>
      </c>
      <c r="I211" s="219"/>
      <c r="J211" s="220">
        <f>ROUND(I211*H211,2)</f>
        <v>0</v>
      </c>
      <c r="K211" s="216" t="s">
        <v>147</v>
      </c>
      <c r="L211" s="46"/>
      <c r="M211" s="221" t="s">
        <v>19</v>
      </c>
      <c r="N211" s="222" t="s">
        <v>43</v>
      </c>
      <c r="O211" s="86"/>
      <c r="P211" s="223">
        <f>O211*H211</f>
        <v>0</v>
      </c>
      <c r="Q211" s="223">
        <v>0.0026800000000000001</v>
      </c>
      <c r="R211" s="223">
        <f>Q211*H211</f>
        <v>0.10336223999999999</v>
      </c>
      <c r="S211" s="223">
        <v>0</v>
      </c>
      <c r="T211" s="224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25" t="s">
        <v>148</v>
      </c>
      <c r="AT211" s="225" t="s">
        <v>143</v>
      </c>
      <c r="AU211" s="225" t="s">
        <v>84</v>
      </c>
      <c r="AY211" s="19" t="s">
        <v>141</v>
      </c>
      <c r="BE211" s="226">
        <f>IF(N211="základní",J211,0)</f>
        <v>0</v>
      </c>
      <c r="BF211" s="226">
        <f>IF(N211="snížená",J211,0)</f>
        <v>0</v>
      </c>
      <c r="BG211" s="226">
        <f>IF(N211="zákl. přenesená",J211,0)</f>
        <v>0</v>
      </c>
      <c r="BH211" s="226">
        <f>IF(N211="sníž. přenesená",J211,0)</f>
        <v>0</v>
      </c>
      <c r="BI211" s="226">
        <f>IF(N211="nulová",J211,0)</f>
        <v>0</v>
      </c>
      <c r="BJ211" s="19" t="s">
        <v>84</v>
      </c>
      <c r="BK211" s="226">
        <f>ROUND(I211*H211,2)</f>
        <v>0</v>
      </c>
      <c r="BL211" s="19" t="s">
        <v>148</v>
      </c>
      <c r="BM211" s="225" t="s">
        <v>247</v>
      </c>
    </row>
    <row r="212" s="2" customFormat="1">
      <c r="A212" s="40"/>
      <c r="B212" s="41"/>
      <c r="C212" s="42"/>
      <c r="D212" s="227" t="s">
        <v>150</v>
      </c>
      <c r="E212" s="42"/>
      <c r="F212" s="228" t="s">
        <v>248</v>
      </c>
      <c r="G212" s="42"/>
      <c r="H212" s="42"/>
      <c r="I212" s="229"/>
      <c r="J212" s="42"/>
      <c r="K212" s="42"/>
      <c r="L212" s="46"/>
      <c r="M212" s="230"/>
      <c r="N212" s="231"/>
      <c r="O212" s="86"/>
      <c r="P212" s="86"/>
      <c r="Q212" s="86"/>
      <c r="R212" s="86"/>
      <c r="S212" s="86"/>
      <c r="T212" s="87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T212" s="19" t="s">
        <v>150</v>
      </c>
      <c r="AU212" s="19" t="s">
        <v>84</v>
      </c>
    </row>
    <row r="213" s="13" customFormat="1">
      <c r="A213" s="13"/>
      <c r="B213" s="232"/>
      <c r="C213" s="233"/>
      <c r="D213" s="234" t="s">
        <v>152</v>
      </c>
      <c r="E213" s="235" t="s">
        <v>19</v>
      </c>
      <c r="F213" s="236" t="s">
        <v>230</v>
      </c>
      <c r="G213" s="233"/>
      <c r="H213" s="235" t="s">
        <v>19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152</v>
      </c>
      <c r="AU213" s="242" t="s">
        <v>84</v>
      </c>
      <c r="AV213" s="13" t="s">
        <v>78</v>
      </c>
      <c r="AW213" s="13" t="s">
        <v>33</v>
      </c>
      <c r="AX213" s="13" t="s">
        <v>71</v>
      </c>
      <c r="AY213" s="242" t="s">
        <v>141</v>
      </c>
    </row>
    <row r="214" s="14" customFormat="1">
      <c r="A214" s="14"/>
      <c r="B214" s="243"/>
      <c r="C214" s="244"/>
      <c r="D214" s="234" t="s">
        <v>152</v>
      </c>
      <c r="E214" s="245" t="s">
        <v>19</v>
      </c>
      <c r="F214" s="246" t="s">
        <v>249</v>
      </c>
      <c r="G214" s="244"/>
      <c r="H214" s="247">
        <v>32.868000000000002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152</v>
      </c>
      <c r="AU214" s="253" t="s">
        <v>84</v>
      </c>
      <c r="AV214" s="14" t="s">
        <v>84</v>
      </c>
      <c r="AW214" s="14" t="s">
        <v>33</v>
      </c>
      <c r="AX214" s="14" t="s">
        <v>71</v>
      </c>
      <c r="AY214" s="253" t="s">
        <v>141</v>
      </c>
    </row>
    <row r="215" s="13" customFormat="1">
      <c r="A215" s="13"/>
      <c r="B215" s="232"/>
      <c r="C215" s="233"/>
      <c r="D215" s="234" t="s">
        <v>152</v>
      </c>
      <c r="E215" s="235" t="s">
        <v>19</v>
      </c>
      <c r="F215" s="236" t="s">
        <v>232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152</v>
      </c>
      <c r="AU215" s="242" t="s">
        <v>84</v>
      </c>
      <c r="AV215" s="13" t="s">
        <v>78</v>
      </c>
      <c r="AW215" s="13" t="s">
        <v>33</v>
      </c>
      <c r="AX215" s="13" t="s">
        <v>71</v>
      </c>
      <c r="AY215" s="242" t="s">
        <v>141</v>
      </c>
    </row>
    <row r="216" s="14" customFormat="1">
      <c r="A216" s="14"/>
      <c r="B216" s="243"/>
      <c r="C216" s="244"/>
      <c r="D216" s="234" t="s">
        <v>152</v>
      </c>
      <c r="E216" s="245" t="s">
        <v>19</v>
      </c>
      <c r="F216" s="246" t="s">
        <v>250</v>
      </c>
      <c r="G216" s="244"/>
      <c r="H216" s="247">
        <v>5.7000000000000002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152</v>
      </c>
      <c r="AU216" s="253" t="s">
        <v>84</v>
      </c>
      <c r="AV216" s="14" t="s">
        <v>84</v>
      </c>
      <c r="AW216" s="14" t="s">
        <v>33</v>
      </c>
      <c r="AX216" s="14" t="s">
        <v>71</v>
      </c>
      <c r="AY216" s="253" t="s">
        <v>141</v>
      </c>
    </row>
    <row r="217" s="15" customFormat="1">
      <c r="A217" s="15"/>
      <c r="B217" s="254"/>
      <c r="C217" s="255"/>
      <c r="D217" s="234" t="s">
        <v>152</v>
      </c>
      <c r="E217" s="256" t="s">
        <v>19</v>
      </c>
      <c r="F217" s="257" t="s">
        <v>159</v>
      </c>
      <c r="G217" s="255"/>
      <c r="H217" s="258">
        <v>38.568000000000005</v>
      </c>
      <c r="I217" s="259"/>
      <c r="J217" s="255"/>
      <c r="K217" s="255"/>
      <c r="L217" s="260"/>
      <c r="M217" s="261"/>
      <c r="N217" s="262"/>
      <c r="O217" s="262"/>
      <c r="P217" s="262"/>
      <c r="Q217" s="262"/>
      <c r="R217" s="262"/>
      <c r="S217" s="262"/>
      <c r="T217" s="263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4" t="s">
        <v>152</v>
      </c>
      <c r="AU217" s="264" t="s">
        <v>84</v>
      </c>
      <c r="AV217" s="15" t="s">
        <v>148</v>
      </c>
      <c r="AW217" s="15" t="s">
        <v>33</v>
      </c>
      <c r="AX217" s="15" t="s">
        <v>78</v>
      </c>
      <c r="AY217" s="264" t="s">
        <v>141</v>
      </c>
    </row>
    <row r="218" s="2" customFormat="1" ht="16.5" customHeight="1">
      <c r="A218" s="40"/>
      <c r="B218" s="41"/>
      <c r="C218" s="214" t="s">
        <v>8</v>
      </c>
      <c r="D218" s="214" t="s">
        <v>143</v>
      </c>
      <c r="E218" s="215" t="s">
        <v>251</v>
      </c>
      <c r="F218" s="216" t="s">
        <v>252</v>
      </c>
      <c r="G218" s="217" t="s">
        <v>146</v>
      </c>
      <c r="H218" s="218">
        <v>735.52499999999998</v>
      </c>
      <c r="I218" s="219"/>
      <c r="J218" s="220">
        <f>ROUND(I218*H218,2)</f>
        <v>0</v>
      </c>
      <c r="K218" s="216" t="s">
        <v>147</v>
      </c>
      <c r="L218" s="46"/>
      <c r="M218" s="221" t="s">
        <v>19</v>
      </c>
      <c r="N218" s="222" t="s">
        <v>43</v>
      </c>
      <c r="O218" s="86"/>
      <c r="P218" s="223">
        <f>O218*H218</f>
        <v>0</v>
      </c>
      <c r="Q218" s="223">
        <v>0.00025999999999999998</v>
      </c>
      <c r="R218" s="223">
        <f>Q218*H218</f>
        <v>0.19123649999999998</v>
      </c>
      <c r="S218" s="223">
        <v>0</v>
      </c>
      <c r="T218" s="224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25" t="s">
        <v>148</v>
      </c>
      <c r="AT218" s="225" t="s">
        <v>143</v>
      </c>
      <c r="AU218" s="225" t="s">
        <v>84</v>
      </c>
      <c r="AY218" s="19" t="s">
        <v>141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9" t="s">
        <v>84</v>
      </c>
      <c r="BK218" s="226">
        <f>ROUND(I218*H218,2)</f>
        <v>0</v>
      </c>
      <c r="BL218" s="19" t="s">
        <v>148</v>
      </c>
      <c r="BM218" s="225" t="s">
        <v>253</v>
      </c>
    </row>
    <row r="219" s="2" customFormat="1">
      <c r="A219" s="40"/>
      <c r="B219" s="41"/>
      <c r="C219" s="42"/>
      <c r="D219" s="227" t="s">
        <v>150</v>
      </c>
      <c r="E219" s="42"/>
      <c r="F219" s="228" t="s">
        <v>254</v>
      </c>
      <c r="G219" s="42"/>
      <c r="H219" s="42"/>
      <c r="I219" s="229"/>
      <c r="J219" s="42"/>
      <c r="K219" s="42"/>
      <c r="L219" s="46"/>
      <c r="M219" s="230"/>
      <c r="N219" s="231"/>
      <c r="O219" s="86"/>
      <c r="P219" s="86"/>
      <c r="Q219" s="86"/>
      <c r="R219" s="86"/>
      <c r="S219" s="86"/>
      <c r="T219" s="87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T219" s="19" t="s">
        <v>150</v>
      </c>
      <c r="AU219" s="19" t="s">
        <v>84</v>
      </c>
    </row>
    <row r="220" s="13" customFormat="1">
      <c r="A220" s="13"/>
      <c r="B220" s="232"/>
      <c r="C220" s="233"/>
      <c r="D220" s="234" t="s">
        <v>152</v>
      </c>
      <c r="E220" s="235" t="s">
        <v>19</v>
      </c>
      <c r="F220" s="236" t="s">
        <v>255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152</v>
      </c>
      <c r="AU220" s="242" t="s">
        <v>84</v>
      </c>
      <c r="AV220" s="13" t="s">
        <v>78</v>
      </c>
      <c r="AW220" s="13" t="s">
        <v>33</v>
      </c>
      <c r="AX220" s="13" t="s">
        <v>71</v>
      </c>
      <c r="AY220" s="242" t="s">
        <v>141</v>
      </c>
    </row>
    <row r="221" s="14" customFormat="1">
      <c r="A221" s="14"/>
      <c r="B221" s="243"/>
      <c r="C221" s="244"/>
      <c r="D221" s="234" t="s">
        <v>152</v>
      </c>
      <c r="E221" s="245" t="s">
        <v>19</v>
      </c>
      <c r="F221" s="246" t="s">
        <v>1425</v>
      </c>
      <c r="G221" s="244"/>
      <c r="H221" s="247">
        <v>29.145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152</v>
      </c>
      <c r="AU221" s="253" t="s">
        <v>84</v>
      </c>
      <c r="AV221" s="14" t="s">
        <v>84</v>
      </c>
      <c r="AW221" s="14" t="s">
        <v>33</v>
      </c>
      <c r="AX221" s="14" t="s">
        <v>71</v>
      </c>
      <c r="AY221" s="253" t="s">
        <v>141</v>
      </c>
    </row>
    <row r="222" s="14" customFormat="1">
      <c r="A222" s="14"/>
      <c r="B222" s="243"/>
      <c r="C222" s="244"/>
      <c r="D222" s="234" t="s">
        <v>152</v>
      </c>
      <c r="E222" s="245" t="s">
        <v>19</v>
      </c>
      <c r="F222" s="246" t="s">
        <v>257</v>
      </c>
      <c r="G222" s="244"/>
      <c r="H222" s="247">
        <v>3.7200000000000002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152</v>
      </c>
      <c r="AU222" s="253" t="s">
        <v>84</v>
      </c>
      <c r="AV222" s="14" t="s">
        <v>84</v>
      </c>
      <c r="AW222" s="14" t="s">
        <v>33</v>
      </c>
      <c r="AX222" s="14" t="s">
        <v>71</v>
      </c>
      <c r="AY222" s="253" t="s">
        <v>141</v>
      </c>
    </row>
    <row r="223" s="14" customFormat="1">
      <c r="A223" s="14"/>
      <c r="B223" s="243"/>
      <c r="C223" s="244"/>
      <c r="D223" s="234" t="s">
        <v>152</v>
      </c>
      <c r="E223" s="245" t="s">
        <v>19</v>
      </c>
      <c r="F223" s="246" t="s">
        <v>258</v>
      </c>
      <c r="G223" s="244"/>
      <c r="H223" s="247">
        <v>0.22500000000000001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152</v>
      </c>
      <c r="AU223" s="253" t="s">
        <v>84</v>
      </c>
      <c r="AV223" s="14" t="s">
        <v>84</v>
      </c>
      <c r="AW223" s="14" t="s">
        <v>33</v>
      </c>
      <c r="AX223" s="14" t="s">
        <v>71</v>
      </c>
      <c r="AY223" s="253" t="s">
        <v>141</v>
      </c>
    </row>
    <row r="224" s="14" customFormat="1">
      <c r="A224" s="14"/>
      <c r="B224" s="243"/>
      <c r="C224" s="244"/>
      <c r="D224" s="234" t="s">
        <v>152</v>
      </c>
      <c r="E224" s="245" t="s">
        <v>19</v>
      </c>
      <c r="F224" s="246" t="s">
        <v>259</v>
      </c>
      <c r="G224" s="244"/>
      <c r="H224" s="247">
        <v>7.8300000000000001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152</v>
      </c>
      <c r="AU224" s="253" t="s">
        <v>84</v>
      </c>
      <c r="AV224" s="14" t="s">
        <v>84</v>
      </c>
      <c r="AW224" s="14" t="s">
        <v>33</v>
      </c>
      <c r="AX224" s="14" t="s">
        <v>71</v>
      </c>
      <c r="AY224" s="253" t="s">
        <v>141</v>
      </c>
    </row>
    <row r="225" s="13" customFormat="1">
      <c r="A225" s="13"/>
      <c r="B225" s="232"/>
      <c r="C225" s="233"/>
      <c r="D225" s="234" t="s">
        <v>152</v>
      </c>
      <c r="E225" s="235" t="s">
        <v>19</v>
      </c>
      <c r="F225" s="236" t="s">
        <v>260</v>
      </c>
      <c r="G225" s="233"/>
      <c r="H225" s="235" t="s">
        <v>19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152</v>
      </c>
      <c r="AU225" s="242" t="s">
        <v>84</v>
      </c>
      <c r="AV225" s="13" t="s">
        <v>78</v>
      </c>
      <c r="AW225" s="13" t="s">
        <v>33</v>
      </c>
      <c r="AX225" s="13" t="s">
        <v>71</v>
      </c>
      <c r="AY225" s="242" t="s">
        <v>141</v>
      </c>
    </row>
    <row r="226" s="14" customFormat="1">
      <c r="A226" s="14"/>
      <c r="B226" s="243"/>
      <c r="C226" s="244"/>
      <c r="D226" s="234" t="s">
        <v>152</v>
      </c>
      <c r="E226" s="245" t="s">
        <v>19</v>
      </c>
      <c r="F226" s="246" t="s">
        <v>1426</v>
      </c>
      <c r="G226" s="244"/>
      <c r="H226" s="247">
        <v>408.02999999999997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152</v>
      </c>
      <c r="AU226" s="253" t="s">
        <v>84</v>
      </c>
      <c r="AV226" s="14" t="s">
        <v>84</v>
      </c>
      <c r="AW226" s="14" t="s">
        <v>33</v>
      </c>
      <c r="AX226" s="14" t="s">
        <v>71</v>
      </c>
      <c r="AY226" s="253" t="s">
        <v>141</v>
      </c>
    </row>
    <row r="227" s="14" customFormat="1">
      <c r="A227" s="14"/>
      <c r="B227" s="243"/>
      <c r="C227" s="244"/>
      <c r="D227" s="234" t="s">
        <v>152</v>
      </c>
      <c r="E227" s="245" t="s">
        <v>19</v>
      </c>
      <c r="F227" s="246" t="s">
        <v>262</v>
      </c>
      <c r="G227" s="244"/>
      <c r="H227" s="247">
        <v>76.319999999999993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152</v>
      </c>
      <c r="AU227" s="253" t="s">
        <v>84</v>
      </c>
      <c r="AV227" s="14" t="s">
        <v>84</v>
      </c>
      <c r="AW227" s="14" t="s">
        <v>33</v>
      </c>
      <c r="AX227" s="14" t="s">
        <v>71</v>
      </c>
      <c r="AY227" s="253" t="s">
        <v>141</v>
      </c>
    </row>
    <row r="228" s="14" customFormat="1">
      <c r="A228" s="14"/>
      <c r="B228" s="243"/>
      <c r="C228" s="244"/>
      <c r="D228" s="234" t="s">
        <v>152</v>
      </c>
      <c r="E228" s="245" t="s">
        <v>19</v>
      </c>
      <c r="F228" s="246" t="s">
        <v>263</v>
      </c>
      <c r="G228" s="244"/>
      <c r="H228" s="247">
        <v>1.0800000000000001</v>
      </c>
      <c r="I228" s="248"/>
      <c r="J228" s="244"/>
      <c r="K228" s="244"/>
      <c r="L228" s="249"/>
      <c r="M228" s="250"/>
      <c r="N228" s="251"/>
      <c r="O228" s="251"/>
      <c r="P228" s="251"/>
      <c r="Q228" s="251"/>
      <c r="R228" s="251"/>
      <c r="S228" s="251"/>
      <c r="T228" s="252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53" t="s">
        <v>152</v>
      </c>
      <c r="AU228" s="253" t="s">
        <v>84</v>
      </c>
      <c r="AV228" s="14" t="s">
        <v>84</v>
      </c>
      <c r="AW228" s="14" t="s">
        <v>33</v>
      </c>
      <c r="AX228" s="14" t="s">
        <v>71</v>
      </c>
      <c r="AY228" s="253" t="s">
        <v>141</v>
      </c>
    </row>
    <row r="229" s="13" customFormat="1">
      <c r="A229" s="13"/>
      <c r="B229" s="232"/>
      <c r="C229" s="233"/>
      <c r="D229" s="234" t="s">
        <v>152</v>
      </c>
      <c r="E229" s="235" t="s">
        <v>19</v>
      </c>
      <c r="F229" s="236" t="s">
        <v>264</v>
      </c>
      <c r="G229" s="233"/>
      <c r="H229" s="235" t="s">
        <v>19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152</v>
      </c>
      <c r="AU229" s="242" t="s">
        <v>84</v>
      </c>
      <c r="AV229" s="13" t="s">
        <v>78</v>
      </c>
      <c r="AW229" s="13" t="s">
        <v>33</v>
      </c>
      <c r="AX229" s="13" t="s">
        <v>71</v>
      </c>
      <c r="AY229" s="242" t="s">
        <v>141</v>
      </c>
    </row>
    <row r="230" s="14" customFormat="1">
      <c r="A230" s="14"/>
      <c r="B230" s="243"/>
      <c r="C230" s="244"/>
      <c r="D230" s="234" t="s">
        <v>152</v>
      </c>
      <c r="E230" s="245" t="s">
        <v>19</v>
      </c>
      <c r="F230" s="246" t="s">
        <v>1426</v>
      </c>
      <c r="G230" s="244"/>
      <c r="H230" s="247">
        <v>408.02999999999997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152</v>
      </c>
      <c r="AU230" s="253" t="s">
        <v>84</v>
      </c>
      <c r="AV230" s="14" t="s">
        <v>84</v>
      </c>
      <c r="AW230" s="14" t="s">
        <v>33</v>
      </c>
      <c r="AX230" s="14" t="s">
        <v>71</v>
      </c>
      <c r="AY230" s="253" t="s">
        <v>141</v>
      </c>
    </row>
    <row r="231" s="14" customFormat="1">
      <c r="A231" s="14"/>
      <c r="B231" s="243"/>
      <c r="C231" s="244"/>
      <c r="D231" s="234" t="s">
        <v>152</v>
      </c>
      <c r="E231" s="245" t="s">
        <v>19</v>
      </c>
      <c r="F231" s="246" t="s">
        <v>1425</v>
      </c>
      <c r="G231" s="244"/>
      <c r="H231" s="247">
        <v>29.145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152</v>
      </c>
      <c r="AU231" s="253" t="s">
        <v>84</v>
      </c>
      <c r="AV231" s="14" t="s">
        <v>84</v>
      </c>
      <c r="AW231" s="14" t="s">
        <v>33</v>
      </c>
      <c r="AX231" s="14" t="s">
        <v>71</v>
      </c>
      <c r="AY231" s="253" t="s">
        <v>141</v>
      </c>
    </row>
    <row r="232" s="16" customFormat="1">
      <c r="A232" s="16"/>
      <c r="B232" s="275"/>
      <c r="C232" s="276"/>
      <c r="D232" s="234" t="s">
        <v>152</v>
      </c>
      <c r="E232" s="277" t="s">
        <v>19</v>
      </c>
      <c r="F232" s="278" t="s">
        <v>266</v>
      </c>
      <c r="G232" s="276"/>
      <c r="H232" s="279">
        <v>963.52499999999998</v>
      </c>
      <c r="I232" s="280"/>
      <c r="J232" s="276"/>
      <c r="K232" s="276"/>
      <c r="L232" s="281"/>
      <c r="M232" s="282"/>
      <c r="N232" s="283"/>
      <c r="O232" s="283"/>
      <c r="P232" s="283"/>
      <c r="Q232" s="283"/>
      <c r="R232" s="283"/>
      <c r="S232" s="283"/>
      <c r="T232" s="284"/>
      <c r="U232" s="16"/>
      <c r="V232" s="16"/>
      <c r="W232" s="16"/>
      <c r="X232" s="16"/>
      <c r="Y232" s="16"/>
      <c r="Z232" s="16"/>
      <c r="AA232" s="16"/>
      <c r="AB232" s="16"/>
      <c r="AC232" s="16"/>
      <c r="AD232" s="16"/>
      <c r="AE232" s="16"/>
      <c r="AT232" s="285" t="s">
        <v>152</v>
      </c>
      <c r="AU232" s="285" t="s">
        <v>84</v>
      </c>
      <c r="AV232" s="16" t="s">
        <v>164</v>
      </c>
      <c r="AW232" s="16" t="s">
        <v>33</v>
      </c>
      <c r="AX232" s="16" t="s">
        <v>71</v>
      </c>
      <c r="AY232" s="285" t="s">
        <v>141</v>
      </c>
    </row>
    <row r="233" s="13" customFormat="1">
      <c r="A233" s="13"/>
      <c r="B233" s="232"/>
      <c r="C233" s="233"/>
      <c r="D233" s="234" t="s">
        <v>152</v>
      </c>
      <c r="E233" s="235" t="s">
        <v>19</v>
      </c>
      <c r="F233" s="236" t="s">
        <v>267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152</v>
      </c>
      <c r="AU233" s="242" t="s">
        <v>84</v>
      </c>
      <c r="AV233" s="13" t="s">
        <v>78</v>
      </c>
      <c r="AW233" s="13" t="s">
        <v>33</v>
      </c>
      <c r="AX233" s="13" t="s">
        <v>71</v>
      </c>
      <c r="AY233" s="242" t="s">
        <v>141</v>
      </c>
    </row>
    <row r="234" s="13" customFormat="1">
      <c r="A234" s="13"/>
      <c r="B234" s="232"/>
      <c r="C234" s="233"/>
      <c r="D234" s="234" t="s">
        <v>152</v>
      </c>
      <c r="E234" s="235" t="s">
        <v>19</v>
      </c>
      <c r="F234" s="236" t="s">
        <v>260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152</v>
      </c>
      <c r="AU234" s="242" t="s">
        <v>84</v>
      </c>
      <c r="AV234" s="13" t="s">
        <v>78</v>
      </c>
      <c r="AW234" s="13" t="s">
        <v>33</v>
      </c>
      <c r="AX234" s="13" t="s">
        <v>71</v>
      </c>
      <c r="AY234" s="242" t="s">
        <v>141</v>
      </c>
    </row>
    <row r="235" s="14" customFormat="1">
      <c r="A235" s="14"/>
      <c r="B235" s="243"/>
      <c r="C235" s="244"/>
      <c r="D235" s="234" t="s">
        <v>152</v>
      </c>
      <c r="E235" s="245" t="s">
        <v>19</v>
      </c>
      <c r="F235" s="246" t="s">
        <v>268</v>
      </c>
      <c r="G235" s="244"/>
      <c r="H235" s="247">
        <v>6.2999999999999998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152</v>
      </c>
      <c r="AU235" s="253" t="s">
        <v>84</v>
      </c>
      <c r="AV235" s="14" t="s">
        <v>84</v>
      </c>
      <c r="AW235" s="14" t="s">
        <v>33</v>
      </c>
      <c r="AX235" s="14" t="s">
        <v>71</v>
      </c>
      <c r="AY235" s="253" t="s">
        <v>141</v>
      </c>
    </row>
    <row r="236" s="14" customFormat="1">
      <c r="A236" s="14"/>
      <c r="B236" s="243"/>
      <c r="C236" s="244"/>
      <c r="D236" s="234" t="s">
        <v>152</v>
      </c>
      <c r="E236" s="245" t="s">
        <v>19</v>
      </c>
      <c r="F236" s="246" t="s">
        <v>269</v>
      </c>
      <c r="G236" s="244"/>
      <c r="H236" s="247">
        <v>4.7699999999999996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152</v>
      </c>
      <c r="AU236" s="253" t="s">
        <v>84</v>
      </c>
      <c r="AV236" s="14" t="s">
        <v>84</v>
      </c>
      <c r="AW236" s="14" t="s">
        <v>33</v>
      </c>
      <c r="AX236" s="14" t="s">
        <v>71</v>
      </c>
      <c r="AY236" s="253" t="s">
        <v>141</v>
      </c>
    </row>
    <row r="237" s="14" customFormat="1">
      <c r="A237" s="14"/>
      <c r="B237" s="243"/>
      <c r="C237" s="244"/>
      <c r="D237" s="234" t="s">
        <v>152</v>
      </c>
      <c r="E237" s="245" t="s">
        <v>19</v>
      </c>
      <c r="F237" s="246" t="s">
        <v>1427</v>
      </c>
      <c r="G237" s="244"/>
      <c r="H237" s="247">
        <v>3.96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152</v>
      </c>
      <c r="AU237" s="253" t="s">
        <v>84</v>
      </c>
      <c r="AV237" s="14" t="s">
        <v>84</v>
      </c>
      <c r="AW237" s="14" t="s">
        <v>33</v>
      </c>
      <c r="AX237" s="14" t="s">
        <v>71</v>
      </c>
      <c r="AY237" s="253" t="s">
        <v>141</v>
      </c>
    </row>
    <row r="238" s="14" customFormat="1">
      <c r="A238" s="14"/>
      <c r="B238" s="243"/>
      <c r="C238" s="244"/>
      <c r="D238" s="234" t="s">
        <v>152</v>
      </c>
      <c r="E238" s="245" t="s">
        <v>19</v>
      </c>
      <c r="F238" s="246" t="s">
        <v>272</v>
      </c>
      <c r="G238" s="244"/>
      <c r="H238" s="247">
        <v>0.90000000000000002</v>
      </c>
      <c r="I238" s="248"/>
      <c r="J238" s="244"/>
      <c r="K238" s="244"/>
      <c r="L238" s="249"/>
      <c r="M238" s="250"/>
      <c r="N238" s="251"/>
      <c r="O238" s="251"/>
      <c r="P238" s="251"/>
      <c r="Q238" s="251"/>
      <c r="R238" s="251"/>
      <c r="S238" s="251"/>
      <c r="T238" s="252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3" t="s">
        <v>152</v>
      </c>
      <c r="AU238" s="253" t="s">
        <v>84</v>
      </c>
      <c r="AV238" s="14" t="s">
        <v>84</v>
      </c>
      <c r="AW238" s="14" t="s">
        <v>33</v>
      </c>
      <c r="AX238" s="14" t="s">
        <v>71</v>
      </c>
      <c r="AY238" s="253" t="s">
        <v>141</v>
      </c>
    </row>
    <row r="239" s="14" customFormat="1">
      <c r="A239" s="14"/>
      <c r="B239" s="243"/>
      <c r="C239" s="244"/>
      <c r="D239" s="234" t="s">
        <v>152</v>
      </c>
      <c r="E239" s="245" t="s">
        <v>19</v>
      </c>
      <c r="F239" s="246" t="s">
        <v>273</v>
      </c>
      <c r="G239" s="244"/>
      <c r="H239" s="247">
        <v>4.6500000000000004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152</v>
      </c>
      <c r="AU239" s="253" t="s">
        <v>84</v>
      </c>
      <c r="AV239" s="14" t="s">
        <v>84</v>
      </c>
      <c r="AW239" s="14" t="s">
        <v>33</v>
      </c>
      <c r="AX239" s="14" t="s">
        <v>71</v>
      </c>
      <c r="AY239" s="253" t="s">
        <v>141</v>
      </c>
    </row>
    <row r="240" s="14" customFormat="1">
      <c r="A240" s="14"/>
      <c r="B240" s="243"/>
      <c r="C240" s="244"/>
      <c r="D240" s="234" t="s">
        <v>152</v>
      </c>
      <c r="E240" s="245" t="s">
        <v>19</v>
      </c>
      <c r="F240" s="246" t="s">
        <v>1428</v>
      </c>
      <c r="G240" s="244"/>
      <c r="H240" s="247">
        <v>4.2300000000000004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152</v>
      </c>
      <c r="AU240" s="253" t="s">
        <v>84</v>
      </c>
      <c r="AV240" s="14" t="s">
        <v>84</v>
      </c>
      <c r="AW240" s="14" t="s">
        <v>33</v>
      </c>
      <c r="AX240" s="14" t="s">
        <v>71</v>
      </c>
      <c r="AY240" s="253" t="s">
        <v>141</v>
      </c>
    </row>
    <row r="241" s="14" customFormat="1">
      <c r="A241" s="14"/>
      <c r="B241" s="243"/>
      <c r="C241" s="244"/>
      <c r="D241" s="234" t="s">
        <v>152</v>
      </c>
      <c r="E241" s="245" t="s">
        <v>19</v>
      </c>
      <c r="F241" s="246" t="s">
        <v>269</v>
      </c>
      <c r="G241" s="244"/>
      <c r="H241" s="247">
        <v>4.7699999999999996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84</v>
      </c>
      <c r="AV241" s="14" t="s">
        <v>84</v>
      </c>
      <c r="AW241" s="14" t="s">
        <v>33</v>
      </c>
      <c r="AX241" s="14" t="s">
        <v>71</v>
      </c>
      <c r="AY241" s="253" t="s">
        <v>141</v>
      </c>
    </row>
    <row r="242" s="14" customFormat="1">
      <c r="A242" s="14"/>
      <c r="B242" s="243"/>
      <c r="C242" s="244"/>
      <c r="D242" s="234" t="s">
        <v>152</v>
      </c>
      <c r="E242" s="245" t="s">
        <v>19</v>
      </c>
      <c r="F242" s="246" t="s">
        <v>268</v>
      </c>
      <c r="G242" s="244"/>
      <c r="H242" s="247">
        <v>6.2999999999999998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152</v>
      </c>
      <c r="AU242" s="253" t="s">
        <v>84</v>
      </c>
      <c r="AV242" s="14" t="s">
        <v>84</v>
      </c>
      <c r="AW242" s="14" t="s">
        <v>33</v>
      </c>
      <c r="AX242" s="14" t="s">
        <v>71</v>
      </c>
      <c r="AY242" s="253" t="s">
        <v>141</v>
      </c>
    </row>
    <row r="243" s="14" customFormat="1">
      <c r="A243" s="14"/>
      <c r="B243" s="243"/>
      <c r="C243" s="244"/>
      <c r="D243" s="234" t="s">
        <v>152</v>
      </c>
      <c r="E243" s="245" t="s">
        <v>19</v>
      </c>
      <c r="F243" s="246" t="s">
        <v>276</v>
      </c>
      <c r="G243" s="244"/>
      <c r="H243" s="247">
        <v>1.095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152</v>
      </c>
      <c r="AU243" s="253" t="s">
        <v>84</v>
      </c>
      <c r="AV243" s="14" t="s">
        <v>84</v>
      </c>
      <c r="AW243" s="14" t="s">
        <v>33</v>
      </c>
      <c r="AX243" s="14" t="s">
        <v>71</v>
      </c>
      <c r="AY243" s="253" t="s">
        <v>141</v>
      </c>
    </row>
    <row r="244" s="14" customFormat="1">
      <c r="A244" s="14"/>
      <c r="B244" s="243"/>
      <c r="C244" s="244"/>
      <c r="D244" s="234" t="s">
        <v>152</v>
      </c>
      <c r="E244" s="245" t="s">
        <v>19</v>
      </c>
      <c r="F244" s="246" t="s">
        <v>277</v>
      </c>
      <c r="G244" s="244"/>
      <c r="H244" s="247">
        <v>1.98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152</v>
      </c>
      <c r="AU244" s="253" t="s">
        <v>84</v>
      </c>
      <c r="AV244" s="14" t="s">
        <v>84</v>
      </c>
      <c r="AW244" s="14" t="s">
        <v>33</v>
      </c>
      <c r="AX244" s="14" t="s">
        <v>71</v>
      </c>
      <c r="AY244" s="253" t="s">
        <v>141</v>
      </c>
    </row>
    <row r="245" s="14" customFormat="1">
      <c r="A245" s="14"/>
      <c r="B245" s="243"/>
      <c r="C245" s="244"/>
      <c r="D245" s="234" t="s">
        <v>152</v>
      </c>
      <c r="E245" s="245" t="s">
        <v>19</v>
      </c>
      <c r="F245" s="246" t="s">
        <v>278</v>
      </c>
      <c r="G245" s="244"/>
      <c r="H245" s="247">
        <v>0.81000000000000005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152</v>
      </c>
      <c r="AU245" s="253" t="s">
        <v>84</v>
      </c>
      <c r="AV245" s="14" t="s">
        <v>84</v>
      </c>
      <c r="AW245" s="14" t="s">
        <v>33</v>
      </c>
      <c r="AX245" s="14" t="s">
        <v>71</v>
      </c>
      <c r="AY245" s="253" t="s">
        <v>141</v>
      </c>
    </row>
    <row r="246" s="13" customFormat="1">
      <c r="A246" s="13"/>
      <c r="B246" s="232"/>
      <c r="C246" s="233"/>
      <c r="D246" s="234" t="s">
        <v>152</v>
      </c>
      <c r="E246" s="235" t="s">
        <v>19</v>
      </c>
      <c r="F246" s="236" t="s">
        <v>264</v>
      </c>
      <c r="G246" s="233"/>
      <c r="H246" s="235" t="s">
        <v>19</v>
      </c>
      <c r="I246" s="237"/>
      <c r="J246" s="233"/>
      <c r="K246" s="233"/>
      <c r="L246" s="238"/>
      <c r="M246" s="239"/>
      <c r="N246" s="240"/>
      <c r="O246" s="240"/>
      <c r="P246" s="240"/>
      <c r="Q246" s="240"/>
      <c r="R246" s="240"/>
      <c r="S246" s="240"/>
      <c r="T246" s="241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2" t="s">
        <v>152</v>
      </c>
      <c r="AU246" s="242" t="s">
        <v>84</v>
      </c>
      <c r="AV246" s="13" t="s">
        <v>78</v>
      </c>
      <c r="AW246" s="13" t="s">
        <v>33</v>
      </c>
      <c r="AX246" s="13" t="s">
        <v>71</v>
      </c>
      <c r="AY246" s="242" t="s">
        <v>141</v>
      </c>
    </row>
    <row r="247" s="14" customFormat="1">
      <c r="A247" s="14"/>
      <c r="B247" s="243"/>
      <c r="C247" s="244"/>
      <c r="D247" s="234" t="s">
        <v>152</v>
      </c>
      <c r="E247" s="245" t="s">
        <v>19</v>
      </c>
      <c r="F247" s="246" t="s">
        <v>279</v>
      </c>
      <c r="G247" s="244"/>
      <c r="H247" s="247">
        <v>5.5800000000000001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152</v>
      </c>
      <c r="AU247" s="253" t="s">
        <v>84</v>
      </c>
      <c r="AV247" s="14" t="s">
        <v>84</v>
      </c>
      <c r="AW247" s="14" t="s">
        <v>33</v>
      </c>
      <c r="AX247" s="14" t="s">
        <v>71</v>
      </c>
      <c r="AY247" s="253" t="s">
        <v>141</v>
      </c>
    </row>
    <row r="248" s="14" customFormat="1">
      <c r="A248" s="14"/>
      <c r="B248" s="243"/>
      <c r="C248" s="244"/>
      <c r="D248" s="234" t="s">
        <v>152</v>
      </c>
      <c r="E248" s="245" t="s">
        <v>19</v>
      </c>
      <c r="F248" s="246" t="s">
        <v>280</v>
      </c>
      <c r="G248" s="244"/>
      <c r="H248" s="247">
        <v>5.04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152</v>
      </c>
      <c r="AU248" s="253" t="s">
        <v>84</v>
      </c>
      <c r="AV248" s="14" t="s">
        <v>84</v>
      </c>
      <c r="AW248" s="14" t="s">
        <v>33</v>
      </c>
      <c r="AX248" s="14" t="s">
        <v>71</v>
      </c>
      <c r="AY248" s="253" t="s">
        <v>141</v>
      </c>
    </row>
    <row r="249" s="14" customFormat="1">
      <c r="A249" s="14"/>
      <c r="B249" s="243"/>
      <c r="C249" s="244"/>
      <c r="D249" s="234" t="s">
        <v>152</v>
      </c>
      <c r="E249" s="245" t="s">
        <v>19</v>
      </c>
      <c r="F249" s="246" t="s">
        <v>273</v>
      </c>
      <c r="G249" s="244"/>
      <c r="H249" s="247">
        <v>4.6500000000000004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152</v>
      </c>
      <c r="AU249" s="253" t="s">
        <v>84</v>
      </c>
      <c r="AV249" s="14" t="s">
        <v>84</v>
      </c>
      <c r="AW249" s="14" t="s">
        <v>33</v>
      </c>
      <c r="AX249" s="14" t="s">
        <v>71</v>
      </c>
      <c r="AY249" s="253" t="s">
        <v>141</v>
      </c>
    </row>
    <row r="250" s="14" customFormat="1">
      <c r="A250" s="14"/>
      <c r="B250" s="243"/>
      <c r="C250" s="244"/>
      <c r="D250" s="234" t="s">
        <v>152</v>
      </c>
      <c r="E250" s="245" t="s">
        <v>19</v>
      </c>
      <c r="F250" s="246" t="s">
        <v>280</v>
      </c>
      <c r="G250" s="244"/>
      <c r="H250" s="247">
        <v>5.04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152</v>
      </c>
      <c r="AU250" s="253" t="s">
        <v>84</v>
      </c>
      <c r="AV250" s="14" t="s">
        <v>84</v>
      </c>
      <c r="AW250" s="14" t="s">
        <v>33</v>
      </c>
      <c r="AX250" s="14" t="s">
        <v>71</v>
      </c>
      <c r="AY250" s="253" t="s">
        <v>141</v>
      </c>
    </row>
    <row r="251" s="14" customFormat="1">
      <c r="A251" s="14"/>
      <c r="B251" s="243"/>
      <c r="C251" s="244"/>
      <c r="D251" s="234" t="s">
        <v>152</v>
      </c>
      <c r="E251" s="245" t="s">
        <v>19</v>
      </c>
      <c r="F251" s="246" t="s">
        <v>279</v>
      </c>
      <c r="G251" s="244"/>
      <c r="H251" s="247">
        <v>5.5800000000000001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152</v>
      </c>
      <c r="AU251" s="253" t="s">
        <v>84</v>
      </c>
      <c r="AV251" s="14" t="s">
        <v>84</v>
      </c>
      <c r="AW251" s="14" t="s">
        <v>33</v>
      </c>
      <c r="AX251" s="14" t="s">
        <v>71</v>
      </c>
      <c r="AY251" s="253" t="s">
        <v>141</v>
      </c>
    </row>
    <row r="252" s="14" customFormat="1">
      <c r="A252" s="14"/>
      <c r="B252" s="243"/>
      <c r="C252" s="244"/>
      <c r="D252" s="234" t="s">
        <v>152</v>
      </c>
      <c r="E252" s="245" t="s">
        <v>19</v>
      </c>
      <c r="F252" s="246" t="s">
        <v>276</v>
      </c>
      <c r="G252" s="244"/>
      <c r="H252" s="247">
        <v>1.095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152</v>
      </c>
      <c r="AU252" s="253" t="s">
        <v>84</v>
      </c>
      <c r="AV252" s="14" t="s">
        <v>84</v>
      </c>
      <c r="AW252" s="14" t="s">
        <v>33</v>
      </c>
      <c r="AX252" s="14" t="s">
        <v>71</v>
      </c>
      <c r="AY252" s="253" t="s">
        <v>141</v>
      </c>
    </row>
    <row r="253" s="14" customFormat="1">
      <c r="A253" s="14"/>
      <c r="B253" s="243"/>
      <c r="C253" s="244"/>
      <c r="D253" s="234" t="s">
        <v>152</v>
      </c>
      <c r="E253" s="245" t="s">
        <v>19</v>
      </c>
      <c r="F253" s="246" t="s">
        <v>281</v>
      </c>
      <c r="G253" s="244"/>
      <c r="H253" s="247">
        <v>2.52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152</v>
      </c>
      <c r="AU253" s="253" t="s">
        <v>84</v>
      </c>
      <c r="AV253" s="14" t="s">
        <v>84</v>
      </c>
      <c r="AW253" s="14" t="s">
        <v>33</v>
      </c>
      <c r="AX253" s="14" t="s">
        <v>71</v>
      </c>
      <c r="AY253" s="253" t="s">
        <v>141</v>
      </c>
    </row>
    <row r="254" s="16" customFormat="1">
      <c r="A254" s="16"/>
      <c r="B254" s="275"/>
      <c r="C254" s="276"/>
      <c r="D254" s="234" t="s">
        <v>152</v>
      </c>
      <c r="E254" s="277" t="s">
        <v>19</v>
      </c>
      <c r="F254" s="278" t="s">
        <v>266</v>
      </c>
      <c r="G254" s="276"/>
      <c r="H254" s="279">
        <v>69.269999999999996</v>
      </c>
      <c r="I254" s="280"/>
      <c r="J254" s="276"/>
      <c r="K254" s="276"/>
      <c r="L254" s="281"/>
      <c r="M254" s="282"/>
      <c r="N254" s="283"/>
      <c r="O254" s="283"/>
      <c r="P254" s="283"/>
      <c r="Q254" s="283"/>
      <c r="R254" s="283"/>
      <c r="S254" s="283"/>
      <c r="T254" s="284"/>
      <c r="U254" s="16"/>
      <c r="V254" s="16"/>
      <c r="W254" s="16"/>
      <c r="X254" s="16"/>
      <c r="Y254" s="16"/>
      <c r="Z254" s="16"/>
      <c r="AA254" s="16"/>
      <c r="AB254" s="16"/>
      <c r="AC254" s="16"/>
      <c r="AD254" s="16"/>
      <c r="AE254" s="16"/>
      <c r="AT254" s="285" t="s">
        <v>152</v>
      </c>
      <c r="AU254" s="285" t="s">
        <v>84</v>
      </c>
      <c r="AV254" s="16" t="s">
        <v>164</v>
      </c>
      <c r="AW254" s="16" t="s">
        <v>33</v>
      </c>
      <c r="AX254" s="16" t="s">
        <v>71</v>
      </c>
      <c r="AY254" s="285" t="s">
        <v>141</v>
      </c>
    </row>
    <row r="255" s="14" customFormat="1">
      <c r="A255" s="14"/>
      <c r="B255" s="243"/>
      <c r="C255" s="244"/>
      <c r="D255" s="234" t="s">
        <v>152</v>
      </c>
      <c r="E255" s="245" t="s">
        <v>19</v>
      </c>
      <c r="F255" s="246" t="s">
        <v>282</v>
      </c>
      <c r="G255" s="244"/>
      <c r="H255" s="247">
        <v>-297.26999999999998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152</v>
      </c>
      <c r="AU255" s="253" t="s">
        <v>84</v>
      </c>
      <c r="AV255" s="14" t="s">
        <v>84</v>
      </c>
      <c r="AW255" s="14" t="s">
        <v>33</v>
      </c>
      <c r="AX255" s="14" t="s">
        <v>71</v>
      </c>
      <c r="AY255" s="253" t="s">
        <v>141</v>
      </c>
    </row>
    <row r="256" s="15" customFormat="1">
      <c r="A256" s="15"/>
      <c r="B256" s="254"/>
      <c r="C256" s="255"/>
      <c r="D256" s="234" t="s">
        <v>152</v>
      </c>
      <c r="E256" s="256" t="s">
        <v>19</v>
      </c>
      <c r="F256" s="257" t="s">
        <v>159</v>
      </c>
      <c r="G256" s="255"/>
      <c r="H256" s="258">
        <v>735.52499999999986</v>
      </c>
      <c r="I256" s="259"/>
      <c r="J256" s="255"/>
      <c r="K256" s="255"/>
      <c r="L256" s="260"/>
      <c r="M256" s="261"/>
      <c r="N256" s="262"/>
      <c r="O256" s="262"/>
      <c r="P256" s="262"/>
      <c r="Q256" s="262"/>
      <c r="R256" s="262"/>
      <c r="S256" s="262"/>
      <c r="T256" s="263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4" t="s">
        <v>152</v>
      </c>
      <c r="AU256" s="264" t="s">
        <v>84</v>
      </c>
      <c r="AV256" s="15" t="s">
        <v>148</v>
      </c>
      <c r="AW256" s="15" t="s">
        <v>33</v>
      </c>
      <c r="AX256" s="15" t="s">
        <v>78</v>
      </c>
      <c r="AY256" s="264" t="s">
        <v>141</v>
      </c>
    </row>
    <row r="257" s="2" customFormat="1" ht="24.15" customHeight="1">
      <c r="A257" s="40"/>
      <c r="B257" s="41"/>
      <c r="C257" s="214" t="s">
        <v>283</v>
      </c>
      <c r="D257" s="214" t="s">
        <v>143</v>
      </c>
      <c r="E257" s="215" t="s">
        <v>284</v>
      </c>
      <c r="F257" s="216" t="s">
        <v>285</v>
      </c>
      <c r="G257" s="217" t="s">
        <v>146</v>
      </c>
      <c r="H257" s="218">
        <v>1.5209999999999999</v>
      </c>
      <c r="I257" s="219"/>
      <c r="J257" s="220">
        <f>ROUND(I257*H257,2)</f>
        <v>0</v>
      </c>
      <c r="K257" s="216" t="s">
        <v>147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0.0082699999999999996</v>
      </c>
      <c r="R257" s="223">
        <f>Q257*H257</f>
        <v>0.012578669999999998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148</v>
      </c>
      <c r="AT257" s="225" t="s">
        <v>143</v>
      </c>
      <c r="AU257" s="225" t="s">
        <v>84</v>
      </c>
      <c r="AY257" s="19" t="s">
        <v>141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84</v>
      </c>
      <c r="BK257" s="226">
        <f>ROUND(I257*H257,2)</f>
        <v>0</v>
      </c>
      <c r="BL257" s="19" t="s">
        <v>148</v>
      </c>
      <c r="BM257" s="225" t="s">
        <v>286</v>
      </c>
    </row>
    <row r="258" s="2" customFormat="1">
      <c r="A258" s="40"/>
      <c r="B258" s="41"/>
      <c r="C258" s="42"/>
      <c r="D258" s="227" t="s">
        <v>150</v>
      </c>
      <c r="E258" s="42"/>
      <c r="F258" s="228" t="s">
        <v>287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150</v>
      </c>
      <c r="AU258" s="19" t="s">
        <v>84</v>
      </c>
    </row>
    <row r="259" s="13" customFormat="1">
      <c r="A259" s="13"/>
      <c r="B259" s="232"/>
      <c r="C259" s="233"/>
      <c r="D259" s="234" t="s">
        <v>152</v>
      </c>
      <c r="E259" s="235" t="s">
        <v>19</v>
      </c>
      <c r="F259" s="236" t="s">
        <v>288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152</v>
      </c>
      <c r="AU259" s="242" t="s">
        <v>84</v>
      </c>
      <c r="AV259" s="13" t="s">
        <v>78</v>
      </c>
      <c r="AW259" s="13" t="s">
        <v>33</v>
      </c>
      <c r="AX259" s="13" t="s">
        <v>71</v>
      </c>
      <c r="AY259" s="242" t="s">
        <v>141</v>
      </c>
    </row>
    <row r="260" s="13" customFormat="1">
      <c r="A260" s="13"/>
      <c r="B260" s="232"/>
      <c r="C260" s="233"/>
      <c r="D260" s="234" t="s">
        <v>152</v>
      </c>
      <c r="E260" s="235" t="s">
        <v>19</v>
      </c>
      <c r="F260" s="236" t="s">
        <v>289</v>
      </c>
      <c r="G260" s="233"/>
      <c r="H260" s="235" t="s">
        <v>19</v>
      </c>
      <c r="I260" s="237"/>
      <c r="J260" s="233"/>
      <c r="K260" s="233"/>
      <c r="L260" s="238"/>
      <c r="M260" s="239"/>
      <c r="N260" s="240"/>
      <c r="O260" s="240"/>
      <c r="P260" s="240"/>
      <c r="Q260" s="240"/>
      <c r="R260" s="240"/>
      <c r="S260" s="240"/>
      <c r="T260" s="24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2" t="s">
        <v>152</v>
      </c>
      <c r="AU260" s="242" t="s">
        <v>84</v>
      </c>
      <c r="AV260" s="13" t="s">
        <v>78</v>
      </c>
      <c r="AW260" s="13" t="s">
        <v>33</v>
      </c>
      <c r="AX260" s="13" t="s">
        <v>71</v>
      </c>
      <c r="AY260" s="242" t="s">
        <v>141</v>
      </c>
    </row>
    <row r="261" s="14" customFormat="1">
      <c r="A261" s="14"/>
      <c r="B261" s="243"/>
      <c r="C261" s="244"/>
      <c r="D261" s="234" t="s">
        <v>152</v>
      </c>
      <c r="E261" s="245" t="s">
        <v>19</v>
      </c>
      <c r="F261" s="246" t="s">
        <v>290</v>
      </c>
      <c r="G261" s="244"/>
      <c r="H261" s="247">
        <v>1.5209999999999999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152</v>
      </c>
      <c r="AU261" s="253" t="s">
        <v>84</v>
      </c>
      <c r="AV261" s="14" t="s">
        <v>84</v>
      </c>
      <c r="AW261" s="14" t="s">
        <v>33</v>
      </c>
      <c r="AX261" s="14" t="s">
        <v>71</v>
      </c>
      <c r="AY261" s="253" t="s">
        <v>141</v>
      </c>
    </row>
    <row r="262" s="15" customFormat="1">
      <c r="A262" s="15"/>
      <c r="B262" s="254"/>
      <c r="C262" s="255"/>
      <c r="D262" s="234" t="s">
        <v>152</v>
      </c>
      <c r="E262" s="256" t="s">
        <v>19</v>
      </c>
      <c r="F262" s="257" t="s">
        <v>159</v>
      </c>
      <c r="G262" s="255"/>
      <c r="H262" s="258">
        <v>1.5209999999999999</v>
      </c>
      <c r="I262" s="259"/>
      <c r="J262" s="255"/>
      <c r="K262" s="255"/>
      <c r="L262" s="260"/>
      <c r="M262" s="261"/>
      <c r="N262" s="262"/>
      <c r="O262" s="262"/>
      <c r="P262" s="262"/>
      <c r="Q262" s="262"/>
      <c r="R262" s="262"/>
      <c r="S262" s="262"/>
      <c r="T262" s="263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T262" s="264" t="s">
        <v>152</v>
      </c>
      <c r="AU262" s="264" t="s">
        <v>84</v>
      </c>
      <c r="AV262" s="15" t="s">
        <v>148</v>
      </c>
      <c r="AW262" s="15" t="s">
        <v>33</v>
      </c>
      <c r="AX262" s="15" t="s">
        <v>78</v>
      </c>
      <c r="AY262" s="264" t="s">
        <v>141</v>
      </c>
    </row>
    <row r="263" s="2" customFormat="1" ht="16.5" customHeight="1">
      <c r="A263" s="40"/>
      <c r="B263" s="41"/>
      <c r="C263" s="265" t="s">
        <v>291</v>
      </c>
      <c r="D263" s="265" t="s">
        <v>183</v>
      </c>
      <c r="E263" s="266" t="s">
        <v>292</v>
      </c>
      <c r="F263" s="267" t="s">
        <v>293</v>
      </c>
      <c r="G263" s="268" t="s">
        <v>146</v>
      </c>
      <c r="H263" s="269">
        <v>1.5509999999999999</v>
      </c>
      <c r="I263" s="270"/>
      <c r="J263" s="271">
        <f>ROUND(I263*H263,2)</f>
        <v>0</v>
      </c>
      <c r="K263" s="267" t="s">
        <v>19</v>
      </c>
      <c r="L263" s="272"/>
      <c r="M263" s="273" t="s">
        <v>19</v>
      </c>
      <c r="N263" s="274" t="s">
        <v>43</v>
      </c>
      <c r="O263" s="86"/>
      <c r="P263" s="223">
        <f>O263*H263</f>
        <v>0</v>
      </c>
      <c r="Q263" s="223">
        <v>0.0010499999999999999</v>
      </c>
      <c r="R263" s="223">
        <f>Q263*H263</f>
        <v>0.0016285499999999999</v>
      </c>
      <c r="S263" s="223">
        <v>0</v>
      </c>
      <c r="T263" s="224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25" t="s">
        <v>294</v>
      </c>
      <c r="AT263" s="225" t="s">
        <v>183</v>
      </c>
      <c r="AU263" s="225" t="s">
        <v>84</v>
      </c>
      <c r="AY263" s="19" t="s">
        <v>141</v>
      </c>
      <c r="BE263" s="226">
        <f>IF(N263="základní",J263,0)</f>
        <v>0</v>
      </c>
      <c r="BF263" s="226">
        <f>IF(N263="snížená",J263,0)</f>
        <v>0</v>
      </c>
      <c r="BG263" s="226">
        <f>IF(N263="zákl. přenesená",J263,0)</f>
        <v>0</v>
      </c>
      <c r="BH263" s="226">
        <f>IF(N263="sníž. přenesená",J263,0)</f>
        <v>0</v>
      </c>
      <c r="BI263" s="226">
        <f>IF(N263="nulová",J263,0)</f>
        <v>0</v>
      </c>
      <c r="BJ263" s="19" t="s">
        <v>84</v>
      </c>
      <c r="BK263" s="226">
        <f>ROUND(I263*H263,2)</f>
        <v>0</v>
      </c>
      <c r="BL263" s="19" t="s">
        <v>283</v>
      </c>
      <c r="BM263" s="225" t="s">
        <v>295</v>
      </c>
    </row>
    <row r="264" s="13" customFormat="1">
      <c r="A264" s="13"/>
      <c r="B264" s="232"/>
      <c r="C264" s="233"/>
      <c r="D264" s="234" t="s">
        <v>152</v>
      </c>
      <c r="E264" s="235" t="s">
        <v>19</v>
      </c>
      <c r="F264" s="236" t="s">
        <v>288</v>
      </c>
      <c r="G264" s="233"/>
      <c r="H264" s="235" t="s">
        <v>19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152</v>
      </c>
      <c r="AU264" s="242" t="s">
        <v>84</v>
      </c>
      <c r="AV264" s="13" t="s">
        <v>78</v>
      </c>
      <c r="AW264" s="13" t="s">
        <v>33</v>
      </c>
      <c r="AX264" s="13" t="s">
        <v>71</v>
      </c>
      <c r="AY264" s="242" t="s">
        <v>141</v>
      </c>
    </row>
    <row r="265" s="13" customFormat="1">
      <c r="A265" s="13"/>
      <c r="B265" s="232"/>
      <c r="C265" s="233"/>
      <c r="D265" s="234" t="s">
        <v>152</v>
      </c>
      <c r="E265" s="235" t="s">
        <v>19</v>
      </c>
      <c r="F265" s="236" t="s">
        <v>289</v>
      </c>
      <c r="G265" s="233"/>
      <c r="H265" s="235" t="s">
        <v>19</v>
      </c>
      <c r="I265" s="237"/>
      <c r="J265" s="233"/>
      <c r="K265" s="233"/>
      <c r="L265" s="238"/>
      <c r="M265" s="239"/>
      <c r="N265" s="240"/>
      <c r="O265" s="240"/>
      <c r="P265" s="240"/>
      <c r="Q265" s="240"/>
      <c r="R265" s="240"/>
      <c r="S265" s="240"/>
      <c r="T265" s="24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2" t="s">
        <v>152</v>
      </c>
      <c r="AU265" s="242" t="s">
        <v>84</v>
      </c>
      <c r="AV265" s="13" t="s">
        <v>78</v>
      </c>
      <c r="AW265" s="13" t="s">
        <v>33</v>
      </c>
      <c r="AX265" s="13" t="s">
        <v>71</v>
      </c>
      <c r="AY265" s="242" t="s">
        <v>141</v>
      </c>
    </row>
    <row r="266" s="14" customFormat="1">
      <c r="A266" s="14"/>
      <c r="B266" s="243"/>
      <c r="C266" s="244"/>
      <c r="D266" s="234" t="s">
        <v>152</v>
      </c>
      <c r="E266" s="245" t="s">
        <v>19</v>
      </c>
      <c r="F266" s="246" t="s">
        <v>290</v>
      </c>
      <c r="G266" s="244"/>
      <c r="H266" s="247">
        <v>1.5209999999999999</v>
      </c>
      <c r="I266" s="248"/>
      <c r="J266" s="244"/>
      <c r="K266" s="244"/>
      <c r="L266" s="249"/>
      <c r="M266" s="250"/>
      <c r="N266" s="251"/>
      <c r="O266" s="251"/>
      <c r="P266" s="251"/>
      <c r="Q266" s="251"/>
      <c r="R266" s="251"/>
      <c r="S266" s="251"/>
      <c r="T266" s="252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3" t="s">
        <v>152</v>
      </c>
      <c r="AU266" s="253" t="s">
        <v>84</v>
      </c>
      <c r="AV266" s="14" t="s">
        <v>84</v>
      </c>
      <c r="AW266" s="14" t="s">
        <v>33</v>
      </c>
      <c r="AX266" s="14" t="s">
        <v>71</v>
      </c>
      <c r="AY266" s="253" t="s">
        <v>141</v>
      </c>
    </row>
    <row r="267" s="15" customFormat="1">
      <c r="A267" s="15"/>
      <c r="B267" s="254"/>
      <c r="C267" s="255"/>
      <c r="D267" s="234" t="s">
        <v>152</v>
      </c>
      <c r="E267" s="256" t="s">
        <v>19</v>
      </c>
      <c r="F267" s="257" t="s">
        <v>159</v>
      </c>
      <c r="G267" s="255"/>
      <c r="H267" s="258">
        <v>1.5209999999999999</v>
      </c>
      <c r="I267" s="259"/>
      <c r="J267" s="255"/>
      <c r="K267" s="255"/>
      <c r="L267" s="260"/>
      <c r="M267" s="261"/>
      <c r="N267" s="262"/>
      <c r="O267" s="262"/>
      <c r="P267" s="262"/>
      <c r="Q267" s="262"/>
      <c r="R267" s="262"/>
      <c r="S267" s="262"/>
      <c r="T267" s="263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264" t="s">
        <v>152</v>
      </c>
      <c r="AU267" s="264" t="s">
        <v>84</v>
      </c>
      <c r="AV267" s="15" t="s">
        <v>148</v>
      </c>
      <c r="AW267" s="15" t="s">
        <v>33</v>
      </c>
      <c r="AX267" s="15" t="s">
        <v>78</v>
      </c>
      <c r="AY267" s="264" t="s">
        <v>141</v>
      </c>
    </row>
    <row r="268" s="14" customFormat="1">
      <c r="A268" s="14"/>
      <c r="B268" s="243"/>
      <c r="C268" s="244"/>
      <c r="D268" s="234" t="s">
        <v>152</v>
      </c>
      <c r="E268" s="244"/>
      <c r="F268" s="246" t="s">
        <v>296</v>
      </c>
      <c r="G268" s="244"/>
      <c r="H268" s="247">
        <v>1.5509999999999999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152</v>
      </c>
      <c r="AU268" s="253" t="s">
        <v>84</v>
      </c>
      <c r="AV268" s="14" t="s">
        <v>84</v>
      </c>
      <c r="AW268" s="14" t="s">
        <v>4</v>
      </c>
      <c r="AX268" s="14" t="s">
        <v>78</v>
      </c>
      <c r="AY268" s="253" t="s">
        <v>141</v>
      </c>
    </row>
    <row r="269" s="2" customFormat="1" ht="24.15" customHeight="1">
      <c r="A269" s="40"/>
      <c r="B269" s="41"/>
      <c r="C269" s="214" t="s">
        <v>297</v>
      </c>
      <c r="D269" s="214" t="s">
        <v>143</v>
      </c>
      <c r="E269" s="215" t="s">
        <v>298</v>
      </c>
      <c r="F269" s="216" t="s">
        <v>299</v>
      </c>
      <c r="G269" s="217" t="s">
        <v>146</v>
      </c>
      <c r="H269" s="218">
        <v>9.1799999999999997</v>
      </c>
      <c r="I269" s="219"/>
      <c r="J269" s="220">
        <f>ROUND(I269*H269,2)</f>
        <v>0</v>
      </c>
      <c r="K269" s="216" t="s">
        <v>147</v>
      </c>
      <c r="L269" s="46"/>
      <c r="M269" s="221" t="s">
        <v>19</v>
      </c>
      <c r="N269" s="222" t="s">
        <v>43</v>
      </c>
      <c r="O269" s="86"/>
      <c r="P269" s="223">
        <f>O269*H269</f>
        <v>0</v>
      </c>
      <c r="Q269" s="223">
        <v>0.0083499999999999998</v>
      </c>
      <c r="R269" s="223">
        <f>Q269*H269</f>
        <v>0.076652999999999999</v>
      </c>
      <c r="S269" s="223">
        <v>0</v>
      </c>
      <c r="T269" s="224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25" t="s">
        <v>148</v>
      </c>
      <c r="AT269" s="225" t="s">
        <v>143</v>
      </c>
      <c r="AU269" s="225" t="s">
        <v>84</v>
      </c>
      <c r="AY269" s="19" t="s">
        <v>141</v>
      </c>
      <c r="BE269" s="226">
        <f>IF(N269="základní",J269,0)</f>
        <v>0</v>
      </c>
      <c r="BF269" s="226">
        <f>IF(N269="snížená",J269,0)</f>
        <v>0</v>
      </c>
      <c r="BG269" s="226">
        <f>IF(N269="zákl. přenesená",J269,0)</f>
        <v>0</v>
      </c>
      <c r="BH269" s="226">
        <f>IF(N269="sníž. přenesená",J269,0)</f>
        <v>0</v>
      </c>
      <c r="BI269" s="226">
        <f>IF(N269="nulová",J269,0)</f>
        <v>0</v>
      </c>
      <c r="BJ269" s="19" t="s">
        <v>84</v>
      </c>
      <c r="BK269" s="226">
        <f>ROUND(I269*H269,2)</f>
        <v>0</v>
      </c>
      <c r="BL269" s="19" t="s">
        <v>148</v>
      </c>
      <c r="BM269" s="225" t="s">
        <v>300</v>
      </c>
    </row>
    <row r="270" s="2" customFormat="1">
      <c r="A270" s="40"/>
      <c r="B270" s="41"/>
      <c r="C270" s="42"/>
      <c r="D270" s="227" t="s">
        <v>150</v>
      </c>
      <c r="E270" s="42"/>
      <c r="F270" s="228" t="s">
        <v>301</v>
      </c>
      <c r="G270" s="42"/>
      <c r="H270" s="42"/>
      <c r="I270" s="229"/>
      <c r="J270" s="42"/>
      <c r="K270" s="42"/>
      <c r="L270" s="46"/>
      <c r="M270" s="230"/>
      <c r="N270" s="231"/>
      <c r="O270" s="86"/>
      <c r="P270" s="86"/>
      <c r="Q270" s="86"/>
      <c r="R270" s="86"/>
      <c r="S270" s="86"/>
      <c r="T270" s="87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T270" s="19" t="s">
        <v>150</v>
      </c>
      <c r="AU270" s="19" t="s">
        <v>84</v>
      </c>
    </row>
    <row r="271" s="13" customFormat="1">
      <c r="A271" s="13"/>
      <c r="B271" s="232"/>
      <c r="C271" s="233"/>
      <c r="D271" s="234" t="s">
        <v>152</v>
      </c>
      <c r="E271" s="235" t="s">
        <v>19</v>
      </c>
      <c r="F271" s="236" t="s">
        <v>230</v>
      </c>
      <c r="G271" s="233"/>
      <c r="H271" s="235" t="s">
        <v>19</v>
      </c>
      <c r="I271" s="237"/>
      <c r="J271" s="233"/>
      <c r="K271" s="233"/>
      <c r="L271" s="238"/>
      <c r="M271" s="239"/>
      <c r="N271" s="240"/>
      <c r="O271" s="240"/>
      <c r="P271" s="240"/>
      <c r="Q271" s="240"/>
      <c r="R271" s="240"/>
      <c r="S271" s="240"/>
      <c r="T271" s="24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2" t="s">
        <v>152</v>
      </c>
      <c r="AU271" s="242" t="s">
        <v>84</v>
      </c>
      <c r="AV271" s="13" t="s">
        <v>78</v>
      </c>
      <c r="AW271" s="13" t="s">
        <v>33</v>
      </c>
      <c r="AX271" s="13" t="s">
        <v>71</v>
      </c>
      <c r="AY271" s="242" t="s">
        <v>141</v>
      </c>
    </row>
    <row r="272" s="14" customFormat="1">
      <c r="A272" s="14"/>
      <c r="B272" s="243"/>
      <c r="C272" s="244"/>
      <c r="D272" s="234" t="s">
        <v>152</v>
      </c>
      <c r="E272" s="245" t="s">
        <v>19</v>
      </c>
      <c r="F272" s="246" t="s">
        <v>302</v>
      </c>
      <c r="G272" s="244"/>
      <c r="H272" s="247">
        <v>9.1799999999999997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152</v>
      </c>
      <c r="AU272" s="253" t="s">
        <v>84</v>
      </c>
      <c r="AV272" s="14" t="s">
        <v>84</v>
      </c>
      <c r="AW272" s="14" t="s">
        <v>33</v>
      </c>
      <c r="AX272" s="14" t="s">
        <v>71</v>
      </c>
      <c r="AY272" s="253" t="s">
        <v>141</v>
      </c>
    </row>
    <row r="273" s="15" customFormat="1">
      <c r="A273" s="15"/>
      <c r="B273" s="254"/>
      <c r="C273" s="255"/>
      <c r="D273" s="234" t="s">
        <v>152</v>
      </c>
      <c r="E273" s="256" t="s">
        <v>19</v>
      </c>
      <c r="F273" s="257" t="s">
        <v>159</v>
      </c>
      <c r="G273" s="255"/>
      <c r="H273" s="258">
        <v>9.1799999999999997</v>
      </c>
      <c r="I273" s="259"/>
      <c r="J273" s="255"/>
      <c r="K273" s="255"/>
      <c r="L273" s="260"/>
      <c r="M273" s="261"/>
      <c r="N273" s="262"/>
      <c r="O273" s="262"/>
      <c r="P273" s="262"/>
      <c r="Q273" s="262"/>
      <c r="R273" s="262"/>
      <c r="S273" s="262"/>
      <c r="T273" s="263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4" t="s">
        <v>152</v>
      </c>
      <c r="AU273" s="264" t="s">
        <v>84</v>
      </c>
      <c r="AV273" s="15" t="s">
        <v>148</v>
      </c>
      <c r="AW273" s="15" t="s">
        <v>33</v>
      </c>
      <c r="AX273" s="15" t="s">
        <v>78</v>
      </c>
      <c r="AY273" s="264" t="s">
        <v>141</v>
      </c>
    </row>
    <row r="274" s="2" customFormat="1" ht="16.5" customHeight="1">
      <c r="A274" s="40"/>
      <c r="B274" s="41"/>
      <c r="C274" s="265" t="s">
        <v>303</v>
      </c>
      <c r="D274" s="265" t="s">
        <v>183</v>
      </c>
      <c r="E274" s="266" t="s">
        <v>304</v>
      </c>
      <c r="F274" s="267" t="s">
        <v>305</v>
      </c>
      <c r="G274" s="268" t="s">
        <v>146</v>
      </c>
      <c r="H274" s="269">
        <v>9.3640000000000008</v>
      </c>
      <c r="I274" s="270"/>
      <c r="J274" s="271">
        <f>ROUND(I274*H274,2)</f>
        <v>0</v>
      </c>
      <c r="K274" s="267" t="s">
        <v>147</v>
      </c>
      <c r="L274" s="272"/>
      <c r="M274" s="273" t="s">
        <v>19</v>
      </c>
      <c r="N274" s="274" t="s">
        <v>43</v>
      </c>
      <c r="O274" s="86"/>
      <c r="P274" s="223">
        <f>O274*H274</f>
        <v>0</v>
      </c>
      <c r="Q274" s="223">
        <v>0.0028</v>
      </c>
      <c r="R274" s="223">
        <f>Q274*H274</f>
        <v>0.026219200000000002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294</v>
      </c>
      <c r="AT274" s="225" t="s">
        <v>183</v>
      </c>
      <c r="AU274" s="225" t="s">
        <v>84</v>
      </c>
      <c r="AY274" s="19" t="s">
        <v>141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84</v>
      </c>
      <c r="BK274" s="226">
        <f>ROUND(I274*H274,2)</f>
        <v>0</v>
      </c>
      <c r="BL274" s="19" t="s">
        <v>283</v>
      </c>
      <c r="BM274" s="225" t="s">
        <v>306</v>
      </c>
    </row>
    <row r="275" s="2" customFormat="1">
      <c r="A275" s="40"/>
      <c r="B275" s="41"/>
      <c r="C275" s="42"/>
      <c r="D275" s="227" t="s">
        <v>150</v>
      </c>
      <c r="E275" s="42"/>
      <c r="F275" s="228" t="s">
        <v>307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150</v>
      </c>
      <c r="AU275" s="19" t="s">
        <v>84</v>
      </c>
    </row>
    <row r="276" s="13" customFormat="1">
      <c r="A276" s="13"/>
      <c r="B276" s="232"/>
      <c r="C276" s="233"/>
      <c r="D276" s="234" t="s">
        <v>152</v>
      </c>
      <c r="E276" s="235" t="s">
        <v>19</v>
      </c>
      <c r="F276" s="236" t="s">
        <v>230</v>
      </c>
      <c r="G276" s="233"/>
      <c r="H276" s="235" t="s">
        <v>19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152</v>
      </c>
      <c r="AU276" s="242" t="s">
        <v>84</v>
      </c>
      <c r="AV276" s="13" t="s">
        <v>78</v>
      </c>
      <c r="AW276" s="13" t="s">
        <v>33</v>
      </c>
      <c r="AX276" s="13" t="s">
        <v>71</v>
      </c>
      <c r="AY276" s="242" t="s">
        <v>141</v>
      </c>
    </row>
    <row r="277" s="14" customFormat="1">
      <c r="A277" s="14"/>
      <c r="B277" s="243"/>
      <c r="C277" s="244"/>
      <c r="D277" s="234" t="s">
        <v>152</v>
      </c>
      <c r="E277" s="245" t="s">
        <v>19</v>
      </c>
      <c r="F277" s="246" t="s">
        <v>302</v>
      </c>
      <c r="G277" s="244"/>
      <c r="H277" s="247">
        <v>9.1799999999999997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152</v>
      </c>
      <c r="AU277" s="253" t="s">
        <v>84</v>
      </c>
      <c r="AV277" s="14" t="s">
        <v>84</v>
      </c>
      <c r="AW277" s="14" t="s">
        <v>33</v>
      </c>
      <c r="AX277" s="14" t="s">
        <v>71</v>
      </c>
      <c r="AY277" s="253" t="s">
        <v>141</v>
      </c>
    </row>
    <row r="278" s="15" customFormat="1">
      <c r="A278" s="15"/>
      <c r="B278" s="254"/>
      <c r="C278" s="255"/>
      <c r="D278" s="234" t="s">
        <v>152</v>
      </c>
      <c r="E278" s="256" t="s">
        <v>19</v>
      </c>
      <c r="F278" s="257" t="s">
        <v>159</v>
      </c>
      <c r="G278" s="255"/>
      <c r="H278" s="258">
        <v>9.1799999999999997</v>
      </c>
      <c r="I278" s="259"/>
      <c r="J278" s="255"/>
      <c r="K278" s="255"/>
      <c r="L278" s="260"/>
      <c r="M278" s="261"/>
      <c r="N278" s="262"/>
      <c r="O278" s="262"/>
      <c r="P278" s="262"/>
      <c r="Q278" s="262"/>
      <c r="R278" s="262"/>
      <c r="S278" s="262"/>
      <c r="T278" s="263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T278" s="264" t="s">
        <v>152</v>
      </c>
      <c r="AU278" s="264" t="s">
        <v>84</v>
      </c>
      <c r="AV278" s="15" t="s">
        <v>148</v>
      </c>
      <c r="AW278" s="15" t="s">
        <v>33</v>
      </c>
      <c r="AX278" s="15" t="s">
        <v>78</v>
      </c>
      <c r="AY278" s="264" t="s">
        <v>141</v>
      </c>
    </row>
    <row r="279" s="14" customFormat="1">
      <c r="A279" s="14"/>
      <c r="B279" s="243"/>
      <c r="C279" s="244"/>
      <c r="D279" s="234" t="s">
        <v>152</v>
      </c>
      <c r="E279" s="244"/>
      <c r="F279" s="246" t="s">
        <v>308</v>
      </c>
      <c r="G279" s="244"/>
      <c r="H279" s="247">
        <v>9.3640000000000008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152</v>
      </c>
      <c r="AU279" s="253" t="s">
        <v>84</v>
      </c>
      <c r="AV279" s="14" t="s">
        <v>84</v>
      </c>
      <c r="AW279" s="14" t="s">
        <v>4</v>
      </c>
      <c r="AX279" s="14" t="s">
        <v>78</v>
      </c>
      <c r="AY279" s="253" t="s">
        <v>141</v>
      </c>
    </row>
    <row r="280" s="2" customFormat="1" ht="24.15" customHeight="1">
      <c r="A280" s="40"/>
      <c r="B280" s="41"/>
      <c r="C280" s="214" t="s">
        <v>309</v>
      </c>
      <c r="D280" s="214" t="s">
        <v>143</v>
      </c>
      <c r="E280" s="215" t="s">
        <v>310</v>
      </c>
      <c r="F280" s="216" t="s">
        <v>311</v>
      </c>
      <c r="G280" s="217" t="s">
        <v>146</v>
      </c>
      <c r="H280" s="218">
        <v>44.07</v>
      </c>
      <c r="I280" s="219"/>
      <c r="J280" s="220">
        <f>ROUND(I280*H280,2)</f>
        <v>0</v>
      </c>
      <c r="K280" s="216" t="s">
        <v>147</v>
      </c>
      <c r="L280" s="46"/>
      <c r="M280" s="221" t="s">
        <v>19</v>
      </c>
      <c r="N280" s="222" t="s">
        <v>43</v>
      </c>
      <c r="O280" s="86"/>
      <c r="P280" s="223">
        <f>O280*H280</f>
        <v>0</v>
      </c>
      <c r="Q280" s="223">
        <v>0.0085199999999999998</v>
      </c>
      <c r="R280" s="223">
        <f>Q280*H280</f>
        <v>0.37547639999999999</v>
      </c>
      <c r="S280" s="223">
        <v>0</v>
      </c>
      <c r="T280" s="224">
        <f>S280*H280</f>
        <v>0</v>
      </c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R280" s="225" t="s">
        <v>148</v>
      </c>
      <c r="AT280" s="225" t="s">
        <v>143</v>
      </c>
      <c r="AU280" s="225" t="s">
        <v>84</v>
      </c>
      <c r="AY280" s="19" t="s">
        <v>141</v>
      </c>
      <c r="BE280" s="226">
        <f>IF(N280="základní",J280,0)</f>
        <v>0</v>
      </c>
      <c r="BF280" s="226">
        <f>IF(N280="snížená",J280,0)</f>
        <v>0</v>
      </c>
      <c r="BG280" s="226">
        <f>IF(N280="zákl. přenesená",J280,0)</f>
        <v>0</v>
      </c>
      <c r="BH280" s="226">
        <f>IF(N280="sníž. přenesená",J280,0)</f>
        <v>0</v>
      </c>
      <c r="BI280" s="226">
        <f>IF(N280="nulová",J280,0)</f>
        <v>0</v>
      </c>
      <c r="BJ280" s="19" t="s">
        <v>84</v>
      </c>
      <c r="BK280" s="226">
        <f>ROUND(I280*H280,2)</f>
        <v>0</v>
      </c>
      <c r="BL280" s="19" t="s">
        <v>148</v>
      </c>
      <c r="BM280" s="225" t="s">
        <v>312</v>
      </c>
    </row>
    <row r="281" s="2" customFormat="1">
      <c r="A281" s="40"/>
      <c r="B281" s="41"/>
      <c r="C281" s="42"/>
      <c r="D281" s="227" t="s">
        <v>150</v>
      </c>
      <c r="E281" s="42"/>
      <c r="F281" s="228" t="s">
        <v>313</v>
      </c>
      <c r="G281" s="42"/>
      <c r="H281" s="42"/>
      <c r="I281" s="229"/>
      <c r="J281" s="42"/>
      <c r="K281" s="42"/>
      <c r="L281" s="46"/>
      <c r="M281" s="230"/>
      <c r="N281" s="231"/>
      <c r="O281" s="86"/>
      <c r="P281" s="86"/>
      <c r="Q281" s="86"/>
      <c r="R281" s="86"/>
      <c r="S281" s="86"/>
      <c r="T281" s="87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T281" s="19" t="s">
        <v>150</v>
      </c>
      <c r="AU281" s="19" t="s">
        <v>84</v>
      </c>
    </row>
    <row r="282" s="13" customFormat="1">
      <c r="A282" s="13"/>
      <c r="B282" s="232"/>
      <c r="C282" s="233"/>
      <c r="D282" s="234" t="s">
        <v>152</v>
      </c>
      <c r="E282" s="235" t="s">
        <v>19</v>
      </c>
      <c r="F282" s="236" t="s">
        <v>314</v>
      </c>
      <c r="G282" s="233"/>
      <c r="H282" s="235" t="s">
        <v>19</v>
      </c>
      <c r="I282" s="237"/>
      <c r="J282" s="233"/>
      <c r="K282" s="233"/>
      <c r="L282" s="238"/>
      <c r="M282" s="239"/>
      <c r="N282" s="240"/>
      <c r="O282" s="240"/>
      <c r="P282" s="240"/>
      <c r="Q282" s="240"/>
      <c r="R282" s="240"/>
      <c r="S282" s="240"/>
      <c r="T282" s="24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2" t="s">
        <v>152</v>
      </c>
      <c r="AU282" s="242" t="s">
        <v>84</v>
      </c>
      <c r="AV282" s="13" t="s">
        <v>78</v>
      </c>
      <c r="AW282" s="13" t="s">
        <v>33</v>
      </c>
      <c r="AX282" s="13" t="s">
        <v>71</v>
      </c>
      <c r="AY282" s="242" t="s">
        <v>141</v>
      </c>
    </row>
    <row r="283" s="13" customFormat="1">
      <c r="A283" s="13"/>
      <c r="B283" s="232"/>
      <c r="C283" s="233"/>
      <c r="D283" s="234" t="s">
        <v>152</v>
      </c>
      <c r="E283" s="235" t="s">
        <v>19</v>
      </c>
      <c r="F283" s="236" t="s">
        <v>315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152</v>
      </c>
      <c r="AU283" s="242" t="s">
        <v>84</v>
      </c>
      <c r="AV283" s="13" t="s">
        <v>78</v>
      </c>
      <c r="AW283" s="13" t="s">
        <v>33</v>
      </c>
      <c r="AX283" s="13" t="s">
        <v>71</v>
      </c>
      <c r="AY283" s="242" t="s">
        <v>141</v>
      </c>
    </row>
    <row r="284" s="14" customFormat="1">
      <c r="A284" s="14"/>
      <c r="B284" s="243"/>
      <c r="C284" s="244"/>
      <c r="D284" s="234" t="s">
        <v>152</v>
      </c>
      <c r="E284" s="245" t="s">
        <v>19</v>
      </c>
      <c r="F284" s="246" t="s">
        <v>1429</v>
      </c>
      <c r="G284" s="244"/>
      <c r="H284" s="247">
        <v>2.4300000000000002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152</v>
      </c>
      <c r="AU284" s="253" t="s">
        <v>84</v>
      </c>
      <c r="AV284" s="14" t="s">
        <v>84</v>
      </c>
      <c r="AW284" s="14" t="s">
        <v>33</v>
      </c>
      <c r="AX284" s="14" t="s">
        <v>71</v>
      </c>
      <c r="AY284" s="253" t="s">
        <v>141</v>
      </c>
    </row>
    <row r="285" s="13" customFormat="1">
      <c r="A285" s="13"/>
      <c r="B285" s="232"/>
      <c r="C285" s="233"/>
      <c r="D285" s="234" t="s">
        <v>152</v>
      </c>
      <c r="E285" s="235" t="s">
        <v>19</v>
      </c>
      <c r="F285" s="236" t="s">
        <v>288</v>
      </c>
      <c r="G285" s="233"/>
      <c r="H285" s="235" t="s">
        <v>19</v>
      </c>
      <c r="I285" s="237"/>
      <c r="J285" s="233"/>
      <c r="K285" s="233"/>
      <c r="L285" s="238"/>
      <c r="M285" s="239"/>
      <c r="N285" s="240"/>
      <c r="O285" s="240"/>
      <c r="P285" s="240"/>
      <c r="Q285" s="240"/>
      <c r="R285" s="240"/>
      <c r="S285" s="240"/>
      <c r="T285" s="241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2" t="s">
        <v>152</v>
      </c>
      <c r="AU285" s="242" t="s">
        <v>84</v>
      </c>
      <c r="AV285" s="13" t="s">
        <v>78</v>
      </c>
      <c r="AW285" s="13" t="s">
        <v>33</v>
      </c>
      <c r="AX285" s="13" t="s">
        <v>71</v>
      </c>
      <c r="AY285" s="242" t="s">
        <v>141</v>
      </c>
    </row>
    <row r="286" s="14" customFormat="1">
      <c r="A286" s="14"/>
      <c r="B286" s="243"/>
      <c r="C286" s="244"/>
      <c r="D286" s="234" t="s">
        <v>152</v>
      </c>
      <c r="E286" s="245" t="s">
        <v>19</v>
      </c>
      <c r="F286" s="246" t="s">
        <v>317</v>
      </c>
      <c r="G286" s="244"/>
      <c r="H286" s="247">
        <v>26.699999999999999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152</v>
      </c>
      <c r="AU286" s="253" t="s">
        <v>84</v>
      </c>
      <c r="AV286" s="14" t="s">
        <v>84</v>
      </c>
      <c r="AW286" s="14" t="s">
        <v>33</v>
      </c>
      <c r="AX286" s="14" t="s">
        <v>71</v>
      </c>
      <c r="AY286" s="253" t="s">
        <v>141</v>
      </c>
    </row>
    <row r="287" s="13" customFormat="1">
      <c r="A287" s="13"/>
      <c r="B287" s="232"/>
      <c r="C287" s="233"/>
      <c r="D287" s="234" t="s">
        <v>152</v>
      </c>
      <c r="E287" s="235" t="s">
        <v>19</v>
      </c>
      <c r="F287" s="236" t="s">
        <v>318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152</v>
      </c>
      <c r="AU287" s="242" t="s">
        <v>84</v>
      </c>
      <c r="AV287" s="13" t="s">
        <v>78</v>
      </c>
      <c r="AW287" s="13" t="s">
        <v>33</v>
      </c>
      <c r="AX287" s="13" t="s">
        <v>71</v>
      </c>
      <c r="AY287" s="242" t="s">
        <v>141</v>
      </c>
    </row>
    <row r="288" s="14" customFormat="1">
      <c r="A288" s="14"/>
      <c r="B288" s="243"/>
      <c r="C288" s="244"/>
      <c r="D288" s="234" t="s">
        <v>152</v>
      </c>
      <c r="E288" s="245" t="s">
        <v>19</v>
      </c>
      <c r="F288" s="246" t="s">
        <v>319</v>
      </c>
      <c r="G288" s="244"/>
      <c r="H288" s="247">
        <v>31.68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152</v>
      </c>
      <c r="AU288" s="253" t="s">
        <v>84</v>
      </c>
      <c r="AV288" s="14" t="s">
        <v>84</v>
      </c>
      <c r="AW288" s="14" t="s">
        <v>33</v>
      </c>
      <c r="AX288" s="14" t="s">
        <v>71</v>
      </c>
      <c r="AY288" s="253" t="s">
        <v>141</v>
      </c>
    </row>
    <row r="289" s="14" customFormat="1">
      <c r="A289" s="14"/>
      <c r="B289" s="243"/>
      <c r="C289" s="244"/>
      <c r="D289" s="234" t="s">
        <v>152</v>
      </c>
      <c r="E289" s="245" t="s">
        <v>19</v>
      </c>
      <c r="F289" s="246" t="s">
        <v>320</v>
      </c>
      <c r="G289" s="244"/>
      <c r="H289" s="247">
        <v>2.25</v>
      </c>
      <c r="I289" s="248"/>
      <c r="J289" s="244"/>
      <c r="K289" s="244"/>
      <c r="L289" s="249"/>
      <c r="M289" s="250"/>
      <c r="N289" s="251"/>
      <c r="O289" s="251"/>
      <c r="P289" s="251"/>
      <c r="Q289" s="251"/>
      <c r="R289" s="251"/>
      <c r="S289" s="251"/>
      <c r="T289" s="252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3" t="s">
        <v>152</v>
      </c>
      <c r="AU289" s="253" t="s">
        <v>84</v>
      </c>
      <c r="AV289" s="14" t="s">
        <v>84</v>
      </c>
      <c r="AW289" s="14" t="s">
        <v>33</v>
      </c>
      <c r="AX289" s="14" t="s">
        <v>71</v>
      </c>
      <c r="AY289" s="253" t="s">
        <v>141</v>
      </c>
    </row>
    <row r="290" s="16" customFormat="1">
      <c r="A290" s="16"/>
      <c r="B290" s="275"/>
      <c r="C290" s="276"/>
      <c r="D290" s="234" t="s">
        <v>152</v>
      </c>
      <c r="E290" s="277" t="s">
        <v>19</v>
      </c>
      <c r="F290" s="278" t="s">
        <v>266</v>
      </c>
      <c r="G290" s="276"/>
      <c r="H290" s="279">
        <v>63.060000000000002</v>
      </c>
      <c r="I290" s="280"/>
      <c r="J290" s="276"/>
      <c r="K290" s="276"/>
      <c r="L290" s="281"/>
      <c r="M290" s="282"/>
      <c r="N290" s="283"/>
      <c r="O290" s="283"/>
      <c r="P290" s="283"/>
      <c r="Q290" s="283"/>
      <c r="R290" s="283"/>
      <c r="S290" s="283"/>
      <c r="T290" s="284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T290" s="285" t="s">
        <v>152</v>
      </c>
      <c r="AU290" s="285" t="s">
        <v>84</v>
      </c>
      <c r="AV290" s="16" t="s">
        <v>164</v>
      </c>
      <c r="AW290" s="16" t="s">
        <v>33</v>
      </c>
      <c r="AX290" s="16" t="s">
        <v>71</v>
      </c>
      <c r="AY290" s="285" t="s">
        <v>141</v>
      </c>
    </row>
    <row r="291" s="13" customFormat="1">
      <c r="A291" s="13"/>
      <c r="B291" s="232"/>
      <c r="C291" s="233"/>
      <c r="D291" s="234" t="s">
        <v>152</v>
      </c>
      <c r="E291" s="235" t="s">
        <v>19</v>
      </c>
      <c r="F291" s="236" t="s">
        <v>321</v>
      </c>
      <c r="G291" s="233"/>
      <c r="H291" s="235" t="s">
        <v>19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152</v>
      </c>
      <c r="AU291" s="242" t="s">
        <v>84</v>
      </c>
      <c r="AV291" s="13" t="s">
        <v>78</v>
      </c>
      <c r="AW291" s="13" t="s">
        <v>33</v>
      </c>
      <c r="AX291" s="13" t="s">
        <v>71</v>
      </c>
      <c r="AY291" s="242" t="s">
        <v>141</v>
      </c>
    </row>
    <row r="292" s="13" customFormat="1">
      <c r="A292" s="13"/>
      <c r="B292" s="232"/>
      <c r="C292" s="233"/>
      <c r="D292" s="234" t="s">
        <v>152</v>
      </c>
      <c r="E292" s="235" t="s">
        <v>19</v>
      </c>
      <c r="F292" s="236" t="s">
        <v>288</v>
      </c>
      <c r="G292" s="233"/>
      <c r="H292" s="235" t="s">
        <v>19</v>
      </c>
      <c r="I292" s="237"/>
      <c r="J292" s="233"/>
      <c r="K292" s="233"/>
      <c r="L292" s="238"/>
      <c r="M292" s="239"/>
      <c r="N292" s="240"/>
      <c r="O292" s="240"/>
      <c r="P292" s="240"/>
      <c r="Q292" s="240"/>
      <c r="R292" s="240"/>
      <c r="S292" s="240"/>
      <c r="T292" s="241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2" t="s">
        <v>152</v>
      </c>
      <c r="AU292" s="242" t="s">
        <v>84</v>
      </c>
      <c r="AV292" s="13" t="s">
        <v>78</v>
      </c>
      <c r="AW292" s="13" t="s">
        <v>33</v>
      </c>
      <c r="AX292" s="13" t="s">
        <v>71</v>
      </c>
      <c r="AY292" s="242" t="s">
        <v>141</v>
      </c>
    </row>
    <row r="293" s="14" customFormat="1">
      <c r="A293" s="14"/>
      <c r="B293" s="243"/>
      <c r="C293" s="244"/>
      <c r="D293" s="234" t="s">
        <v>152</v>
      </c>
      <c r="E293" s="245" t="s">
        <v>19</v>
      </c>
      <c r="F293" s="246" t="s">
        <v>322</v>
      </c>
      <c r="G293" s="244"/>
      <c r="H293" s="247">
        <v>-5.04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152</v>
      </c>
      <c r="AU293" s="253" t="s">
        <v>84</v>
      </c>
      <c r="AV293" s="14" t="s">
        <v>84</v>
      </c>
      <c r="AW293" s="14" t="s">
        <v>33</v>
      </c>
      <c r="AX293" s="14" t="s">
        <v>71</v>
      </c>
      <c r="AY293" s="253" t="s">
        <v>141</v>
      </c>
    </row>
    <row r="294" s="14" customFormat="1">
      <c r="A294" s="14"/>
      <c r="B294" s="243"/>
      <c r="C294" s="244"/>
      <c r="D294" s="234" t="s">
        <v>152</v>
      </c>
      <c r="E294" s="245" t="s">
        <v>19</v>
      </c>
      <c r="F294" s="246" t="s">
        <v>323</v>
      </c>
      <c r="G294" s="244"/>
      <c r="H294" s="247">
        <v>-1.8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152</v>
      </c>
      <c r="AU294" s="253" t="s">
        <v>84</v>
      </c>
      <c r="AV294" s="14" t="s">
        <v>84</v>
      </c>
      <c r="AW294" s="14" t="s">
        <v>33</v>
      </c>
      <c r="AX294" s="14" t="s">
        <v>71</v>
      </c>
      <c r="AY294" s="253" t="s">
        <v>141</v>
      </c>
    </row>
    <row r="295" s="13" customFormat="1">
      <c r="A295" s="13"/>
      <c r="B295" s="232"/>
      <c r="C295" s="233"/>
      <c r="D295" s="234" t="s">
        <v>152</v>
      </c>
      <c r="E295" s="235" t="s">
        <v>19</v>
      </c>
      <c r="F295" s="236" t="s">
        <v>318</v>
      </c>
      <c r="G295" s="233"/>
      <c r="H295" s="235" t="s">
        <v>19</v>
      </c>
      <c r="I295" s="237"/>
      <c r="J295" s="233"/>
      <c r="K295" s="233"/>
      <c r="L295" s="238"/>
      <c r="M295" s="239"/>
      <c r="N295" s="240"/>
      <c r="O295" s="240"/>
      <c r="P295" s="240"/>
      <c r="Q295" s="240"/>
      <c r="R295" s="240"/>
      <c r="S295" s="240"/>
      <c r="T295" s="241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2" t="s">
        <v>152</v>
      </c>
      <c r="AU295" s="242" t="s">
        <v>84</v>
      </c>
      <c r="AV295" s="13" t="s">
        <v>78</v>
      </c>
      <c r="AW295" s="13" t="s">
        <v>33</v>
      </c>
      <c r="AX295" s="13" t="s">
        <v>71</v>
      </c>
      <c r="AY295" s="242" t="s">
        <v>141</v>
      </c>
    </row>
    <row r="296" s="14" customFormat="1">
      <c r="A296" s="14"/>
      <c r="B296" s="243"/>
      <c r="C296" s="244"/>
      <c r="D296" s="234" t="s">
        <v>152</v>
      </c>
      <c r="E296" s="245" t="s">
        <v>19</v>
      </c>
      <c r="F296" s="246" t="s">
        <v>324</v>
      </c>
      <c r="G296" s="244"/>
      <c r="H296" s="247">
        <v>-4.9500000000000002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152</v>
      </c>
      <c r="AU296" s="253" t="s">
        <v>84</v>
      </c>
      <c r="AV296" s="14" t="s">
        <v>84</v>
      </c>
      <c r="AW296" s="14" t="s">
        <v>33</v>
      </c>
      <c r="AX296" s="14" t="s">
        <v>71</v>
      </c>
      <c r="AY296" s="253" t="s">
        <v>141</v>
      </c>
    </row>
    <row r="297" s="14" customFormat="1">
      <c r="A297" s="14"/>
      <c r="B297" s="243"/>
      <c r="C297" s="244"/>
      <c r="D297" s="234" t="s">
        <v>152</v>
      </c>
      <c r="E297" s="245" t="s">
        <v>19</v>
      </c>
      <c r="F297" s="246" t="s">
        <v>325</v>
      </c>
      <c r="G297" s="244"/>
      <c r="H297" s="247">
        <v>-7.2000000000000002</v>
      </c>
      <c r="I297" s="248"/>
      <c r="J297" s="244"/>
      <c r="K297" s="244"/>
      <c r="L297" s="249"/>
      <c r="M297" s="250"/>
      <c r="N297" s="251"/>
      <c r="O297" s="251"/>
      <c r="P297" s="251"/>
      <c r="Q297" s="251"/>
      <c r="R297" s="251"/>
      <c r="S297" s="251"/>
      <c r="T297" s="252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3" t="s">
        <v>152</v>
      </c>
      <c r="AU297" s="253" t="s">
        <v>84</v>
      </c>
      <c r="AV297" s="14" t="s">
        <v>84</v>
      </c>
      <c r="AW297" s="14" t="s">
        <v>33</v>
      </c>
      <c r="AX297" s="14" t="s">
        <v>71</v>
      </c>
      <c r="AY297" s="253" t="s">
        <v>141</v>
      </c>
    </row>
    <row r="298" s="16" customFormat="1">
      <c r="A298" s="16"/>
      <c r="B298" s="275"/>
      <c r="C298" s="276"/>
      <c r="D298" s="234" t="s">
        <v>152</v>
      </c>
      <c r="E298" s="277" t="s">
        <v>19</v>
      </c>
      <c r="F298" s="278" t="s">
        <v>266</v>
      </c>
      <c r="G298" s="276"/>
      <c r="H298" s="279">
        <v>-18.989999999999998</v>
      </c>
      <c r="I298" s="280"/>
      <c r="J298" s="276"/>
      <c r="K298" s="276"/>
      <c r="L298" s="281"/>
      <c r="M298" s="282"/>
      <c r="N298" s="283"/>
      <c r="O298" s="283"/>
      <c r="P298" s="283"/>
      <c r="Q298" s="283"/>
      <c r="R298" s="283"/>
      <c r="S298" s="283"/>
      <c r="T298" s="284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T298" s="285" t="s">
        <v>152</v>
      </c>
      <c r="AU298" s="285" t="s">
        <v>84</v>
      </c>
      <c r="AV298" s="16" t="s">
        <v>164</v>
      </c>
      <c r="AW298" s="16" t="s">
        <v>33</v>
      </c>
      <c r="AX298" s="16" t="s">
        <v>71</v>
      </c>
      <c r="AY298" s="285" t="s">
        <v>141</v>
      </c>
    </row>
    <row r="299" s="15" customFormat="1">
      <c r="A299" s="15"/>
      <c r="B299" s="254"/>
      <c r="C299" s="255"/>
      <c r="D299" s="234" t="s">
        <v>152</v>
      </c>
      <c r="E299" s="256" t="s">
        <v>19</v>
      </c>
      <c r="F299" s="257" t="s">
        <v>159</v>
      </c>
      <c r="G299" s="255"/>
      <c r="H299" s="258">
        <v>44.07</v>
      </c>
      <c r="I299" s="259"/>
      <c r="J299" s="255"/>
      <c r="K299" s="255"/>
      <c r="L299" s="260"/>
      <c r="M299" s="261"/>
      <c r="N299" s="262"/>
      <c r="O299" s="262"/>
      <c r="P299" s="262"/>
      <c r="Q299" s="262"/>
      <c r="R299" s="262"/>
      <c r="S299" s="262"/>
      <c r="T299" s="263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64" t="s">
        <v>152</v>
      </c>
      <c r="AU299" s="264" t="s">
        <v>84</v>
      </c>
      <c r="AV299" s="15" t="s">
        <v>148</v>
      </c>
      <c r="AW299" s="15" t="s">
        <v>33</v>
      </c>
      <c r="AX299" s="15" t="s">
        <v>78</v>
      </c>
      <c r="AY299" s="264" t="s">
        <v>141</v>
      </c>
    </row>
    <row r="300" s="2" customFormat="1" ht="16.5" customHeight="1">
      <c r="A300" s="40"/>
      <c r="B300" s="41"/>
      <c r="C300" s="265" t="s">
        <v>7</v>
      </c>
      <c r="D300" s="265" t="s">
        <v>183</v>
      </c>
      <c r="E300" s="266" t="s">
        <v>326</v>
      </c>
      <c r="F300" s="267" t="s">
        <v>327</v>
      </c>
      <c r="G300" s="268" t="s">
        <v>146</v>
      </c>
      <c r="H300" s="269">
        <v>44.951000000000001</v>
      </c>
      <c r="I300" s="270"/>
      <c r="J300" s="271">
        <f>ROUND(I300*H300,2)</f>
        <v>0</v>
      </c>
      <c r="K300" s="267" t="s">
        <v>147</v>
      </c>
      <c r="L300" s="272"/>
      <c r="M300" s="273" t="s">
        <v>19</v>
      </c>
      <c r="N300" s="274" t="s">
        <v>43</v>
      </c>
      <c r="O300" s="86"/>
      <c r="P300" s="223">
        <f>O300*H300</f>
        <v>0</v>
      </c>
      <c r="Q300" s="223">
        <v>0.0041999999999999997</v>
      </c>
      <c r="R300" s="223">
        <f>Q300*H300</f>
        <v>0.1887942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294</v>
      </c>
      <c r="AT300" s="225" t="s">
        <v>183</v>
      </c>
      <c r="AU300" s="225" t="s">
        <v>84</v>
      </c>
      <c r="AY300" s="19" t="s">
        <v>141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84</v>
      </c>
      <c r="BK300" s="226">
        <f>ROUND(I300*H300,2)</f>
        <v>0</v>
      </c>
      <c r="BL300" s="19" t="s">
        <v>283</v>
      </c>
      <c r="BM300" s="225" t="s">
        <v>328</v>
      </c>
    </row>
    <row r="301" s="2" customFormat="1">
      <c r="A301" s="40"/>
      <c r="B301" s="41"/>
      <c r="C301" s="42"/>
      <c r="D301" s="227" t="s">
        <v>150</v>
      </c>
      <c r="E301" s="42"/>
      <c r="F301" s="228" t="s">
        <v>329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150</v>
      </c>
      <c r="AU301" s="19" t="s">
        <v>84</v>
      </c>
    </row>
    <row r="302" s="13" customFormat="1">
      <c r="A302" s="13"/>
      <c r="B302" s="232"/>
      <c r="C302" s="233"/>
      <c r="D302" s="234" t="s">
        <v>152</v>
      </c>
      <c r="E302" s="235" t="s">
        <v>19</v>
      </c>
      <c r="F302" s="236" t="s">
        <v>314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152</v>
      </c>
      <c r="AU302" s="242" t="s">
        <v>84</v>
      </c>
      <c r="AV302" s="13" t="s">
        <v>78</v>
      </c>
      <c r="AW302" s="13" t="s">
        <v>33</v>
      </c>
      <c r="AX302" s="13" t="s">
        <v>71</v>
      </c>
      <c r="AY302" s="242" t="s">
        <v>141</v>
      </c>
    </row>
    <row r="303" s="13" customFormat="1">
      <c r="A303" s="13"/>
      <c r="B303" s="232"/>
      <c r="C303" s="233"/>
      <c r="D303" s="234" t="s">
        <v>152</v>
      </c>
      <c r="E303" s="235" t="s">
        <v>19</v>
      </c>
      <c r="F303" s="236" t="s">
        <v>315</v>
      </c>
      <c r="G303" s="233"/>
      <c r="H303" s="235" t="s">
        <v>19</v>
      </c>
      <c r="I303" s="237"/>
      <c r="J303" s="233"/>
      <c r="K303" s="233"/>
      <c r="L303" s="238"/>
      <c r="M303" s="239"/>
      <c r="N303" s="240"/>
      <c r="O303" s="240"/>
      <c r="P303" s="240"/>
      <c r="Q303" s="240"/>
      <c r="R303" s="240"/>
      <c r="S303" s="240"/>
      <c r="T303" s="241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2" t="s">
        <v>152</v>
      </c>
      <c r="AU303" s="242" t="s">
        <v>84</v>
      </c>
      <c r="AV303" s="13" t="s">
        <v>78</v>
      </c>
      <c r="AW303" s="13" t="s">
        <v>33</v>
      </c>
      <c r="AX303" s="13" t="s">
        <v>71</v>
      </c>
      <c r="AY303" s="242" t="s">
        <v>141</v>
      </c>
    </row>
    <row r="304" s="14" customFormat="1">
      <c r="A304" s="14"/>
      <c r="B304" s="243"/>
      <c r="C304" s="244"/>
      <c r="D304" s="234" t="s">
        <v>152</v>
      </c>
      <c r="E304" s="245" t="s">
        <v>19</v>
      </c>
      <c r="F304" s="246" t="s">
        <v>1429</v>
      </c>
      <c r="G304" s="244"/>
      <c r="H304" s="247">
        <v>2.4300000000000002</v>
      </c>
      <c r="I304" s="248"/>
      <c r="J304" s="244"/>
      <c r="K304" s="244"/>
      <c r="L304" s="249"/>
      <c r="M304" s="250"/>
      <c r="N304" s="251"/>
      <c r="O304" s="251"/>
      <c r="P304" s="251"/>
      <c r="Q304" s="251"/>
      <c r="R304" s="251"/>
      <c r="S304" s="251"/>
      <c r="T304" s="252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53" t="s">
        <v>152</v>
      </c>
      <c r="AU304" s="253" t="s">
        <v>84</v>
      </c>
      <c r="AV304" s="14" t="s">
        <v>84</v>
      </c>
      <c r="AW304" s="14" t="s">
        <v>33</v>
      </c>
      <c r="AX304" s="14" t="s">
        <v>71</v>
      </c>
      <c r="AY304" s="253" t="s">
        <v>141</v>
      </c>
    </row>
    <row r="305" s="13" customFormat="1">
      <c r="A305" s="13"/>
      <c r="B305" s="232"/>
      <c r="C305" s="233"/>
      <c r="D305" s="234" t="s">
        <v>152</v>
      </c>
      <c r="E305" s="235" t="s">
        <v>19</v>
      </c>
      <c r="F305" s="236" t="s">
        <v>288</v>
      </c>
      <c r="G305" s="233"/>
      <c r="H305" s="235" t="s">
        <v>19</v>
      </c>
      <c r="I305" s="237"/>
      <c r="J305" s="233"/>
      <c r="K305" s="233"/>
      <c r="L305" s="238"/>
      <c r="M305" s="239"/>
      <c r="N305" s="240"/>
      <c r="O305" s="240"/>
      <c r="P305" s="240"/>
      <c r="Q305" s="240"/>
      <c r="R305" s="240"/>
      <c r="S305" s="240"/>
      <c r="T305" s="24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2" t="s">
        <v>152</v>
      </c>
      <c r="AU305" s="242" t="s">
        <v>84</v>
      </c>
      <c r="AV305" s="13" t="s">
        <v>78</v>
      </c>
      <c r="AW305" s="13" t="s">
        <v>33</v>
      </c>
      <c r="AX305" s="13" t="s">
        <v>71</v>
      </c>
      <c r="AY305" s="242" t="s">
        <v>141</v>
      </c>
    </row>
    <row r="306" s="14" customFormat="1">
      <c r="A306" s="14"/>
      <c r="B306" s="243"/>
      <c r="C306" s="244"/>
      <c r="D306" s="234" t="s">
        <v>152</v>
      </c>
      <c r="E306" s="245" t="s">
        <v>19</v>
      </c>
      <c r="F306" s="246" t="s">
        <v>317</v>
      </c>
      <c r="G306" s="244"/>
      <c r="H306" s="247">
        <v>26.699999999999999</v>
      </c>
      <c r="I306" s="248"/>
      <c r="J306" s="244"/>
      <c r="K306" s="244"/>
      <c r="L306" s="249"/>
      <c r="M306" s="250"/>
      <c r="N306" s="251"/>
      <c r="O306" s="251"/>
      <c r="P306" s="251"/>
      <c r="Q306" s="251"/>
      <c r="R306" s="251"/>
      <c r="S306" s="251"/>
      <c r="T306" s="252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3" t="s">
        <v>152</v>
      </c>
      <c r="AU306" s="253" t="s">
        <v>84</v>
      </c>
      <c r="AV306" s="14" t="s">
        <v>84</v>
      </c>
      <c r="AW306" s="14" t="s">
        <v>33</v>
      </c>
      <c r="AX306" s="14" t="s">
        <v>71</v>
      </c>
      <c r="AY306" s="253" t="s">
        <v>141</v>
      </c>
    </row>
    <row r="307" s="13" customFormat="1">
      <c r="A307" s="13"/>
      <c r="B307" s="232"/>
      <c r="C307" s="233"/>
      <c r="D307" s="234" t="s">
        <v>152</v>
      </c>
      <c r="E307" s="235" t="s">
        <v>19</v>
      </c>
      <c r="F307" s="236" t="s">
        <v>318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152</v>
      </c>
      <c r="AU307" s="242" t="s">
        <v>84</v>
      </c>
      <c r="AV307" s="13" t="s">
        <v>78</v>
      </c>
      <c r="AW307" s="13" t="s">
        <v>33</v>
      </c>
      <c r="AX307" s="13" t="s">
        <v>71</v>
      </c>
      <c r="AY307" s="242" t="s">
        <v>141</v>
      </c>
    </row>
    <row r="308" s="14" customFormat="1">
      <c r="A308" s="14"/>
      <c r="B308" s="243"/>
      <c r="C308" s="244"/>
      <c r="D308" s="234" t="s">
        <v>152</v>
      </c>
      <c r="E308" s="245" t="s">
        <v>19</v>
      </c>
      <c r="F308" s="246" t="s">
        <v>319</v>
      </c>
      <c r="G308" s="244"/>
      <c r="H308" s="247">
        <v>31.68</v>
      </c>
      <c r="I308" s="248"/>
      <c r="J308" s="244"/>
      <c r="K308" s="244"/>
      <c r="L308" s="249"/>
      <c r="M308" s="250"/>
      <c r="N308" s="251"/>
      <c r="O308" s="251"/>
      <c r="P308" s="251"/>
      <c r="Q308" s="251"/>
      <c r="R308" s="251"/>
      <c r="S308" s="251"/>
      <c r="T308" s="252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3" t="s">
        <v>152</v>
      </c>
      <c r="AU308" s="253" t="s">
        <v>84</v>
      </c>
      <c r="AV308" s="14" t="s">
        <v>84</v>
      </c>
      <c r="AW308" s="14" t="s">
        <v>33</v>
      </c>
      <c r="AX308" s="14" t="s">
        <v>71</v>
      </c>
      <c r="AY308" s="253" t="s">
        <v>141</v>
      </c>
    </row>
    <row r="309" s="14" customFormat="1">
      <c r="A309" s="14"/>
      <c r="B309" s="243"/>
      <c r="C309" s="244"/>
      <c r="D309" s="234" t="s">
        <v>152</v>
      </c>
      <c r="E309" s="245" t="s">
        <v>19</v>
      </c>
      <c r="F309" s="246" t="s">
        <v>320</v>
      </c>
      <c r="G309" s="244"/>
      <c r="H309" s="247">
        <v>2.25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152</v>
      </c>
      <c r="AU309" s="253" t="s">
        <v>84</v>
      </c>
      <c r="AV309" s="14" t="s">
        <v>84</v>
      </c>
      <c r="AW309" s="14" t="s">
        <v>33</v>
      </c>
      <c r="AX309" s="14" t="s">
        <v>71</v>
      </c>
      <c r="AY309" s="253" t="s">
        <v>141</v>
      </c>
    </row>
    <row r="310" s="16" customFormat="1">
      <c r="A310" s="16"/>
      <c r="B310" s="275"/>
      <c r="C310" s="276"/>
      <c r="D310" s="234" t="s">
        <v>152</v>
      </c>
      <c r="E310" s="277" t="s">
        <v>19</v>
      </c>
      <c r="F310" s="278" t="s">
        <v>266</v>
      </c>
      <c r="G310" s="276"/>
      <c r="H310" s="279">
        <v>63.060000000000002</v>
      </c>
      <c r="I310" s="280"/>
      <c r="J310" s="276"/>
      <c r="K310" s="276"/>
      <c r="L310" s="281"/>
      <c r="M310" s="282"/>
      <c r="N310" s="283"/>
      <c r="O310" s="283"/>
      <c r="P310" s="283"/>
      <c r="Q310" s="283"/>
      <c r="R310" s="283"/>
      <c r="S310" s="283"/>
      <c r="T310" s="284"/>
      <c r="U310" s="16"/>
      <c r="V310" s="16"/>
      <c r="W310" s="16"/>
      <c r="X310" s="16"/>
      <c r="Y310" s="16"/>
      <c r="Z310" s="16"/>
      <c r="AA310" s="16"/>
      <c r="AB310" s="16"/>
      <c r="AC310" s="16"/>
      <c r="AD310" s="16"/>
      <c r="AE310" s="16"/>
      <c r="AT310" s="285" t="s">
        <v>152</v>
      </c>
      <c r="AU310" s="285" t="s">
        <v>84</v>
      </c>
      <c r="AV310" s="16" t="s">
        <v>164</v>
      </c>
      <c r="AW310" s="16" t="s">
        <v>33</v>
      </c>
      <c r="AX310" s="16" t="s">
        <v>71</v>
      </c>
      <c r="AY310" s="285" t="s">
        <v>141</v>
      </c>
    </row>
    <row r="311" s="13" customFormat="1">
      <c r="A311" s="13"/>
      <c r="B311" s="232"/>
      <c r="C311" s="233"/>
      <c r="D311" s="234" t="s">
        <v>152</v>
      </c>
      <c r="E311" s="235" t="s">
        <v>19</v>
      </c>
      <c r="F311" s="236" t="s">
        <v>321</v>
      </c>
      <c r="G311" s="233"/>
      <c r="H311" s="235" t="s">
        <v>19</v>
      </c>
      <c r="I311" s="237"/>
      <c r="J311" s="233"/>
      <c r="K311" s="233"/>
      <c r="L311" s="238"/>
      <c r="M311" s="239"/>
      <c r="N311" s="240"/>
      <c r="O311" s="240"/>
      <c r="P311" s="240"/>
      <c r="Q311" s="240"/>
      <c r="R311" s="240"/>
      <c r="S311" s="240"/>
      <c r="T311" s="24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2" t="s">
        <v>152</v>
      </c>
      <c r="AU311" s="242" t="s">
        <v>84</v>
      </c>
      <c r="AV311" s="13" t="s">
        <v>78</v>
      </c>
      <c r="AW311" s="13" t="s">
        <v>33</v>
      </c>
      <c r="AX311" s="13" t="s">
        <v>71</v>
      </c>
      <c r="AY311" s="242" t="s">
        <v>141</v>
      </c>
    </row>
    <row r="312" s="13" customFormat="1">
      <c r="A312" s="13"/>
      <c r="B312" s="232"/>
      <c r="C312" s="233"/>
      <c r="D312" s="234" t="s">
        <v>152</v>
      </c>
      <c r="E312" s="235" t="s">
        <v>19</v>
      </c>
      <c r="F312" s="236" t="s">
        <v>288</v>
      </c>
      <c r="G312" s="233"/>
      <c r="H312" s="235" t="s">
        <v>19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152</v>
      </c>
      <c r="AU312" s="242" t="s">
        <v>84</v>
      </c>
      <c r="AV312" s="13" t="s">
        <v>78</v>
      </c>
      <c r="AW312" s="13" t="s">
        <v>33</v>
      </c>
      <c r="AX312" s="13" t="s">
        <v>71</v>
      </c>
      <c r="AY312" s="242" t="s">
        <v>141</v>
      </c>
    </row>
    <row r="313" s="14" customFormat="1">
      <c r="A313" s="14"/>
      <c r="B313" s="243"/>
      <c r="C313" s="244"/>
      <c r="D313" s="234" t="s">
        <v>152</v>
      </c>
      <c r="E313" s="245" t="s">
        <v>19</v>
      </c>
      <c r="F313" s="246" t="s">
        <v>322</v>
      </c>
      <c r="G313" s="244"/>
      <c r="H313" s="247">
        <v>-5.04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152</v>
      </c>
      <c r="AU313" s="253" t="s">
        <v>84</v>
      </c>
      <c r="AV313" s="14" t="s">
        <v>84</v>
      </c>
      <c r="AW313" s="14" t="s">
        <v>33</v>
      </c>
      <c r="AX313" s="14" t="s">
        <v>71</v>
      </c>
      <c r="AY313" s="253" t="s">
        <v>141</v>
      </c>
    </row>
    <row r="314" s="14" customFormat="1">
      <c r="A314" s="14"/>
      <c r="B314" s="243"/>
      <c r="C314" s="244"/>
      <c r="D314" s="234" t="s">
        <v>152</v>
      </c>
      <c r="E314" s="245" t="s">
        <v>19</v>
      </c>
      <c r="F314" s="246" t="s">
        <v>323</v>
      </c>
      <c r="G314" s="244"/>
      <c r="H314" s="247">
        <v>-1.8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152</v>
      </c>
      <c r="AU314" s="253" t="s">
        <v>84</v>
      </c>
      <c r="AV314" s="14" t="s">
        <v>84</v>
      </c>
      <c r="AW314" s="14" t="s">
        <v>33</v>
      </c>
      <c r="AX314" s="14" t="s">
        <v>71</v>
      </c>
      <c r="AY314" s="253" t="s">
        <v>141</v>
      </c>
    </row>
    <row r="315" s="13" customFormat="1">
      <c r="A315" s="13"/>
      <c r="B315" s="232"/>
      <c r="C315" s="233"/>
      <c r="D315" s="234" t="s">
        <v>152</v>
      </c>
      <c r="E315" s="235" t="s">
        <v>19</v>
      </c>
      <c r="F315" s="236" t="s">
        <v>318</v>
      </c>
      <c r="G315" s="233"/>
      <c r="H315" s="235" t="s">
        <v>19</v>
      </c>
      <c r="I315" s="237"/>
      <c r="J315" s="233"/>
      <c r="K315" s="233"/>
      <c r="L315" s="238"/>
      <c r="M315" s="239"/>
      <c r="N315" s="240"/>
      <c r="O315" s="240"/>
      <c r="P315" s="240"/>
      <c r="Q315" s="240"/>
      <c r="R315" s="240"/>
      <c r="S315" s="240"/>
      <c r="T315" s="24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2" t="s">
        <v>152</v>
      </c>
      <c r="AU315" s="242" t="s">
        <v>84</v>
      </c>
      <c r="AV315" s="13" t="s">
        <v>78</v>
      </c>
      <c r="AW315" s="13" t="s">
        <v>33</v>
      </c>
      <c r="AX315" s="13" t="s">
        <v>71</v>
      </c>
      <c r="AY315" s="242" t="s">
        <v>141</v>
      </c>
    </row>
    <row r="316" s="14" customFormat="1">
      <c r="A316" s="14"/>
      <c r="B316" s="243"/>
      <c r="C316" s="244"/>
      <c r="D316" s="234" t="s">
        <v>152</v>
      </c>
      <c r="E316" s="245" t="s">
        <v>19</v>
      </c>
      <c r="F316" s="246" t="s">
        <v>324</v>
      </c>
      <c r="G316" s="244"/>
      <c r="H316" s="247">
        <v>-4.9500000000000002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152</v>
      </c>
      <c r="AU316" s="253" t="s">
        <v>84</v>
      </c>
      <c r="AV316" s="14" t="s">
        <v>84</v>
      </c>
      <c r="AW316" s="14" t="s">
        <v>33</v>
      </c>
      <c r="AX316" s="14" t="s">
        <v>71</v>
      </c>
      <c r="AY316" s="253" t="s">
        <v>141</v>
      </c>
    </row>
    <row r="317" s="14" customFormat="1">
      <c r="A317" s="14"/>
      <c r="B317" s="243"/>
      <c r="C317" s="244"/>
      <c r="D317" s="234" t="s">
        <v>152</v>
      </c>
      <c r="E317" s="245" t="s">
        <v>19</v>
      </c>
      <c r="F317" s="246" t="s">
        <v>325</v>
      </c>
      <c r="G317" s="244"/>
      <c r="H317" s="247">
        <v>-7.2000000000000002</v>
      </c>
      <c r="I317" s="248"/>
      <c r="J317" s="244"/>
      <c r="K317" s="244"/>
      <c r="L317" s="249"/>
      <c r="M317" s="250"/>
      <c r="N317" s="251"/>
      <c r="O317" s="251"/>
      <c r="P317" s="251"/>
      <c r="Q317" s="251"/>
      <c r="R317" s="251"/>
      <c r="S317" s="251"/>
      <c r="T317" s="252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53" t="s">
        <v>152</v>
      </c>
      <c r="AU317" s="253" t="s">
        <v>84</v>
      </c>
      <c r="AV317" s="14" t="s">
        <v>84</v>
      </c>
      <c r="AW317" s="14" t="s">
        <v>33</v>
      </c>
      <c r="AX317" s="14" t="s">
        <v>71</v>
      </c>
      <c r="AY317" s="253" t="s">
        <v>141</v>
      </c>
    </row>
    <row r="318" s="16" customFormat="1">
      <c r="A318" s="16"/>
      <c r="B318" s="275"/>
      <c r="C318" s="276"/>
      <c r="D318" s="234" t="s">
        <v>152</v>
      </c>
      <c r="E318" s="277" t="s">
        <v>19</v>
      </c>
      <c r="F318" s="278" t="s">
        <v>266</v>
      </c>
      <c r="G318" s="276"/>
      <c r="H318" s="279">
        <v>-18.989999999999998</v>
      </c>
      <c r="I318" s="280"/>
      <c r="J318" s="276"/>
      <c r="K318" s="276"/>
      <c r="L318" s="281"/>
      <c r="M318" s="282"/>
      <c r="N318" s="283"/>
      <c r="O318" s="283"/>
      <c r="P318" s="283"/>
      <c r="Q318" s="283"/>
      <c r="R318" s="283"/>
      <c r="S318" s="283"/>
      <c r="T318" s="284"/>
      <c r="U318" s="16"/>
      <c r="V318" s="16"/>
      <c r="W318" s="16"/>
      <c r="X318" s="16"/>
      <c r="Y318" s="16"/>
      <c r="Z318" s="16"/>
      <c r="AA318" s="16"/>
      <c r="AB318" s="16"/>
      <c r="AC318" s="16"/>
      <c r="AD318" s="16"/>
      <c r="AE318" s="16"/>
      <c r="AT318" s="285" t="s">
        <v>152</v>
      </c>
      <c r="AU318" s="285" t="s">
        <v>84</v>
      </c>
      <c r="AV318" s="16" t="s">
        <v>164</v>
      </c>
      <c r="AW318" s="16" t="s">
        <v>33</v>
      </c>
      <c r="AX318" s="16" t="s">
        <v>71</v>
      </c>
      <c r="AY318" s="285" t="s">
        <v>141</v>
      </c>
    </row>
    <row r="319" s="15" customFormat="1">
      <c r="A319" s="15"/>
      <c r="B319" s="254"/>
      <c r="C319" s="255"/>
      <c r="D319" s="234" t="s">
        <v>152</v>
      </c>
      <c r="E319" s="256" t="s">
        <v>19</v>
      </c>
      <c r="F319" s="257" t="s">
        <v>159</v>
      </c>
      <c r="G319" s="255"/>
      <c r="H319" s="258">
        <v>44.07</v>
      </c>
      <c r="I319" s="259"/>
      <c r="J319" s="255"/>
      <c r="K319" s="255"/>
      <c r="L319" s="260"/>
      <c r="M319" s="261"/>
      <c r="N319" s="262"/>
      <c r="O319" s="262"/>
      <c r="P319" s="262"/>
      <c r="Q319" s="262"/>
      <c r="R319" s="262"/>
      <c r="S319" s="262"/>
      <c r="T319" s="263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T319" s="264" t="s">
        <v>152</v>
      </c>
      <c r="AU319" s="264" t="s">
        <v>84</v>
      </c>
      <c r="AV319" s="15" t="s">
        <v>148</v>
      </c>
      <c r="AW319" s="15" t="s">
        <v>33</v>
      </c>
      <c r="AX319" s="15" t="s">
        <v>78</v>
      </c>
      <c r="AY319" s="264" t="s">
        <v>141</v>
      </c>
    </row>
    <row r="320" s="14" customFormat="1">
      <c r="A320" s="14"/>
      <c r="B320" s="243"/>
      <c r="C320" s="244"/>
      <c r="D320" s="234" t="s">
        <v>152</v>
      </c>
      <c r="E320" s="244"/>
      <c r="F320" s="246" t="s">
        <v>1430</v>
      </c>
      <c r="G320" s="244"/>
      <c r="H320" s="247">
        <v>44.951000000000001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152</v>
      </c>
      <c r="AU320" s="253" t="s">
        <v>84</v>
      </c>
      <c r="AV320" s="14" t="s">
        <v>84</v>
      </c>
      <c r="AW320" s="14" t="s">
        <v>4</v>
      </c>
      <c r="AX320" s="14" t="s">
        <v>78</v>
      </c>
      <c r="AY320" s="253" t="s">
        <v>141</v>
      </c>
    </row>
    <row r="321" s="2" customFormat="1" ht="24.15" customHeight="1">
      <c r="A321" s="40"/>
      <c r="B321" s="41"/>
      <c r="C321" s="214" t="s">
        <v>331</v>
      </c>
      <c r="D321" s="214" t="s">
        <v>143</v>
      </c>
      <c r="E321" s="215" t="s">
        <v>332</v>
      </c>
      <c r="F321" s="216" t="s">
        <v>333</v>
      </c>
      <c r="G321" s="217" t="s">
        <v>146</v>
      </c>
      <c r="H321" s="218">
        <v>1.1399999999999999</v>
      </c>
      <c r="I321" s="219"/>
      <c r="J321" s="220">
        <f>ROUND(I321*H321,2)</f>
        <v>0</v>
      </c>
      <c r="K321" s="216" t="s">
        <v>147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0.0086</v>
      </c>
      <c r="R321" s="223">
        <f>Q321*H321</f>
        <v>0.0098039999999999985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148</v>
      </c>
      <c r="AT321" s="225" t="s">
        <v>143</v>
      </c>
      <c r="AU321" s="225" t="s">
        <v>84</v>
      </c>
      <c r="AY321" s="19" t="s">
        <v>141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84</v>
      </c>
      <c r="BK321" s="226">
        <f>ROUND(I321*H321,2)</f>
        <v>0</v>
      </c>
      <c r="BL321" s="19" t="s">
        <v>148</v>
      </c>
      <c r="BM321" s="225" t="s">
        <v>334</v>
      </c>
    </row>
    <row r="322" s="2" customFormat="1">
      <c r="A322" s="40"/>
      <c r="B322" s="41"/>
      <c r="C322" s="42"/>
      <c r="D322" s="227" t="s">
        <v>150</v>
      </c>
      <c r="E322" s="42"/>
      <c r="F322" s="228" t="s">
        <v>335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150</v>
      </c>
      <c r="AU322" s="19" t="s">
        <v>84</v>
      </c>
    </row>
    <row r="323" s="13" customFormat="1">
      <c r="A323" s="13"/>
      <c r="B323" s="232"/>
      <c r="C323" s="233"/>
      <c r="D323" s="234" t="s">
        <v>152</v>
      </c>
      <c r="E323" s="235" t="s">
        <v>19</v>
      </c>
      <c r="F323" s="236" t="s">
        <v>336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152</v>
      </c>
      <c r="AU323" s="242" t="s">
        <v>84</v>
      </c>
      <c r="AV323" s="13" t="s">
        <v>78</v>
      </c>
      <c r="AW323" s="13" t="s">
        <v>33</v>
      </c>
      <c r="AX323" s="13" t="s">
        <v>71</v>
      </c>
      <c r="AY323" s="242" t="s">
        <v>141</v>
      </c>
    </row>
    <row r="324" s="14" customFormat="1">
      <c r="A324" s="14"/>
      <c r="B324" s="243"/>
      <c r="C324" s="244"/>
      <c r="D324" s="234" t="s">
        <v>152</v>
      </c>
      <c r="E324" s="245" t="s">
        <v>19</v>
      </c>
      <c r="F324" s="246" t="s">
        <v>337</v>
      </c>
      <c r="G324" s="244"/>
      <c r="H324" s="247">
        <v>1.1399999999999999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152</v>
      </c>
      <c r="AU324" s="253" t="s">
        <v>84</v>
      </c>
      <c r="AV324" s="14" t="s">
        <v>84</v>
      </c>
      <c r="AW324" s="14" t="s">
        <v>33</v>
      </c>
      <c r="AX324" s="14" t="s">
        <v>71</v>
      </c>
      <c r="AY324" s="253" t="s">
        <v>141</v>
      </c>
    </row>
    <row r="325" s="15" customFormat="1">
      <c r="A325" s="15"/>
      <c r="B325" s="254"/>
      <c r="C325" s="255"/>
      <c r="D325" s="234" t="s">
        <v>152</v>
      </c>
      <c r="E325" s="256" t="s">
        <v>19</v>
      </c>
      <c r="F325" s="257" t="s">
        <v>159</v>
      </c>
      <c r="G325" s="255"/>
      <c r="H325" s="258">
        <v>1.1399999999999999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152</v>
      </c>
      <c r="AU325" s="264" t="s">
        <v>84</v>
      </c>
      <c r="AV325" s="15" t="s">
        <v>148</v>
      </c>
      <c r="AW325" s="15" t="s">
        <v>33</v>
      </c>
      <c r="AX325" s="15" t="s">
        <v>78</v>
      </c>
      <c r="AY325" s="264" t="s">
        <v>141</v>
      </c>
    </row>
    <row r="326" s="2" customFormat="1" ht="16.5" customHeight="1">
      <c r="A326" s="40"/>
      <c r="B326" s="41"/>
      <c r="C326" s="265" t="s">
        <v>338</v>
      </c>
      <c r="D326" s="265" t="s">
        <v>183</v>
      </c>
      <c r="E326" s="266" t="s">
        <v>339</v>
      </c>
      <c r="F326" s="267" t="s">
        <v>340</v>
      </c>
      <c r="G326" s="268" t="s">
        <v>146</v>
      </c>
      <c r="H326" s="269">
        <v>1.163</v>
      </c>
      <c r="I326" s="270"/>
      <c r="J326" s="271">
        <f>ROUND(I326*H326,2)</f>
        <v>0</v>
      </c>
      <c r="K326" s="267" t="s">
        <v>147</v>
      </c>
      <c r="L326" s="272"/>
      <c r="M326" s="273" t="s">
        <v>19</v>
      </c>
      <c r="N326" s="274" t="s">
        <v>43</v>
      </c>
      <c r="O326" s="86"/>
      <c r="P326" s="223">
        <f>O326*H326</f>
        <v>0</v>
      </c>
      <c r="Q326" s="223">
        <v>0.0048999999999999998</v>
      </c>
      <c r="R326" s="223">
        <f>Q326*H326</f>
        <v>0.0056987000000000001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294</v>
      </c>
      <c r="AT326" s="225" t="s">
        <v>183</v>
      </c>
      <c r="AU326" s="225" t="s">
        <v>84</v>
      </c>
      <c r="AY326" s="19" t="s">
        <v>141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84</v>
      </c>
      <c r="BK326" s="226">
        <f>ROUND(I326*H326,2)</f>
        <v>0</v>
      </c>
      <c r="BL326" s="19" t="s">
        <v>283</v>
      </c>
      <c r="BM326" s="225" t="s">
        <v>341</v>
      </c>
    </row>
    <row r="327" s="2" customFormat="1">
      <c r="A327" s="40"/>
      <c r="B327" s="41"/>
      <c r="C327" s="42"/>
      <c r="D327" s="227" t="s">
        <v>150</v>
      </c>
      <c r="E327" s="42"/>
      <c r="F327" s="228" t="s">
        <v>342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150</v>
      </c>
      <c r="AU327" s="19" t="s">
        <v>84</v>
      </c>
    </row>
    <row r="328" s="13" customFormat="1">
      <c r="A328" s="13"/>
      <c r="B328" s="232"/>
      <c r="C328" s="233"/>
      <c r="D328" s="234" t="s">
        <v>152</v>
      </c>
      <c r="E328" s="235" t="s">
        <v>19</v>
      </c>
      <c r="F328" s="236" t="s">
        <v>336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152</v>
      </c>
      <c r="AU328" s="242" t="s">
        <v>84</v>
      </c>
      <c r="AV328" s="13" t="s">
        <v>78</v>
      </c>
      <c r="AW328" s="13" t="s">
        <v>33</v>
      </c>
      <c r="AX328" s="13" t="s">
        <v>71</v>
      </c>
      <c r="AY328" s="242" t="s">
        <v>141</v>
      </c>
    </row>
    <row r="329" s="14" customFormat="1">
      <c r="A329" s="14"/>
      <c r="B329" s="243"/>
      <c r="C329" s="244"/>
      <c r="D329" s="234" t="s">
        <v>152</v>
      </c>
      <c r="E329" s="245" t="s">
        <v>19</v>
      </c>
      <c r="F329" s="246" t="s">
        <v>337</v>
      </c>
      <c r="G329" s="244"/>
      <c r="H329" s="247">
        <v>1.1399999999999999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152</v>
      </c>
      <c r="AU329" s="253" t="s">
        <v>84</v>
      </c>
      <c r="AV329" s="14" t="s">
        <v>84</v>
      </c>
      <c r="AW329" s="14" t="s">
        <v>33</v>
      </c>
      <c r="AX329" s="14" t="s">
        <v>71</v>
      </c>
      <c r="AY329" s="253" t="s">
        <v>141</v>
      </c>
    </row>
    <row r="330" s="15" customFormat="1">
      <c r="A330" s="15"/>
      <c r="B330" s="254"/>
      <c r="C330" s="255"/>
      <c r="D330" s="234" t="s">
        <v>152</v>
      </c>
      <c r="E330" s="256" t="s">
        <v>19</v>
      </c>
      <c r="F330" s="257" t="s">
        <v>159</v>
      </c>
      <c r="G330" s="255"/>
      <c r="H330" s="258">
        <v>1.1399999999999999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152</v>
      </c>
      <c r="AU330" s="264" t="s">
        <v>84</v>
      </c>
      <c r="AV330" s="15" t="s">
        <v>148</v>
      </c>
      <c r="AW330" s="15" t="s">
        <v>33</v>
      </c>
      <c r="AX330" s="15" t="s">
        <v>78</v>
      </c>
      <c r="AY330" s="264" t="s">
        <v>141</v>
      </c>
    </row>
    <row r="331" s="14" customFormat="1">
      <c r="A331" s="14"/>
      <c r="B331" s="243"/>
      <c r="C331" s="244"/>
      <c r="D331" s="234" t="s">
        <v>152</v>
      </c>
      <c r="E331" s="244"/>
      <c r="F331" s="246" t="s">
        <v>343</v>
      </c>
      <c r="G331" s="244"/>
      <c r="H331" s="247">
        <v>1.163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152</v>
      </c>
      <c r="AU331" s="253" t="s">
        <v>84</v>
      </c>
      <c r="AV331" s="14" t="s">
        <v>84</v>
      </c>
      <c r="AW331" s="14" t="s">
        <v>4</v>
      </c>
      <c r="AX331" s="14" t="s">
        <v>78</v>
      </c>
      <c r="AY331" s="253" t="s">
        <v>141</v>
      </c>
    </row>
    <row r="332" s="2" customFormat="1" ht="24.15" customHeight="1">
      <c r="A332" s="40"/>
      <c r="B332" s="41"/>
      <c r="C332" s="214" t="s">
        <v>344</v>
      </c>
      <c r="D332" s="214" t="s">
        <v>143</v>
      </c>
      <c r="E332" s="215" t="s">
        <v>345</v>
      </c>
      <c r="F332" s="216" t="s">
        <v>346</v>
      </c>
      <c r="G332" s="217" t="s">
        <v>347</v>
      </c>
      <c r="H332" s="218">
        <v>64.799999999999997</v>
      </c>
      <c r="I332" s="219"/>
      <c r="J332" s="220">
        <f>ROUND(I332*H332,2)</f>
        <v>0</v>
      </c>
      <c r="K332" s="216" t="s">
        <v>147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0.0017600000000000001</v>
      </c>
      <c r="R332" s="223">
        <f>Q332*H332</f>
        <v>0.114048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148</v>
      </c>
      <c r="AT332" s="225" t="s">
        <v>143</v>
      </c>
      <c r="AU332" s="225" t="s">
        <v>84</v>
      </c>
      <c r="AY332" s="19" t="s">
        <v>141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84</v>
      </c>
      <c r="BK332" s="226">
        <f>ROUND(I332*H332,2)</f>
        <v>0</v>
      </c>
      <c r="BL332" s="19" t="s">
        <v>148</v>
      </c>
      <c r="BM332" s="225" t="s">
        <v>348</v>
      </c>
    </row>
    <row r="333" s="2" customFormat="1">
      <c r="A333" s="40"/>
      <c r="B333" s="41"/>
      <c r="C333" s="42"/>
      <c r="D333" s="227" t="s">
        <v>150</v>
      </c>
      <c r="E333" s="42"/>
      <c r="F333" s="228" t="s">
        <v>349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150</v>
      </c>
      <c r="AU333" s="19" t="s">
        <v>84</v>
      </c>
    </row>
    <row r="334" s="13" customFormat="1">
      <c r="A334" s="13"/>
      <c r="B334" s="232"/>
      <c r="C334" s="233"/>
      <c r="D334" s="234" t="s">
        <v>152</v>
      </c>
      <c r="E334" s="235" t="s">
        <v>19</v>
      </c>
      <c r="F334" s="236" t="s">
        <v>350</v>
      </c>
      <c r="G334" s="233"/>
      <c r="H334" s="235" t="s">
        <v>19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152</v>
      </c>
      <c r="AU334" s="242" t="s">
        <v>84</v>
      </c>
      <c r="AV334" s="13" t="s">
        <v>78</v>
      </c>
      <c r="AW334" s="13" t="s">
        <v>33</v>
      </c>
      <c r="AX334" s="13" t="s">
        <v>71</v>
      </c>
      <c r="AY334" s="242" t="s">
        <v>141</v>
      </c>
    </row>
    <row r="335" s="13" customFormat="1">
      <c r="A335" s="13"/>
      <c r="B335" s="232"/>
      <c r="C335" s="233"/>
      <c r="D335" s="234" t="s">
        <v>152</v>
      </c>
      <c r="E335" s="235" t="s">
        <v>19</v>
      </c>
      <c r="F335" s="236" t="s">
        <v>288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152</v>
      </c>
      <c r="AU335" s="242" t="s">
        <v>84</v>
      </c>
      <c r="AV335" s="13" t="s">
        <v>78</v>
      </c>
      <c r="AW335" s="13" t="s">
        <v>33</v>
      </c>
      <c r="AX335" s="13" t="s">
        <v>71</v>
      </c>
      <c r="AY335" s="242" t="s">
        <v>141</v>
      </c>
    </row>
    <row r="336" s="14" customFormat="1">
      <c r="A336" s="14"/>
      <c r="B336" s="243"/>
      <c r="C336" s="244"/>
      <c r="D336" s="234" t="s">
        <v>152</v>
      </c>
      <c r="E336" s="245" t="s">
        <v>19</v>
      </c>
      <c r="F336" s="246" t="s">
        <v>351</v>
      </c>
      <c r="G336" s="244"/>
      <c r="H336" s="247">
        <v>21.600000000000001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152</v>
      </c>
      <c r="AU336" s="253" t="s">
        <v>84</v>
      </c>
      <c r="AV336" s="14" t="s">
        <v>84</v>
      </c>
      <c r="AW336" s="14" t="s">
        <v>33</v>
      </c>
      <c r="AX336" s="14" t="s">
        <v>71</v>
      </c>
      <c r="AY336" s="253" t="s">
        <v>141</v>
      </c>
    </row>
    <row r="337" s="14" customFormat="1">
      <c r="A337" s="14"/>
      <c r="B337" s="243"/>
      <c r="C337" s="244"/>
      <c r="D337" s="234" t="s">
        <v>152</v>
      </c>
      <c r="E337" s="245" t="s">
        <v>19</v>
      </c>
      <c r="F337" s="246" t="s">
        <v>352</v>
      </c>
      <c r="G337" s="244"/>
      <c r="H337" s="247">
        <v>8.4000000000000004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152</v>
      </c>
      <c r="AU337" s="253" t="s">
        <v>84</v>
      </c>
      <c r="AV337" s="14" t="s">
        <v>84</v>
      </c>
      <c r="AW337" s="14" t="s">
        <v>33</v>
      </c>
      <c r="AX337" s="14" t="s">
        <v>71</v>
      </c>
      <c r="AY337" s="253" t="s">
        <v>141</v>
      </c>
    </row>
    <row r="338" s="14" customFormat="1">
      <c r="A338" s="14"/>
      <c r="B338" s="243"/>
      <c r="C338" s="244"/>
      <c r="D338" s="234" t="s">
        <v>152</v>
      </c>
      <c r="E338" s="245" t="s">
        <v>19</v>
      </c>
      <c r="F338" s="246" t="s">
        <v>353</v>
      </c>
      <c r="G338" s="244"/>
      <c r="H338" s="247">
        <v>3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152</v>
      </c>
      <c r="AU338" s="253" t="s">
        <v>84</v>
      </c>
      <c r="AV338" s="14" t="s">
        <v>84</v>
      </c>
      <c r="AW338" s="14" t="s">
        <v>33</v>
      </c>
      <c r="AX338" s="14" t="s">
        <v>71</v>
      </c>
      <c r="AY338" s="253" t="s">
        <v>141</v>
      </c>
    </row>
    <row r="339" s="13" customFormat="1">
      <c r="A339" s="13"/>
      <c r="B339" s="232"/>
      <c r="C339" s="233"/>
      <c r="D339" s="234" t="s">
        <v>152</v>
      </c>
      <c r="E339" s="235" t="s">
        <v>19</v>
      </c>
      <c r="F339" s="236" t="s">
        <v>318</v>
      </c>
      <c r="G339" s="233"/>
      <c r="H339" s="235" t="s">
        <v>19</v>
      </c>
      <c r="I339" s="237"/>
      <c r="J339" s="233"/>
      <c r="K339" s="233"/>
      <c r="L339" s="238"/>
      <c r="M339" s="239"/>
      <c r="N339" s="240"/>
      <c r="O339" s="240"/>
      <c r="P339" s="240"/>
      <c r="Q339" s="240"/>
      <c r="R339" s="240"/>
      <c r="S339" s="240"/>
      <c r="T339" s="241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2" t="s">
        <v>152</v>
      </c>
      <c r="AU339" s="242" t="s">
        <v>84</v>
      </c>
      <c r="AV339" s="13" t="s">
        <v>78</v>
      </c>
      <c r="AW339" s="13" t="s">
        <v>33</v>
      </c>
      <c r="AX339" s="13" t="s">
        <v>71</v>
      </c>
      <c r="AY339" s="242" t="s">
        <v>141</v>
      </c>
    </row>
    <row r="340" s="14" customFormat="1">
      <c r="A340" s="14"/>
      <c r="B340" s="243"/>
      <c r="C340" s="244"/>
      <c r="D340" s="234" t="s">
        <v>152</v>
      </c>
      <c r="E340" s="245" t="s">
        <v>19</v>
      </c>
      <c r="F340" s="246" t="s">
        <v>354</v>
      </c>
      <c r="G340" s="244"/>
      <c r="H340" s="247">
        <v>3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152</v>
      </c>
      <c r="AU340" s="253" t="s">
        <v>84</v>
      </c>
      <c r="AV340" s="14" t="s">
        <v>84</v>
      </c>
      <c r="AW340" s="14" t="s">
        <v>33</v>
      </c>
      <c r="AX340" s="14" t="s">
        <v>71</v>
      </c>
      <c r="AY340" s="253" t="s">
        <v>141</v>
      </c>
    </row>
    <row r="341" s="14" customFormat="1">
      <c r="A341" s="14"/>
      <c r="B341" s="243"/>
      <c r="C341" s="244"/>
      <c r="D341" s="234" t="s">
        <v>152</v>
      </c>
      <c r="E341" s="245" t="s">
        <v>19</v>
      </c>
      <c r="F341" s="246" t="s">
        <v>355</v>
      </c>
      <c r="G341" s="244"/>
      <c r="H341" s="247">
        <v>28.800000000000001</v>
      </c>
      <c r="I341" s="248"/>
      <c r="J341" s="244"/>
      <c r="K341" s="244"/>
      <c r="L341" s="249"/>
      <c r="M341" s="250"/>
      <c r="N341" s="251"/>
      <c r="O341" s="251"/>
      <c r="P341" s="251"/>
      <c r="Q341" s="251"/>
      <c r="R341" s="251"/>
      <c r="S341" s="251"/>
      <c r="T341" s="252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53" t="s">
        <v>152</v>
      </c>
      <c r="AU341" s="253" t="s">
        <v>84</v>
      </c>
      <c r="AV341" s="14" t="s">
        <v>84</v>
      </c>
      <c r="AW341" s="14" t="s">
        <v>33</v>
      </c>
      <c r="AX341" s="14" t="s">
        <v>71</v>
      </c>
      <c r="AY341" s="253" t="s">
        <v>141</v>
      </c>
    </row>
    <row r="342" s="15" customFormat="1">
      <c r="A342" s="15"/>
      <c r="B342" s="254"/>
      <c r="C342" s="255"/>
      <c r="D342" s="234" t="s">
        <v>152</v>
      </c>
      <c r="E342" s="256" t="s">
        <v>19</v>
      </c>
      <c r="F342" s="257" t="s">
        <v>159</v>
      </c>
      <c r="G342" s="255"/>
      <c r="H342" s="258">
        <v>64.799999999999997</v>
      </c>
      <c r="I342" s="259"/>
      <c r="J342" s="255"/>
      <c r="K342" s="255"/>
      <c r="L342" s="260"/>
      <c r="M342" s="261"/>
      <c r="N342" s="262"/>
      <c r="O342" s="262"/>
      <c r="P342" s="262"/>
      <c r="Q342" s="262"/>
      <c r="R342" s="262"/>
      <c r="S342" s="262"/>
      <c r="T342" s="263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64" t="s">
        <v>152</v>
      </c>
      <c r="AU342" s="264" t="s">
        <v>84</v>
      </c>
      <c r="AV342" s="15" t="s">
        <v>148</v>
      </c>
      <c r="AW342" s="15" t="s">
        <v>33</v>
      </c>
      <c r="AX342" s="15" t="s">
        <v>78</v>
      </c>
      <c r="AY342" s="264" t="s">
        <v>141</v>
      </c>
    </row>
    <row r="343" s="2" customFormat="1" ht="16.5" customHeight="1">
      <c r="A343" s="40"/>
      <c r="B343" s="41"/>
      <c r="C343" s="265" t="s">
        <v>356</v>
      </c>
      <c r="D343" s="265" t="s">
        <v>183</v>
      </c>
      <c r="E343" s="266" t="s">
        <v>357</v>
      </c>
      <c r="F343" s="267" t="s">
        <v>293</v>
      </c>
      <c r="G343" s="268" t="s">
        <v>146</v>
      </c>
      <c r="H343" s="269">
        <v>10.692</v>
      </c>
      <c r="I343" s="270"/>
      <c r="J343" s="271">
        <f>ROUND(I343*H343,2)</f>
        <v>0</v>
      </c>
      <c r="K343" s="267" t="s">
        <v>147</v>
      </c>
      <c r="L343" s="272"/>
      <c r="M343" s="273" t="s">
        <v>19</v>
      </c>
      <c r="N343" s="274" t="s">
        <v>43</v>
      </c>
      <c r="O343" s="86"/>
      <c r="P343" s="223">
        <f>O343*H343</f>
        <v>0</v>
      </c>
      <c r="Q343" s="223">
        <v>0.0010499999999999999</v>
      </c>
      <c r="R343" s="223">
        <f>Q343*H343</f>
        <v>0.0112266</v>
      </c>
      <c r="S343" s="223">
        <v>0</v>
      </c>
      <c r="T343" s="224">
        <f>S343*H343</f>
        <v>0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25" t="s">
        <v>294</v>
      </c>
      <c r="AT343" s="225" t="s">
        <v>183</v>
      </c>
      <c r="AU343" s="225" t="s">
        <v>84</v>
      </c>
      <c r="AY343" s="19" t="s">
        <v>141</v>
      </c>
      <c r="BE343" s="226">
        <f>IF(N343="základní",J343,0)</f>
        <v>0</v>
      </c>
      <c r="BF343" s="226">
        <f>IF(N343="snížená",J343,0)</f>
        <v>0</v>
      </c>
      <c r="BG343" s="226">
        <f>IF(N343="zákl. přenesená",J343,0)</f>
        <v>0</v>
      </c>
      <c r="BH343" s="226">
        <f>IF(N343="sníž. přenesená",J343,0)</f>
        <v>0</v>
      </c>
      <c r="BI343" s="226">
        <f>IF(N343="nulová",J343,0)</f>
        <v>0</v>
      </c>
      <c r="BJ343" s="19" t="s">
        <v>84</v>
      </c>
      <c r="BK343" s="226">
        <f>ROUND(I343*H343,2)</f>
        <v>0</v>
      </c>
      <c r="BL343" s="19" t="s">
        <v>283</v>
      </c>
      <c r="BM343" s="225" t="s">
        <v>358</v>
      </c>
    </row>
    <row r="344" s="2" customFormat="1">
      <c r="A344" s="40"/>
      <c r="B344" s="41"/>
      <c r="C344" s="42"/>
      <c r="D344" s="227" t="s">
        <v>150</v>
      </c>
      <c r="E344" s="42"/>
      <c r="F344" s="228" t="s">
        <v>359</v>
      </c>
      <c r="G344" s="42"/>
      <c r="H344" s="42"/>
      <c r="I344" s="229"/>
      <c r="J344" s="42"/>
      <c r="K344" s="42"/>
      <c r="L344" s="46"/>
      <c r="M344" s="230"/>
      <c r="N344" s="231"/>
      <c r="O344" s="86"/>
      <c r="P344" s="86"/>
      <c r="Q344" s="86"/>
      <c r="R344" s="86"/>
      <c r="S344" s="86"/>
      <c r="T344" s="87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T344" s="19" t="s">
        <v>150</v>
      </c>
      <c r="AU344" s="19" t="s">
        <v>84</v>
      </c>
    </row>
    <row r="345" s="13" customFormat="1">
      <c r="A345" s="13"/>
      <c r="B345" s="232"/>
      <c r="C345" s="233"/>
      <c r="D345" s="234" t="s">
        <v>152</v>
      </c>
      <c r="E345" s="235" t="s">
        <v>19</v>
      </c>
      <c r="F345" s="236" t="s">
        <v>350</v>
      </c>
      <c r="G345" s="233"/>
      <c r="H345" s="235" t="s">
        <v>19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152</v>
      </c>
      <c r="AU345" s="242" t="s">
        <v>84</v>
      </c>
      <c r="AV345" s="13" t="s">
        <v>78</v>
      </c>
      <c r="AW345" s="13" t="s">
        <v>33</v>
      </c>
      <c r="AX345" s="13" t="s">
        <v>71</v>
      </c>
      <c r="AY345" s="242" t="s">
        <v>141</v>
      </c>
    </row>
    <row r="346" s="13" customFormat="1">
      <c r="A346" s="13"/>
      <c r="B346" s="232"/>
      <c r="C346" s="233"/>
      <c r="D346" s="234" t="s">
        <v>152</v>
      </c>
      <c r="E346" s="235" t="s">
        <v>19</v>
      </c>
      <c r="F346" s="236" t="s">
        <v>288</v>
      </c>
      <c r="G346" s="233"/>
      <c r="H346" s="235" t="s">
        <v>19</v>
      </c>
      <c r="I346" s="237"/>
      <c r="J346" s="233"/>
      <c r="K346" s="233"/>
      <c r="L346" s="238"/>
      <c r="M346" s="239"/>
      <c r="N346" s="240"/>
      <c r="O346" s="240"/>
      <c r="P346" s="240"/>
      <c r="Q346" s="240"/>
      <c r="R346" s="240"/>
      <c r="S346" s="240"/>
      <c r="T346" s="24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2" t="s">
        <v>152</v>
      </c>
      <c r="AU346" s="242" t="s">
        <v>84</v>
      </c>
      <c r="AV346" s="13" t="s">
        <v>78</v>
      </c>
      <c r="AW346" s="13" t="s">
        <v>33</v>
      </c>
      <c r="AX346" s="13" t="s">
        <v>71</v>
      </c>
      <c r="AY346" s="242" t="s">
        <v>141</v>
      </c>
    </row>
    <row r="347" s="14" customFormat="1">
      <c r="A347" s="14"/>
      <c r="B347" s="243"/>
      <c r="C347" s="244"/>
      <c r="D347" s="234" t="s">
        <v>152</v>
      </c>
      <c r="E347" s="245" t="s">
        <v>19</v>
      </c>
      <c r="F347" s="246" t="s">
        <v>360</v>
      </c>
      <c r="G347" s="244"/>
      <c r="H347" s="247">
        <v>3.2400000000000002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152</v>
      </c>
      <c r="AU347" s="253" t="s">
        <v>84</v>
      </c>
      <c r="AV347" s="14" t="s">
        <v>84</v>
      </c>
      <c r="AW347" s="14" t="s">
        <v>33</v>
      </c>
      <c r="AX347" s="14" t="s">
        <v>71</v>
      </c>
      <c r="AY347" s="253" t="s">
        <v>141</v>
      </c>
    </row>
    <row r="348" s="14" customFormat="1">
      <c r="A348" s="14"/>
      <c r="B348" s="243"/>
      <c r="C348" s="244"/>
      <c r="D348" s="234" t="s">
        <v>152</v>
      </c>
      <c r="E348" s="245" t="s">
        <v>19</v>
      </c>
      <c r="F348" s="246" t="s">
        <v>361</v>
      </c>
      <c r="G348" s="244"/>
      <c r="H348" s="247">
        <v>1.26</v>
      </c>
      <c r="I348" s="248"/>
      <c r="J348" s="244"/>
      <c r="K348" s="244"/>
      <c r="L348" s="249"/>
      <c r="M348" s="250"/>
      <c r="N348" s="251"/>
      <c r="O348" s="251"/>
      <c r="P348" s="251"/>
      <c r="Q348" s="251"/>
      <c r="R348" s="251"/>
      <c r="S348" s="251"/>
      <c r="T348" s="252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53" t="s">
        <v>152</v>
      </c>
      <c r="AU348" s="253" t="s">
        <v>84</v>
      </c>
      <c r="AV348" s="14" t="s">
        <v>84</v>
      </c>
      <c r="AW348" s="14" t="s">
        <v>33</v>
      </c>
      <c r="AX348" s="14" t="s">
        <v>71</v>
      </c>
      <c r="AY348" s="253" t="s">
        <v>141</v>
      </c>
    </row>
    <row r="349" s="14" customFormat="1">
      <c r="A349" s="14"/>
      <c r="B349" s="243"/>
      <c r="C349" s="244"/>
      <c r="D349" s="234" t="s">
        <v>152</v>
      </c>
      <c r="E349" s="245" t="s">
        <v>19</v>
      </c>
      <c r="F349" s="246" t="s">
        <v>362</v>
      </c>
      <c r="G349" s="244"/>
      <c r="H349" s="247">
        <v>0.45000000000000001</v>
      </c>
      <c r="I349" s="248"/>
      <c r="J349" s="244"/>
      <c r="K349" s="244"/>
      <c r="L349" s="249"/>
      <c r="M349" s="250"/>
      <c r="N349" s="251"/>
      <c r="O349" s="251"/>
      <c r="P349" s="251"/>
      <c r="Q349" s="251"/>
      <c r="R349" s="251"/>
      <c r="S349" s="251"/>
      <c r="T349" s="252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53" t="s">
        <v>152</v>
      </c>
      <c r="AU349" s="253" t="s">
        <v>84</v>
      </c>
      <c r="AV349" s="14" t="s">
        <v>84</v>
      </c>
      <c r="AW349" s="14" t="s">
        <v>33</v>
      </c>
      <c r="AX349" s="14" t="s">
        <v>71</v>
      </c>
      <c r="AY349" s="253" t="s">
        <v>141</v>
      </c>
    </row>
    <row r="350" s="13" customFormat="1">
      <c r="A350" s="13"/>
      <c r="B350" s="232"/>
      <c r="C350" s="233"/>
      <c r="D350" s="234" t="s">
        <v>152</v>
      </c>
      <c r="E350" s="235" t="s">
        <v>19</v>
      </c>
      <c r="F350" s="236" t="s">
        <v>318</v>
      </c>
      <c r="G350" s="233"/>
      <c r="H350" s="235" t="s">
        <v>19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152</v>
      </c>
      <c r="AU350" s="242" t="s">
        <v>84</v>
      </c>
      <c r="AV350" s="13" t="s">
        <v>78</v>
      </c>
      <c r="AW350" s="13" t="s">
        <v>33</v>
      </c>
      <c r="AX350" s="13" t="s">
        <v>71</v>
      </c>
      <c r="AY350" s="242" t="s">
        <v>141</v>
      </c>
    </row>
    <row r="351" s="14" customFormat="1">
      <c r="A351" s="14"/>
      <c r="B351" s="243"/>
      <c r="C351" s="244"/>
      <c r="D351" s="234" t="s">
        <v>152</v>
      </c>
      <c r="E351" s="245" t="s">
        <v>19</v>
      </c>
      <c r="F351" s="246" t="s">
        <v>363</v>
      </c>
      <c r="G351" s="244"/>
      <c r="H351" s="247">
        <v>0.45000000000000001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152</v>
      </c>
      <c r="AU351" s="253" t="s">
        <v>84</v>
      </c>
      <c r="AV351" s="14" t="s">
        <v>84</v>
      </c>
      <c r="AW351" s="14" t="s">
        <v>33</v>
      </c>
      <c r="AX351" s="14" t="s">
        <v>71</v>
      </c>
      <c r="AY351" s="253" t="s">
        <v>141</v>
      </c>
    </row>
    <row r="352" s="14" customFormat="1">
      <c r="A352" s="14"/>
      <c r="B352" s="243"/>
      <c r="C352" s="244"/>
      <c r="D352" s="234" t="s">
        <v>152</v>
      </c>
      <c r="E352" s="245" t="s">
        <v>19</v>
      </c>
      <c r="F352" s="246" t="s">
        <v>364</v>
      </c>
      <c r="G352" s="244"/>
      <c r="H352" s="247">
        <v>4.3200000000000003</v>
      </c>
      <c r="I352" s="248"/>
      <c r="J352" s="244"/>
      <c r="K352" s="244"/>
      <c r="L352" s="249"/>
      <c r="M352" s="250"/>
      <c r="N352" s="251"/>
      <c r="O352" s="251"/>
      <c r="P352" s="251"/>
      <c r="Q352" s="251"/>
      <c r="R352" s="251"/>
      <c r="S352" s="251"/>
      <c r="T352" s="252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53" t="s">
        <v>152</v>
      </c>
      <c r="AU352" s="253" t="s">
        <v>84</v>
      </c>
      <c r="AV352" s="14" t="s">
        <v>84</v>
      </c>
      <c r="AW352" s="14" t="s">
        <v>33</v>
      </c>
      <c r="AX352" s="14" t="s">
        <v>71</v>
      </c>
      <c r="AY352" s="253" t="s">
        <v>141</v>
      </c>
    </row>
    <row r="353" s="15" customFormat="1">
      <c r="A353" s="15"/>
      <c r="B353" s="254"/>
      <c r="C353" s="255"/>
      <c r="D353" s="234" t="s">
        <v>152</v>
      </c>
      <c r="E353" s="256" t="s">
        <v>19</v>
      </c>
      <c r="F353" s="257" t="s">
        <v>159</v>
      </c>
      <c r="G353" s="255"/>
      <c r="H353" s="258">
        <v>9.7200000000000006</v>
      </c>
      <c r="I353" s="259"/>
      <c r="J353" s="255"/>
      <c r="K353" s="255"/>
      <c r="L353" s="260"/>
      <c r="M353" s="261"/>
      <c r="N353" s="262"/>
      <c r="O353" s="262"/>
      <c r="P353" s="262"/>
      <c r="Q353" s="262"/>
      <c r="R353" s="262"/>
      <c r="S353" s="262"/>
      <c r="T353" s="263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64" t="s">
        <v>152</v>
      </c>
      <c r="AU353" s="264" t="s">
        <v>84</v>
      </c>
      <c r="AV353" s="15" t="s">
        <v>148</v>
      </c>
      <c r="AW353" s="15" t="s">
        <v>33</v>
      </c>
      <c r="AX353" s="15" t="s">
        <v>78</v>
      </c>
      <c r="AY353" s="264" t="s">
        <v>141</v>
      </c>
    </row>
    <row r="354" s="14" customFormat="1">
      <c r="A354" s="14"/>
      <c r="B354" s="243"/>
      <c r="C354" s="244"/>
      <c r="D354" s="234" t="s">
        <v>152</v>
      </c>
      <c r="E354" s="244"/>
      <c r="F354" s="246" t="s">
        <v>365</v>
      </c>
      <c r="G354" s="244"/>
      <c r="H354" s="247">
        <v>10.692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152</v>
      </c>
      <c r="AU354" s="253" t="s">
        <v>84</v>
      </c>
      <c r="AV354" s="14" t="s">
        <v>84</v>
      </c>
      <c r="AW354" s="14" t="s">
        <v>4</v>
      </c>
      <c r="AX354" s="14" t="s">
        <v>78</v>
      </c>
      <c r="AY354" s="253" t="s">
        <v>141</v>
      </c>
    </row>
    <row r="355" s="2" customFormat="1" ht="24.15" customHeight="1">
      <c r="A355" s="40"/>
      <c r="B355" s="41"/>
      <c r="C355" s="214" t="s">
        <v>366</v>
      </c>
      <c r="D355" s="214" t="s">
        <v>143</v>
      </c>
      <c r="E355" s="215" t="s">
        <v>367</v>
      </c>
      <c r="F355" s="216" t="s">
        <v>368</v>
      </c>
      <c r="G355" s="217" t="s">
        <v>146</v>
      </c>
      <c r="H355" s="218">
        <v>69.644999999999996</v>
      </c>
      <c r="I355" s="219"/>
      <c r="J355" s="220">
        <f>ROUND(I355*H355,2)</f>
        <v>0</v>
      </c>
      <c r="K355" s="216" t="s">
        <v>147</v>
      </c>
      <c r="L355" s="46"/>
      <c r="M355" s="221" t="s">
        <v>19</v>
      </c>
      <c r="N355" s="222" t="s">
        <v>43</v>
      </c>
      <c r="O355" s="86"/>
      <c r="P355" s="223">
        <f>O355*H355</f>
        <v>0</v>
      </c>
      <c r="Q355" s="223">
        <v>0.0092700000000000005</v>
      </c>
      <c r="R355" s="223">
        <f>Q355*H355</f>
        <v>0.64560914999999996</v>
      </c>
      <c r="S355" s="223">
        <v>0</v>
      </c>
      <c r="T355" s="224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25" t="s">
        <v>148</v>
      </c>
      <c r="AT355" s="225" t="s">
        <v>143</v>
      </c>
      <c r="AU355" s="225" t="s">
        <v>84</v>
      </c>
      <c r="AY355" s="19" t="s">
        <v>141</v>
      </c>
      <c r="BE355" s="226">
        <f>IF(N355="základní",J355,0)</f>
        <v>0</v>
      </c>
      <c r="BF355" s="226">
        <f>IF(N355="snížená",J355,0)</f>
        <v>0</v>
      </c>
      <c r="BG355" s="226">
        <f>IF(N355="zákl. přenesená",J355,0)</f>
        <v>0</v>
      </c>
      <c r="BH355" s="226">
        <f>IF(N355="sníž. přenesená",J355,0)</f>
        <v>0</v>
      </c>
      <c r="BI355" s="226">
        <f>IF(N355="nulová",J355,0)</f>
        <v>0</v>
      </c>
      <c r="BJ355" s="19" t="s">
        <v>84</v>
      </c>
      <c r="BK355" s="226">
        <f>ROUND(I355*H355,2)</f>
        <v>0</v>
      </c>
      <c r="BL355" s="19" t="s">
        <v>148</v>
      </c>
      <c r="BM355" s="225" t="s">
        <v>369</v>
      </c>
    </row>
    <row r="356" s="2" customFormat="1">
      <c r="A356" s="40"/>
      <c r="B356" s="41"/>
      <c r="C356" s="42"/>
      <c r="D356" s="227" t="s">
        <v>150</v>
      </c>
      <c r="E356" s="42"/>
      <c r="F356" s="228" t="s">
        <v>370</v>
      </c>
      <c r="G356" s="42"/>
      <c r="H356" s="42"/>
      <c r="I356" s="229"/>
      <c r="J356" s="42"/>
      <c r="K356" s="42"/>
      <c r="L356" s="46"/>
      <c r="M356" s="230"/>
      <c r="N356" s="231"/>
      <c r="O356" s="86"/>
      <c r="P356" s="86"/>
      <c r="Q356" s="86"/>
      <c r="R356" s="86"/>
      <c r="S356" s="86"/>
      <c r="T356" s="87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T356" s="19" t="s">
        <v>150</v>
      </c>
      <c r="AU356" s="19" t="s">
        <v>84</v>
      </c>
    </row>
    <row r="357" s="13" customFormat="1">
      <c r="A357" s="13"/>
      <c r="B357" s="232"/>
      <c r="C357" s="233"/>
      <c r="D357" s="234" t="s">
        <v>152</v>
      </c>
      <c r="E357" s="235" t="s">
        <v>19</v>
      </c>
      <c r="F357" s="236" t="s">
        <v>288</v>
      </c>
      <c r="G357" s="233"/>
      <c r="H357" s="235" t="s">
        <v>19</v>
      </c>
      <c r="I357" s="237"/>
      <c r="J357" s="233"/>
      <c r="K357" s="233"/>
      <c r="L357" s="238"/>
      <c r="M357" s="239"/>
      <c r="N357" s="240"/>
      <c r="O357" s="240"/>
      <c r="P357" s="240"/>
      <c r="Q357" s="240"/>
      <c r="R357" s="240"/>
      <c r="S357" s="240"/>
      <c r="T357" s="241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2" t="s">
        <v>152</v>
      </c>
      <c r="AU357" s="242" t="s">
        <v>84</v>
      </c>
      <c r="AV357" s="13" t="s">
        <v>78</v>
      </c>
      <c r="AW357" s="13" t="s">
        <v>33</v>
      </c>
      <c r="AX357" s="13" t="s">
        <v>71</v>
      </c>
      <c r="AY357" s="242" t="s">
        <v>141</v>
      </c>
    </row>
    <row r="358" s="13" customFormat="1">
      <c r="A358" s="13"/>
      <c r="B358" s="232"/>
      <c r="C358" s="233"/>
      <c r="D358" s="234" t="s">
        <v>152</v>
      </c>
      <c r="E358" s="235" t="s">
        <v>19</v>
      </c>
      <c r="F358" s="236" t="s">
        <v>230</v>
      </c>
      <c r="G358" s="233"/>
      <c r="H358" s="235" t="s">
        <v>19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152</v>
      </c>
      <c r="AU358" s="242" t="s">
        <v>84</v>
      </c>
      <c r="AV358" s="13" t="s">
        <v>78</v>
      </c>
      <c r="AW358" s="13" t="s">
        <v>33</v>
      </c>
      <c r="AX358" s="13" t="s">
        <v>71</v>
      </c>
      <c r="AY358" s="242" t="s">
        <v>141</v>
      </c>
    </row>
    <row r="359" s="14" customFormat="1">
      <c r="A359" s="14"/>
      <c r="B359" s="243"/>
      <c r="C359" s="244"/>
      <c r="D359" s="234" t="s">
        <v>152</v>
      </c>
      <c r="E359" s="245" t="s">
        <v>19</v>
      </c>
      <c r="F359" s="246" t="s">
        <v>371</v>
      </c>
      <c r="G359" s="244"/>
      <c r="H359" s="247">
        <v>62.039999999999999</v>
      </c>
      <c r="I359" s="248"/>
      <c r="J359" s="244"/>
      <c r="K359" s="244"/>
      <c r="L359" s="249"/>
      <c r="M359" s="250"/>
      <c r="N359" s="251"/>
      <c r="O359" s="251"/>
      <c r="P359" s="251"/>
      <c r="Q359" s="251"/>
      <c r="R359" s="251"/>
      <c r="S359" s="251"/>
      <c r="T359" s="252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53" t="s">
        <v>152</v>
      </c>
      <c r="AU359" s="253" t="s">
        <v>84</v>
      </c>
      <c r="AV359" s="14" t="s">
        <v>84</v>
      </c>
      <c r="AW359" s="14" t="s">
        <v>33</v>
      </c>
      <c r="AX359" s="14" t="s">
        <v>71</v>
      </c>
      <c r="AY359" s="253" t="s">
        <v>141</v>
      </c>
    </row>
    <row r="360" s="13" customFormat="1">
      <c r="A360" s="13"/>
      <c r="B360" s="232"/>
      <c r="C360" s="233"/>
      <c r="D360" s="234" t="s">
        <v>152</v>
      </c>
      <c r="E360" s="235" t="s">
        <v>19</v>
      </c>
      <c r="F360" s="236" t="s">
        <v>289</v>
      </c>
      <c r="G360" s="233"/>
      <c r="H360" s="235" t="s">
        <v>19</v>
      </c>
      <c r="I360" s="237"/>
      <c r="J360" s="233"/>
      <c r="K360" s="233"/>
      <c r="L360" s="238"/>
      <c r="M360" s="239"/>
      <c r="N360" s="240"/>
      <c r="O360" s="240"/>
      <c r="P360" s="240"/>
      <c r="Q360" s="240"/>
      <c r="R360" s="240"/>
      <c r="S360" s="240"/>
      <c r="T360" s="241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2" t="s">
        <v>152</v>
      </c>
      <c r="AU360" s="242" t="s">
        <v>84</v>
      </c>
      <c r="AV360" s="13" t="s">
        <v>78</v>
      </c>
      <c r="AW360" s="13" t="s">
        <v>33</v>
      </c>
      <c r="AX360" s="13" t="s">
        <v>71</v>
      </c>
      <c r="AY360" s="242" t="s">
        <v>141</v>
      </c>
    </row>
    <row r="361" s="14" customFormat="1">
      <c r="A361" s="14"/>
      <c r="B361" s="243"/>
      <c r="C361" s="244"/>
      <c r="D361" s="234" t="s">
        <v>152</v>
      </c>
      <c r="E361" s="245" t="s">
        <v>19</v>
      </c>
      <c r="F361" s="246" t="s">
        <v>372</v>
      </c>
      <c r="G361" s="244"/>
      <c r="H361" s="247">
        <v>7.6050000000000004</v>
      </c>
      <c r="I361" s="248"/>
      <c r="J361" s="244"/>
      <c r="K361" s="244"/>
      <c r="L361" s="249"/>
      <c r="M361" s="250"/>
      <c r="N361" s="251"/>
      <c r="O361" s="251"/>
      <c r="P361" s="251"/>
      <c r="Q361" s="251"/>
      <c r="R361" s="251"/>
      <c r="S361" s="251"/>
      <c r="T361" s="252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3" t="s">
        <v>152</v>
      </c>
      <c r="AU361" s="253" t="s">
        <v>84</v>
      </c>
      <c r="AV361" s="14" t="s">
        <v>84</v>
      </c>
      <c r="AW361" s="14" t="s">
        <v>33</v>
      </c>
      <c r="AX361" s="14" t="s">
        <v>71</v>
      </c>
      <c r="AY361" s="253" t="s">
        <v>141</v>
      </c>
    </row>
    <row r="362" s="15" customFormat="1">
      <c r="A362" s="15"/>
      <c r="B362" s="254"/>
      <c r="C362" s="255"/>
      <c r="D362" s="234" t="s">
        <v>152</v>
      </c>
      <c r="E362" s="256" t="s">
        <v>19</v>
      </c>
      <c r="F362" s="257" t="s">
        <v>159</v>
      </c>
      <c r="G362" s="255"/>
      <c r="H362" s="258">
        <v>69.644999999999996</v>
      </c>
      <c r="I362" s="259"/>
      <c r="J362" s="255"/>
      <c r="K362" s="255"/>
      <c r="L362" s="260"/>
      <c r="M362" s="261"/>
      <c r="N362" s="262"/>
      <c r="O362" s="262"/>
      <c r="P362" s="262"/>
      <c r="Q362" s="262"/>
      <c r="R362" s="262"/>
      <c r="S362" s="262"/>
      <c r="T362" s="263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T362" s="264" t="s">
        <v>152</v>
      </c>
      <c r="AU362" s="264" t="s">
        <v>84</v>
      </c>
      <c r="AV362" s="15" t="s">
        <v>148</v>
      </c>
      <c r="AW362" s="15" t="s">
        <v>33</v>
      </c>
      <c r="AX362" s="15" t="s">
        <v>78</v>
      </c>
      <c r="AY362" s="264" t="s">
        <v>141</v>
      </c>
    </row>
    <row r="363" s="2" customFormat="1" ht="16.5" customHeight="1">
      <c r="A363" s="40"/>
      <c r="B363" s="41"/>
      <c r="C363" s="265" t="s">
        <v>373</v>
      </c>
      <c r="D363" s="265" t="s">
        <v>183</v>
      </c>
      <c r="E363" s="266" t="s">
        <v>374</v>
      </c>
      <c r="F363" s="267" t="s">
        <v>241</v>
      </c>
      <c r="G363" s="268" t="s">
        <v>146</v>
      </c>
      <c r="H363" s="269">
        <v>71.037999999999997</v>
      </c>
      <c r="I363" s="270"/>
      <c r="J363" s="271">
        <f>ROUND(I363*H363,2)</f>
        <v>0</v>
      </c>
      <c r="K363" s="267" t="s">
        <v>19</v>
      </c>
      <c r="L363" s="272"/>
      <c r="M363" s="273" t="s">
        <v>19</v>
      </c>
      <c r="N363" s="274" t="s">
        <v>43</v>
      </c>
      <c r="O363" s="86"/>
      <c r="P363" s="223">
        <f>O363*H363</f>
        <v>0</v>
      </c>
      <c r="Q363" s="223">
        <v>0.0060000000000000001</v>
      </c>
      <c r="R363" s="223">
        <f>Q363*H363</f>
        <v>0.426228</v>
      </c>
      <c r="S363" s="223">
        <v>0</v>
      </c>
      <c r="T363" s="224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25" t="s">
        <v>187</v>
      </c>
      <c r="AT363" s="225" t="s">
        <v>183</v>
      </c>
      <c r="AU363" s="225" t="s">
        <v>84</v>
      </c>
      <c r="AY363" s="19" t="s">
        <v>141</v>
      </c>
      <c r="BE363" s="226">
        <f>IF(N363="základní",J363,0)</f>
        <v>0</v>
      </c>
      <c r="BF363" s="226">
        <f>IF(N363="snížená",J363,0)</f>
        <v>0</v>
      </c>
      <c r="BG363" s="226">
        <f>IF(N363="zákl. přenesená",J363,0)</f>
        <v>0</v>
      </c>
      <c r="BH363" s="226">
        <f>IF(N363="sníž. přenesená",J363,0)</f>
        <v>0</v>
      </c>
      <c r="BI363" s="226">
        <f>IF(N363="nulová",J363,0)</f>
        <v>0</v>
      </c>
      <c r="BJ363" s="19" t="s">
        <v>84</v>
      </c>
      <c r="BK363" s="226">
        <f>ROUND(I363*H363,2)</f>
        <v>0</v>
      </c>
      <c r="BL363" s="19" t="s">
        <v>148</v>
      </c>
      <c r="BM363" s="225" t="s">
        <v>375</v>
      </c>
    </row>
    <row r="364" s="13" customFormat="1">
      <c r="A364" s="13"/>
      <c r="B364" s="232"/>
      <c r="C364" s="233"/>
      <c r="D364" s="234" t="s">
        <v>152</v>
      </c>
      <c r="E364" s="235" t="s">
        <v>19</v>
      </c>
      <c r="F364" s="236" t="s">
        <v>288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152</v>
      </c>
      <c r="AU364" s="242" t="s">
        <v>84</v>
      </c>
      <c r="AV364" s="13" t="s">
        <v>78</v>
      </c>
      <c r="AW364" s="13" t="s">
        <v>33</v>
      </c>
      <c r="AX364" s="13" t="s">
        <v>71</v>
      </c>
      <c r="AY364" s="242" t="s">
        <v>141</v>
      </c>
    </row>
    <row r="365" s="13" customFormat="1">
      <c r="A365" s="13"/>
      <c r="B365" s="232"/>
      <c r="C365" s="233"/>
      <c r="D365" s="234" t="s">
        <v>152</v>
      </c>
      <c r="E365" s="235" t="s">
        <v>19</v>
      </c>
      <c r="F365" s="236" t="s">
        <v>230</v>
      </c>
      <c r="G365" s="233"/>
      <c r="H365" s="235" t="s">
        <v>19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152</v>
      </c>
      <c r="AU365" s="242" t="s">
        <v>84</v>
      </c>
      <c r="AV365" s="13" t="s">
        <v>78</v>
      </c>
      <c r="AW365" s="13" t="s">
        <v>33</v>
      </c>
      <c r="AX365" s="13" t="s">
        <v>71</v>
      </c>
      <c r="AY365" s="242" t="s">
        <v>141</v>
      </c>
    </row>
    <row r="366" s="14" customFormat="1">
      <c r="A366" s="14"/>
      <c r="B366" s="243"/>
      <c r="C366" s="244"/>
      <c r="D366" s="234" t="s">
        <v>152</v>
      </c>
      <c r="E366" s="245" t="s">
        <v>19</v>
      </c>
      <c r="F366" s="246" t="s">
        <v>371</v>
      </c>
      <c r="G366" s="244"/>
      <c r="H366" s="247">
        <v>62.039999999999999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152</v>
      </c>
      <c r="AU366" s="253" t="s">
        <v>84</v>
      </c>
      <c r="AV366" s="14" t="s">
        <v>84</v>
      </c>
      <c r="AW366" s="14" t="s">
        <v>33</v>
      </c>
      <c r="AX366" s="14" t="s">
        <v>71</v>
      </c>
      <c r="AY366" s="253" t="s">
        <v>141</v>
      </c>
    </row>
    <row r="367" s="13" customFormat="1">
      <c r="A367" s="13"/>
      <c r="B367" s="232"/>
      <c r="C367" s="233"/>
      <c r="D367" s="234" t="s">
        <v>152</v>
      </c>
      <c r="E367" s="235" t="s">
        <v>19</v>
      </c>
      <c r="F367" s="236" t="s">
        <v>289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152</v>
      </c>
      <c r="AU367" s="242" t="s">
        <v>84</v>
      </c>
      <c r="AV367" s="13" t="s">
        <v>78</v>
      </c>
      <c r="AW367" s="13" t="s">
        <v>33</v>
      </c>
      <c r="AX367" s="13" t="s">
        <v>71</v>
      </c>
      <c r="AY367" s="242" t="s">
        <v>141</v>
      </c>
    </row>
    <row r="368" s="14" customFormat="1">
      <c r="A368" s="14"/>
      <c r="B368" s="243"/>
      <c r="C368" s="244"/>
      <c r="D368" s="234" t="s">
        <v>152</v>
      </c>
      <c r="E368" s="245" t="s">
        <v>19</v>
      </c>
      <c r="F368" s="246" t="s">
        <v>372</v>
      </c>
      <c r="G368" s="244"/>
      <c r="H368" s="247">
        <v>7.6050000000000004</v>
      </c>
      <c r="I368" s="248"/>
      <c r="J368" s="244"/>
      <c r="K368" s="244"/>
      <c r="L368" s="249"/>
      <c r="M368" s="250"/>
      <c r="N368" s="251"/>
      <c r="O368" s="251"/>
      <c r="P368" s="251"/>
      <c r="Q368" s="251"/>
      <c r="R368" s="251"/>
      <c r="S368" s="251"/>
      <c r="T368" s="252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3" t="s">
        <v>152</v>
      </c>
      <c r="AU368" s="253" t="s">
        <v>84</v>
      </c>
      <c r="AV368" s="14" t="s">
        <v>84</v>
      </c>
      <c r="AW368" s="14" t="s">
        <v>33</v>
      </c>
      <c r="AX368" s="14" t="s">
        <v>71</v>
      </c>
      <c r="AY368" s="253" t="s">
        <v>141</v>
      </c>
    </row>
    <row r="369" s="15" customFormat="1">
      <c r="A369" s="15"/>
      <c r="B369" s="254"/>
      <c r="C369" s="255"/>
      <c r="D369" s="234" t="s">
        <v>152</v>
      </c>
      <c r="E369" s="256" t="s">
        <v>19</v>
      </c>
      <c r="F369" s="257" t="s">
        <v>159</v>
      </c>
      <c r="G369" s="255"/>
      <c r="H369" s="258">
        <v>69.644999999999996</v>
      </c>
      <c r="I369" s="259"/>
      <c r="J369" s="255"/>
      <c r="K369" s="255"/>
      <c r="L369" s="260"/>
      <c r="M369" s="261"/>
      <c r="N369" s="262"/>
      <c r="O369" s="262"/>
      <c r="P369" s="262"/>
      <c r="Q369" s="262"/>
      <c r="R369" s="262"/>
      <c r="S369" s="262"/>
      <c r="T369" s="263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T369" s="264" t="s">
        <v>152</v>
      </c>
      <c r="AU369" s="264" t="s">
        <v>84</v>
      </c>
      <c r="AV369" s="15" t="s">
        <v>148</v>
      </c>
      <c r="AW369" s="15" t="s">
        <v>33</v>
      </c>
      <c r="AX369" s="15" t="s">
        <v>78</v>
      </c>
      <c r="AY369" s="264" t="s">
        <v>141</v>
      </c>
    </row>
    <row r="370" s="14" customFormat="1">
      <c r="A370" s="14"/>
      <c r="B370" s="243"/>
      <c r="C370" s="244"/>
      <c r="D370" s="234" t="s">
        <v>152</v>
      </c>
      <c r="E370" s="244"/>
      <c r="F370" s="246" t="s">
        <v>376</v>
      </c>
      <c r="G370" s="244"/>
      <c r="H370" s="247">
        <v>71.037999999999997</v>
      </c>
      <c r="I370" s="248"/>
      <c r="J370" s="244"/>
      <c r="K370" s="244"/>
      <c r="L370" s="249"/>
      <c r="M370" s="250"/>
      <c r="N370" s="251"/>
      <c r="O370" s="251"/>
      <c r="P370" s="251"/>
      <c r="Q370" s="251"/>
      <c r="R370" s="251"/>
      <c r="S370" s="251"/>
      <c r="T370" s="252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3" t="s">
        <v>152</v>
      </c>
      <c r="AU370" s="253" t="s">
        <v>84</v>
      </c>
      <c r="AV370" s="14" t="s">
        <v>84</v>
      </c>
      <c r="AW370" s="14" t="s">
        <v>4</v>
      </c>
      <c r="AX370" s="14" t="s">
        <v>78</v>
      </c>
      <c r="AY370" s="253" t="s">
        <v>141</v>
      </c>
    </row>
    <row r="371" s="2" customFormat="1" ht="24.15" customHeight="1">
      <c r="A371" s="40"/>
      <c r="B371" s="41"/>
      <c r="C371" s="214" t="s">
        <v>377</v>
      </c>
      <c r="D371" s="214" t="s">
        <v>143</v>
      </c>
      <c r="E371" s="215" t="s">
        <v>378</v>
      </c>
      <c r="F371" s="216" t="s">
        <v>379</v>
      </c>
      <c r="G371" s="217" t="s">
        <v>146</v>
      </c>
      <c r="H371" s="218">
        <v>487.76799999999997</v>
      </c>
      <c r="I371" s="219"/>
      <c r="J371" s="220">
        <f>ROUND(I371*H371,2)</f>
        <v>0</v>
      </c>
      <c r="K371" s="216" t="s">
        <v>147</v>
      </c>
      <c r="L371" s="46"/>
      <c r="M371" s="221" t="s">
        <v>19</v>
      </c>
      <c r="N371" s="222" t="s">
        <v>43</v>
      </c>
      <c r="O371" s="86"/>
      <c r="P371" s="223">
        <f>O371*H371</f>
        <v>0</v>
      </c>
      <c r="Q371" s="223">
        <v>0.0095999999999999992</v>
      </c>
      <c r="R371" s="223">
        <f>Q371*H371</f>
        <v>4.6825727999999991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148</v>
      </c>
      <c r="AT371" s="225" t="s">
        <v>143</v>
      </c>
      <c r="AU371" s="225" t="s">
        <v>84</v>
      </c>
      <c r="AY371" s="19" t="s">
        <v>141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84</v>
      </c>
      <c r="BK371" s="226">
        <f>ROUND(I371*H371,2)</f>
        <v>0</v>
      </c>
      <c r="BL371" s="19" t="s">
        <v>148</v>
      </c>
      <c r="BM371" s="225" t="s">
        <v>380</v>
      </c>
    </row>
    <row r="372" s="2" customFormat="1">
      <c r="A372" s="40"/>
      <c r="B372" s="41"/>
      <c r="C372" s="42"/>
      <c r="D372" s="227" t="s">
        <v>150</v>
      </c>
      <c r="E372" s="42"/>
      <c r="F372" s="228" t="s">
        <v>381</v>
      </c>
      <c r="G372" s="42"/>
      <c r="H372" s="42"/>
      <c r="I372" s="229"/>
      <c r="J372" s="42"/>
      <c r="K372" s="42"/>
      <c r="L372" s="46"/>
      <c r="M372" s="230"/>
      <c r="N372" s="23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150</v>
      </c>
      <c r="AU372" s="19" t="s">
        <v>84</v>
      </c>
    </row>
    <row r="373" s="13" customFormat="1">
      <c r="A373" s="13"/>
      <c r="B373" s="232"/>
      <c r="C373" s="233"/>
      <c r="D373" s="234" t="s">
        <v>152</v>
      </c>
      <c r="E373" s="235" t="s">
        <v>19</v>
      </c>
      <c r="F373" s="236" t="s">
        <v>255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152</v>
      </c>
      <c r="AU373" s="242" t="s">
        <v>84</v>
      </c>
      <c r="AV373" s="13" t="s">
        <v>78</v>
      </c>
      <c r="AW373" s="13" t="s">
        <v>33</v>
      </c>
      <c r="AX373" s="13" t="s">
        <v>71</v>
      </c>
      <c r="AY373" s="242" t="s">
        <v>141</v>
      </c>
    </row>
    <row r="374" s="14" customFormat="1">
      <c r="A374" s="14"/>
      <c r="B374" s="243"/>
      <c r="C374" s="244"/>
      <c r="D374" s="234" t="s">
        <v>152</v>
      </c>
      <c r="E374" s="245" t="s">
        <v>19</v>
      </c>
      <c r="F374" s="246" t="s">
        <v>1431</v>
      </c>
      <c r="G374" s="244"/>
      <c r="H374" s="247">
        <v>29.93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152</v>
      </c>
      <c r="AU374" s="253" t="s">
        <v>84</v>
      </c>
      <c r="AV374" s="14" t="s">
        <v>84</v>
      </c>
      <c r="AW374" s="14" t="s">
        <v>33</v>
      </c>
      <c r="AX374" s="14" t="s">
        <v>71</v>
      </c>
      <c r="AY374" s="253" t="s">
        <v>141</v>
      </c>
    </row>
    <row r="375" s="13" customFormat="1">
      <c r="A375" s="13"/>
      <c r="B375" s="232"/>
      <c r="C375" s="233"/>
      <c r="D375" s="234" t="s">
        <v>152</v>
      </c>
      <c r="E375" s="235" t="s">
        <v>19</v>
      </c>
      <c r="F375" s="236" t="s">
        <v>260</v>
      </c>
      <c r="G375" s="233"/>
      <c r="H375" s="235" t="s">
        <v>19</v>
      </c>
      <c r="I375" s="237"/>
      <c r="J375" s="233"/>
      <c r="K375" s="233"/>
      <c r="L375" s="238"/>
      <c r="M375" s="239"/>
      <c r="N375" s="240"/>
      <c r="O375" s="240"/>
      <c r="P375" s="240"/>
      <c r="Q375" s="240"/>
      <c r="R375" s="240"/>
      <c r="S375" s="240"/>
      <c r="T375" s="241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2" t="s">
        <v>152</v>
      </c>
      <c r="AU375" s="242" t="s">
        <v>84</v>
      </c>
      <c r="AV375" s="13" t="s">
        <v>78</v>
      </c>
      <c r="AW375" s="13" t="s">
        <v>33</v>
      </c>
      <c r="AX375" s="13" t="s">
        <v>71</v>
      </c>
      <c r="AY375" s="242" t="s">
        <v>141</v>
      </c>
    </row>
    <row r="376" s="14" customFormat="1">
      <c r="A376" s="14"/>
      <c r="B376" s="243"/>
      <c r="C376" s="244"/>
      <c r="D376" s="234" t="s">
        <v>152</v>
      </c>
      <c r="E376" s="245" t="s">
        <v>19</v>
      </c>
      <c r="F376" s="246" t="s">
        <v>384</v>
      </c>
      <c r="G376" s="244"/>
      <c r="H376" s="247">
        <v>378.63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152</v>
      </c>
      <c r="AU376" s="253" t="s">
        <v>84</v>
      </c>
      <c r="AV376" s="14" t="s">
        <v>84</v>
      </c>
      <c r="AW376" s="14" t="s">
        <v>33</v>
      </c>
      <c r="AX376" s="14" t="s">
        <v>71</v>
      </c>
      <c r="AY376" s="253" t="s">
        <v>141</v>
      </c>
    </row>
    <row r="377" s="13" customFormat="1">
      <c r="A377" s="13"/>
      <c r="B377" s="232"/>
      <c r="C377" s="233"/>
      <c r="D377" s="234" t="s">
        <v>152</v>
      </c>
      <c r="E377" s="235" t="s">
        <v>19</v>
      </c>
      <c r="F377" s="236" t="s">
        <v>264</v>
      </c>
      <c r="G377" s="233"/>
      <c r="H377" s="235" t="s">
        <v>19</v>
      </c>
      <c r="I377" s="237"/>
      <c r="J377" s="233"/>
      <c r="K377" s="233"/>
      <c r="L377" s="238"/>
      <c r="M377" s="239"/>
      <c r="N377" s="240"/>
      <c r="O377" s="240"/>
      <c r="P377" s="240"/>
      <c r="Q377" s="240"/>
      <c r="R377" s="240"/>
      <c r="S377" s="240"/>
      <c r="T377" s="24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2" t="s">
        <v>152</v>
      </c>
      <c r="AU377" s="242" t="s">
        <v>84</v>
      </c>
      <c r="AV377" s="13" t="s">
        <v>78</v>
      </c>
      <c r="AW377" s="13" t="s">
        <v>33</v>
      </c>
      <c r="AX377" s="13" t="s">
        <v>71</v>
      </c>
      <c r="AY377" s="242" t="s">
        <v>141</v>
      </c>
    </row>
    <row r="378" s="14" customFormat="1">
      <c r="A378" s="14"/>
      <c r="B378" s="243"/>
      <c r="C378" s="244"/>
      <c r="D378" s="234" t="s">
        <v>152</v>
      </c>
      <c r="E378" s="245" t="s">
        <v>19</v>
      </c>
      <c r="F378" s="246" t="s">
        <v>385</v>
      </c>
      <c r="G378" s="244"/>
      <c r="H378" s="247">
        <v>381.51499999999999</v>
      </c>
      <c r="I378" s="248"/>
      <c r="J378" s="244"/>
      <c r="K378" s="244"/>
      <c r="L378" s="249"/>
      <c r="M378" s="250"/>
      <c r="N378" s="251"/>
      <c r="O378" s="251"/>
      <c r="P378" s="251"/>
      <c r="Q378" s="251"/>
      <c r="R378" s="251"/>
      <c r="S378" s="251"/>
      <c r="T378" s="252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53" t="s">
        <v>152</v>
      </c>
      <c r="AU378" s="253" t="s">
        <v>84</v>
      </c>
      <c r="AV378" s="14" t="s">
        <v>84</v>
      </c>
      <c r="AW378" s="14" t="s">
        <v>33</v>
      </c>
      <c r="AX378" s="14" t="s">
        <v>71</v>
      </c>
      <c r="AY378" s="253" t="s">
        <v>141</v>
      </c>
    </row>
    <row r="379" s="14" customFormat="1">
      <c r="A379" s="14"/>
      <c r="B379" s="243"/>
      <c r="C379" s="244"/>
      <c r="D379" s="234" t="s">
        <v>152</v>
      </c>
      <c r="E379" s="245" t="s">
        <v>19</v>
      </c>
      <c r="F379" s="246" t="s">
        <v>386</v>
      </c>
      <c r="G379" s="244"/>
      <c r="H379" s="247">
        <v>27.045000000000002</v>
      </c>
      <c r="I379" s="248"/>
      <c r="J379" s="244"/>
      <c r="K379" s="244"/>
      <c r="L379" s="249"/>
      <c r="M379" s="250"/>
      <c r="N379" s="251"/>
      <c r="O379" s="251"/>
      <c r="P379" s="251"/>
      <c r="Q379" s="251"/>
      <c r="R379" s="251"/>
      <c r="S379" s="251"/>
      <c r="T379" s="252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53" t="s">
        <v>152</v>
      </c>
      <c r="AU379" s="253" t="s">
        <v>84</v>
      </c>
      <c r="AV379" s="14" t="s">
        <v>84</v>
      </c>
      <c r="AW379" s="14" t="s">
        <v>33</v>
      </c>
      <c r="AX379" s="14" t="s">
        <v>71</v>
      </c>
      <c r="AY379" s="253" t="s">
        <v>141</v>
      </c>
    </row>
    <row r="380" s="16" customFormat="1">
      <c r="A380" s="16"/>
      <c r="B380" s="275"/>
      <c r="C380" s="276"/>
      <c r="D380" s="234" t="s">
        <v>152</v>
      </c>
      <c r="E380" s="277" t="s">
        <v>19</v>
      </c>
      <c r="F380" s="278" t="s">
        <v>266</v>
      </c>
      <c r="G380" s="276"/>
      <c r="H380" s="279">
        <v>817.12</v>
      </c>
      <c r="I380" s="280"/>
      <c r="J380" s="276"/>
      <c r="K380" s="276"/>
      <c r="L380" s="281"/>
      <c r="M380" s="282"/>
      <c r="N380" s="283"/>
      <c r="O380" s="283"/>
      <c r="P380" s="283"/>
      <c r="Q380" s="283"/>
      <c r="R380" s="283"/>
      <c r="S380" s="283"/>
      <c r="T380" s="284"/>
      <c r="U380" s="16"/>
      <c r="V380" s="16"/>
      <c r="W380" s="16"/>
      <c r="X380" s="16"/>
      <c r="Y380" s="16"/>
      <c r="Z380" s="16"/>
      <c r="AA380" s="16"/>
      <c r="AB380" s="16"/>
      <c r="AC380" s="16"/>
      <c r="AD380" s="16"/>
      <c r="AE380" s="16"/>
      <c r="AT380" s="285" t="s">
        <v>152</v>
      </c>
      <c r="AU380" s="285" t="s">
        <v>84</v>
      </c>
      <c r="AV380" s="16" t="s">
        <v>164</v>
      </c>
      <c r="AW380" s="16" t="s">
        <v>33</v>
      </c>
      <c r="AX380" s="16" t="s">
        <v>71</v>
      </c>
      <c r="AY380" s="285" t="s">
        <v>141</v>
      </c>
    </row>
    <row r="381" s="13" customFormat="1">
      <c r="A381" s="13"/>
      <c r="B381" s="232"/>
      <c r="C381" s="233"/>
      <c r="D381" s="234" t="s">
        <v>152</v>
      </c>
      <c r="E381" s="235" t="s">
        <v>19</v>
      </c>
      <c r="F381" s="236" t="s">
        <v>321</v>
      </c>
      <c r="G381" s="233"/>
      <c r="H381" s="235" t="s">
        <v>19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152</v>
      </c>
      <c r="AU381" s="242" t="s">
        <v>84</v>
      </c>
      <c r="AV381" s="13" t="s">
        <v>78</v>
      </c>
      <c r="AW381" s="13" t="s">
        <v>33</v>
      </c>
      <c r="AX381" s="13" t="s">
        <v>71</v>
      </c>
      <c r="AY381" s="242" t="s">
        <v>141</v>
      </c>
    </row>
    <row r="382" s="13" customFormat="1">
      <c r="A382" s="13"/>
      <c r="B382" s="232"/>
      <c r="C382" s="233"/>
      <c r="D382" s="234" t="s">
        <v>152</v>
      </c>
      <c r="E382" s="235" t="s">
        <v>19</v>
      </c>
      <c r="F382" s="236" t="s">
        <v>288</v>
      </c>
      <c r="G382" s="233"/>
      <c r="H382" s="235" t="s">
        <v>19</v>
      </c>
      <c r="I382" s="237"/>
      <c r="J382" s="233"/>
      <c r="K382" s="233"/>
      <c r="L382" s="238"/>
      <c r="M382" s="239"/>
      <c r="N382" s="240"/>
      <c r="O382" s="240"/>
      <c r="P382" s="240"/>
      <c r="Q382" s="240"/>
      <c r="R382" s="240"/>
      <c r="S382" s="240"/>
      <c r="T382" s="24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2" t="s">
        <v>152</v>
      </c>
      <c r="AU382" s="242" t="s">
        <v>84</v>
      </c>
      <c r="AV382" s="13" t="s">
        <v>78</v>
      </c>
      <c r="AW382" s="13" t="s">
        <v>33</v>
      </c>
      <c r="AX382" s="13" t="s">
        <v>71</v>
      </c>
      <c r="AY382" s="242" t="s">
        <v>141</v>
      </c>
    </row>
    <row r="383" s="14" customFormat="1">
      <c r="A383" s="14"/>
      <c r="B383" s="243"/>
      <c r="C383" s="244"/>
      <c r="D383" s="234" t="s">
        <v>152</v>
      </c>
      <c r="E383" s="245" t="s">
        <v>19</v>
      </c>
      <c r="F383" s="246" t="s">
        <v>387</v>
      </c>
      <c r="G383" s="244"/>
      <c r="H383" s="247">
        <v>-20.16</v>
      </c>
      <c r="I383" s="248"/>
      <c r="J383" s="244"/>
      <c r="K383" s="244"/>
      <c r="L383" s="249"/>
      <c r="M383" s="250"/>
      <c r="N383" s="251"/>
      <c r="O383" s="251"/>
      <c r="P383" s="251"/>
      <c r="Q383" s="251"/>
      <c r="R383" s="251"/>
      <c r="S383" s="251"/>
      <c r="T383" s="252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53" t="s">
        <v>152</v>
      </c>
      <c r="AU383" s="253" t="s">
        <v>84</v>
      </c>
      <c r="AV383" s="14" t="s">
        <v>84</v>
      </c>
      <c r="AW383" s="14" t="s">
        <v>33</v>
      </c>
      <c r="AX383" s="14" t="s">
        <v>71</v>
      </c>
      <c r="AY383" s="253" t="s">
        <v>141</v>
      </c>
    </row>
    <row r="384" s="14" customFormat="1">
      <c r="A384" s="14"/>
      <c r="B384" s="243"/>
      <c r="C384" s="244"/>
      <c r="D384" s="234" t="s">
        <v>152</v>
      </c>
      <c r="E384" s="245" t="s">
        <v>19</v>
      </c>
      <c r="F384" s="246" t="s">
        <v>395</v>
      </c>
      <c r="G384" s="244"/>
      <c r="H384" s="247">
        <v>-11.52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152</v>
      </c>
      <c r="AU384" s="253" t="s">
        <v>84</v>
      </c>
      <c r="AV384" s="14" t="s">
        <v>84</v>
      </c>
      <c r="AW384" s="14" t="s">
        <v>33</v>
      </c>
      <c r="AX384" s="14" t="s">
        <v>71</v>
      </c>
      <c r="AY384" s="253" t="s">
        <v>141</v>
      </c>
    </row>
    <row r="385" s="14" customFormat="1">
      <c r="A385" s="14"/>
      <c r="B385" s="243"/>
      <c r="C385" s="244"/>
      <c r="D385" s="234" t="s">
        <v>152</v>
      </c>
      <c r="E385" s="245" t="s">
        <v>19</v>
      </c>
      <c r="F385" s="246" t="s">
        <v>390</v>
      </c>
      <c r="G385" s="244"/>
      <c r="H385" s="247">
        <v>-2.1600000000000001</v>
      </c>
      <c r="I385" s="248"/>
      <c r="J385" s="244"/>
      <c r="K385" s="244"/>
      <c r="L385" s="249"/>
      <c r="M385" s="250"/>
      <c r="N385" s="251"/>
      <c r="O385" s="251"/>
      <c r="P385" s="251"/>
      <c r="Q385" s="251"/>
      <c r="R385" s="251"/>
      <c r="S385" s="251"/>
      <c r="T385" s="252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3" t="s">
        <v>152</v>
      </c>
      <c r="AU385" s="253" t="s">
        <v>84</v>
      </c>
      <c r="AV385" s="14" t="s">
        <v>84</v>
      </c>
      <c r="AW385" s="14" t="s">
        <v>33</v>
      </c>
      <c r="AX385" s="14" t="s">
        <v>71</v>
      </c>
      <c r="AY385" s="253" t="s">
        <v>141</v>
      </c>
    </row>
    <row r="386" s="14" customFormat="1">
      <c r="A386" s="14"/>
      <c r="B386" s="243"/>
      <c r="C386" s="244"/>
      <c r="D386" s="234" t="s">
        <v>152</v>
      </c>
      <c r="E386" s="245" t="s">
        <v>19</v>
      </c>
      <c r="F386" s="246" t="s">
        <v>391</v>
      </c>
      <c r="G386" s="244"/>
      <c r="H386" s="247">
        <v>-24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152</v>
      </c>
      <c r="AU386" s="253" t="s">
        <v>84</v>
      </c>
      <c r="AV386" s="14" t="s">
        <v>84</v>
      </c>
      <c r="AW386" s="14" t="s">
        <v>33</v>
      </c>
      <c r="AX386" s="14" t="s">
        <v>71</v>
      </c>
      <c r="AY386" s="253" t="s">
        <v>141</v>
      </c>
    </row>
    <row r="387" s="14" customFormat="1">
      <c r="A387" s="14"/>
      <c r="B387" s="243"/>
      <c r="C387" s="244"/>
      <c r="D387" s="234" t="s">
        <v>152</v>
      </c>
      <c r="E387" s="245" t="s">
        <v>19</v>
      </c>
      <c r="F387" s="246" t="s">
        <v>1432</v>
      </c>
      <c r="G387" s="244"/>
      <c r="H387" s="247">
        <v>-14.4</v>
      </c>
      <c r="I387" s="248"/>
      <c r="J387" s="244"/>
      <c r="K387" s="244"/>
      <c r="L387" s="249"/>
      <c r="M387" s="250"/>
      <c r="N387" s="251"/>
      <c r="O387" s="251"/>
      <c r="P387" s="251"/>
      <c r="Q387" s="251"/>
      <c r="R387" s="251"/>
      <c r="S387" s="251"/>
      <c r="T387" s="252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3" t="s">
        <v>152</v>
      </c>
      <c r="AU387" s="253" t="s">
        <v>84</v>
      </c>
      <c r="AV387" s="14" t="s">
        <v>84</v>
      </c>
      <c r="AW387" s="14" t="s">
        <v>33</v>
      </c>
      <c r="AX387" s="14" t="s">
        <v>71</v>
      </c>
      <c r="AY387" s="253" t="s">
        <v>141</v>
      </c>
    </row>
    <row r="388" s="14" customFormat="1">
      <c r="A388" s="14"/>
      <c r="B388" s="243"/>
      <c r="C388" s="244"/>
      <c r="D388" s="234" t="s">
        <v>152</v>
      </c>
      <c r="E388" s="245" t="s">
        <v>19</v>
      </c>
      <c r="F388" s="246" t="s">
        <v>387</v>
      </c>
      <c r="G388" s="244"/>
      <c r="H388" s="247">
        <v>-20.16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152</v>
      </c>
      <c r="AU388" s="253" t="s">
        <v>84</v>
      </c>
      <c r="AV388" s="14" t="s">
        <v>84</v>
      </c>
      <c r="AW388" s="14" t="s">
        <v>33</v>
      </c>
      <c r="AX388" s="14" t="s">
        <v>71</v>
      </c>
      <c r="AY388" s="253" t="s">
        <v>141</v>
      </c>
    </row>
    <row r="389" s="14" customFormat="1">
      <c r="A389" s="14"/>
      <c r="B389" s="243"/>
      <c r="C389" s="244"/>
      <c r="D389" s="234" t="s">
        <v>152</v>
      </c>
      <c r="E389" s="245" t="s">
        <v>19</v>
      </c>
      <c r="F389" s="246" t="s">
        <v>394</v>
      </c>
      <c r="G389" s="244"/>
      <c r="H389" s="247">
        <v>-12.960000000000001</v>
      </c>
      <c r="I389" s="248"/>
      <c r="J389" s="244"/>
      <c r="K389" s="244"/>
      <c r="L389" s="249"/>
      <c r="M389" s="250"/>
      <c r="N389" s="251"/>
      <c r="O389" s="251"/>
      <c r="P389" s="251"/>
      <c r="Q389" s="251"/>
      <c r="R389" s="251"/>
      <c r="S389" s="251"/>
      <c r="T389" s="252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T389" s="253" t="s">
        <v>152</v>
      </c>
      <c r="AU389" s="253" t="s">
        <v>84</v>
      </c>
      <c r="AV389" s="14" t="s">
        <v>84</v>
      </c>
      <c r="AW389" s="14" t="s">
        <v>33</v>
      </c>
      <c r="AX389" s="14" t="s">
        <v>71</v>
      </c>
      <c r="AY389" s="253" t="s">
        <v>141</v>
      </c>
    </row>
    <row r="390" s="14" customFormat="1">
      <c r="A390" s="14"/>
      <c r="B390" s="243"/>
      <c r="C390" s="244"/>
      <c r="D390" s="234" t="s">
        <v>152</v>
      </c>
      <c r="E390" s="245" t="s">
        <v>19</v>
      </c>
      <c r="F390" s="246" t="s">
        <v>395</v>
      </c>
      <c r="G390" s="244"/>
      <c r="H390" s="247">
        <v>-11.52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152</v>
      </c>
      <c r="AU390" s="253" t="s">
        <v>84</v>
      </c>
      <c r="AV390" s="14" t="s">
        <v>84</v>
      </c>
      <c r="AW390" s="14" t="s">
        <v>33</v>
      </c>
      <c r="AX390" s="14" t="s">
        <v>71</v>
      </c>
      <c r="AY390" s="253" t="s">
        <v>141</v>
      </c>
    </row>
    <row r="391" s="14" customFormat="1">
      <c r="A391" s="14"/>
      <c r="B391" s="243"/>
      <c r="C391" s="244"/>
      <c r="D391" s="234" t="s">
        <v>152</v>
      </c>
      <c r="E391" s="245" t="s">
        <v>19</v>
      </c>
      <c r="F391" s="246" t="s">
        <v>396</v>
      </c>
      <c r="G391" s="244"/>
      <c r="H391" s="247">
        <v>-2.8050000000000002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152</v>
      </c>
      <c r="AU391" s="253" t="s">
        <v>84</v>
      </c>
      <c r="AV391" s="14" t="s">
        <v>84</v>
      </c>
      <c r="AW391" s="14" t="s">
        <v>33</v>
      </c>
      <c r="AX391" s="14" t="s">
        <v>71</v>
      </c>
      <c r="AY391" s="253" t="s">
        <v>141</v>
      </c>
    </row>
    <row r="392" s="13" customFormat="1">
      <c r="A392" s="13"/>
      <c r="B392" s="232"/>
      <c r="C392" s="233"/>
      <c r="D392" s="234" t="s">
        <v>152</v>
      </c>
      <c r="E392" s="235" t="s">
        <v>19</v>
      </c>
      <c r="F392" s="236" t="s">
        <v>318</v>
      </c>
      <c r="G392" s="233"/>
      <c r="H392" s="235" t="s">
        <v>19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152</v>
      </c>
      <c r="AU392" s="242" t="s">
        <v>84</v>
      </c>
      <c r="AV392" s="13" t="s">
        <v>78</v>
      </c>
      <c r="AW392" s="13" t="s">
        <v>33</v>
      </c>
      <c r="AX392" s="13" t="s">
        <v>71</v>
      </c>
      <c r="AY392" s="242" t="s">
        <v>141</v>
      </c>
    </row>
    <row r="393" s="14" customFormat="1">
      <c r="A393" s="14"/>
      <c r="B393" s="243"/>
      <c r="C393" s="244"/>
      <c r="D393" s="234" t="s">
        <v>152</v>
      </c>
      <c r="E393" s="245" t="s">
        <v>19</v>
      </c>
      <c r="F393" s="246" t="s">
        <v>397</v>
      </c>
      <c r="G393" s="244"/>
      <c r="H393" s="247">
        <v>-28.800000000000001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152</v>
      </c>
      <c r="AU393" s="253" t="s">
        <v>84</v>
      </c>
      <c r="AV393" s="14" t="s">
        <v>84</v>
      </c>
      <c r="AW393" s="14" t="s">
        <v>33</v>
      </c>
      <c r="AX393" s="14" t="s">
        <v>71</v>
      </c>
      <c r="AY393" s="253" t="s">
        <v>141</v>
      </c>
    </row>
    <row r="394" s="14" customFormat="1">
      <c r="A394" s="14"/>
      <c r="B394" s="243"/>
      <c r="C394" s="244"/>
      <c r="D394" s="234" t="s">
        <v>152</v>
      </c>
      <c r="E394" s="245" t="s">
        <v>19</v>
      </c>
      <c r="F394" s="246" t="s">
        <v>398</v>
      </c>
      <c r="G394" s="244"/>
      <c r="H394" s="247">
        <v>-23.039999999999999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152</v>
      </c>
      <c r="AU394" s="253" t="s">
        <v>84</v>
      </c>
      <c r="AV394" s="14" t="s">
        <v>84</v>
      </c>
      <c r="AW394" s="14" t="s">
        <v>33</v>
      </c>
      <c r="AX394" s="14" t="s">
        <v>71</v>
      </c>
      <c r="AY394" s="253" t="s">
        <v>141</v>
      </c>
    </row>
    <row r="395" s="14" customFormat="1">
      <c r="A395" s="14"/>
      <c r="B395" s="243"/>
      <c r="C395" s="244"/>
      <c r="D395" s="234" t="s">
        <v>152</v>
      </c>
      <c r="E395" s="245" t="s">
        <v>19</v>
      </c>
      <c r="F395" s="246" t="s">
        <v>391</v>
      </c>
      <c r="G395" s="244"/>
      <c r="H395" s="247">
        <v>-24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152</v>
      </c>
      <c r="AU395" s="253" t="s">
        <v>84</v>
      </c>
      <c r="AV395" s="14" t="s">
        <v>84</v>
      </c>
      <c r="AW395" s="14" t="s">
        <v>33</v>
      </c>
      <c r="AX395" s="14" t="s">
        <v>71</v>
      </c>
      <c r="AY395" s="253" t="s">
        <v>141</v>
      </c>
    </row>
    <row r="396" s="14" customFormat="1">
      <c r="A396" s="14"/>
      <c r="B396" s="243"/>
      <c r="C396" s="244"/>
      <c r="D396" s="234" t="s">
        <v>152</v>
      </c>
      <c r="E396" s="245" t="s">
        <v>19</v>
      </c>
      <c r="F396" s="246" t="s">
        <v>398</v>
      </c>
      <c r="G396" s="244"/>
      <c r="H396" s="247">
        <v>-23.039999999999999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152</v>
      </c>
      <c r="AU396" s="253" t="s">
        <v>84</v>
      </c>
      <c r="AV396" s="14" t="s">
        <v>84</v>
      </c>
      <c r="AW396" s="14" t="s">
        <v>33</v>
      </c>
      <c r="AX396" s="14" t="s">
        <v>71</v>
      </c>
      <c r="AY396" s="253" t="s">
        <v>141</v>
      </c>
    </row>
    <row r="397" s="14" customFormat="1">
      <c r="A397" s="14"/>
      <c r="B397" s="243"/>
      <c r="C397" s="244"/>
      <c r="D397" s="234" t="s">
        <v>152</v>
      </c>
      <c r="E397" s="245" t="s">
        <v>19</v>
      </c>
      <c r="F397" s="246" t="s">
        <v>397</v>
      </c>
      <c r="G397" s="244"/>
      <c r="H397" s="247">
        <v>-28.800000000000001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152</v>
      </c>
      <c r="AU397" s="253" t="s">
        <v>84</v>
      </c>
      <c r="AV397" s="14" t="s">
        <v>84</v>
      </c>
      <c r="AW397" s="14" t="s">
        <v>33</v>
      </c>
      <c r="AX397" s="14" t="s">
        <v>71</v>
      </c>
      <c r="AY397" s="253" t="s">
        <v>141</v>
      </c>
    </row>
    <row r="398" s="14" customFormat="1">
      <c r="A398" s="14"/>
      <c r="B398" s="243"/>
      <c r="C398" s="244"/>
      <c r="D398" s="234" t="s">
        <v>152</v>
      </c>
      <c r="E398" s="245" t="s">
        <v>19</v>
      </c>
      <c r="F398" s="246" t="s">
        <v>396</v>
      </c>
      <c r="G398" s="244"/>
      <c r="H398" s="247">
        <v>-2.8050000000000002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152</v>
      </c>
      <c r="AU398" s="253" t="s">
        <v>84</v>
      </c>
      <c r="AV398" s="14" t="s">
        <v>84</v>
      </c>
      <c r="AW398" s="14" t="s">
        <v>33</v>
      </c>
      <c r="AX398" s="14" t="s">
        <v>71</v>
      </c>
      <c r="AY398" s="253" t="s">
        <v>141</v>
      </c>
    </row>
    <row r="399" s="16" customFormat="1">
      <c r="A399" s="16"/>
      <c r="B399" s="275"/>
      <c r="C399" s="276"/>
      <c r="D399" s="234" t="s">
        <v>152</v>
      </c>
      <c r="E399" s="277" t="s">
        <v>19</v>
      </c>
      <c r="F399" s="278" t="s">
        <v>266</v>
      </c>
      <c r="G399" s="276"/>
      <c r="H399" s="279">
        <v>-250.17000000000002</v>
      </c>
      <c r="I399" s="280"/>
      <c r="J399" s="276"/>
      <c r="K399" s="276"/>
      <c r="L399" s="281"/>
      <c r="M399" s="282"/>
      <c r="N399" s="283"/>
      <c r="O399" s="283"/>
      <c r="P399" s="283"/>
      <c r="Q399" s="283"/>
      <c r="R399" s="283"/>
      <c r="S399" s="283"/>
      <c r="T399" s="284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T399" s="285" t="s">
        <v>152</v>
      </c>
      <c r="AU399" s="285" t="s">
        <v>84</v>
      </c>
      <c r="AV399" s="16" t="s">
        <v>164</v>
      </c>
      <c r="AW399" s="16" t="s">
        <v>33</v>
      </c>
      <c r="AX399" s="16" t="s">
        <v>71</v>
      </c>
      <c r="AY399" s="285" t="s">
        <v>141</v>
      </c>
    </row>
    <row r="400" s="13" customFormat="1">
      <c r="A400" s="13"/>
      <c r="B400" s="232"/>
      <c r="C400" s="233"/>
      <c r="D400" s="234" t="s">
        <v>152</v>
      </c>
      <c r="E400" s="235" t="s">
        <v>19</v>
      </c>
      <c r="F400" s="236" t="s">
        <v>399</v>
      </c>
      <c r="G400" s="233"/>
      <c r="H400" s="235" t="s">
        <v>19</v>
      </c>
      <c r="I400" s="237"/>
      <c r="J400" s="233"/>
      <c r="K400" s="233"/>
      <c r="L400" s="238"/>
      <c r="M400" s="239"/>
      <c r="N400" s="240"/>
      <c r="O400" s="240"/>
      <c r="P400" s="240"/>
      <c r="Q400" s="240"/>
      <c r="R400" s="240"/>
      <c r="S400" s="240"/>
      <c r="T400" s="24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2" t="s">
        <v>152</v>
      </c>
      <c r="AU400" s="242" t="s">
        <v>84</v>
      </c>
      <c r="AV400" s="13" t="s">
        <v>78</v>
      </c>
      <c r="AW400" s="13" t="s">
        <v>33</v>
      </c>
      <c r="AX400" s="13" t="s">
        <v>71</v>
      </c>
      <c r="AY400" s="242" t="s">
        <v>141</v>
      </c>
    </row>
    <row r="401" s="14" customFormat="1">
      <c r="A401" s="14"/>
      <c r="B401" s="243"/>
      <c r="C401" s="244"/>
      <c r="D401" s="234" t="s">
        <v>152</v>
      </c>
      <c r="E401" s="245" t="s">
        <v>19</v>
      </c>
      <c r="F401" s="246" t="s">
        <v>400</v>
      </c>
      <c r="G401" s="244"/>
      <c r="H401" s="247">
        <v>-79.182000000000002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152</v>
      </c>
      <c r="AU401" s="253" t="s">
        <v>84</v>
      </c>
      <c r="AV401" s="14" t="s">
        <v>84</v>
      </c>
      <c r="AW401" s="14" t="s">
        <v>33</v>
      </c>
      <c r="AX401" s="14" t="s">
        <v>71</v>
      </c>
      <c r="AY401" s="253" t="s">
        <v>141</v>
      </c>
    </row>
    <row r="402" s="16" customFormat="1">
      <c r="A402" s="16"/>
      <c r="B402" s="275"/>
      <c r="C402" s="276"/>
      <c r="D402" s="234" t="s">
        <v>152</v>
      </c>
      <c r="E402" s="277" t="s">
        <v>19</v>
      </c>
      <c r="F402" s="278" t="s">
        <v>266</v>
      </c>
      <c r="G402" s="276"/>
      <c r="H402" s="279">
        <v>-79.182000000000002</v>
      </c>
      <c r="I402" s="280"/>
      <c r="J402" s="276"/>
      <c r="K402" s="276"/>
      <c r="L402" s="281"/>
      <c r="M402" s="282"/>
      <c r="N402" s="283"/>
      <c r="O402" s="283"/>
      <c r="P402" s="283"/>
      <c r="Q402" s="283"/>
      <c r="R402" s="283"/>
      <c r="S402" s="283"/>
      <c r="T402" s="284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T402" s="285" t="s">
        <v>152</v>
      </c>
      <c r="AU402" s="285" t="s">
        <v>84</v>
      </c>
      <c r="AV402" s="16" t="s">
        <v>164</v>
      </c>
      <c r="AW402" s="16" t="s">
        <v>33</v>
      </c>
      <c r="AX402" s="16" t="s">
        <v>71</v>
      </c>
      <c r="AY402" s="285" t="s">
        <v>141</v>
      </c>
    </row>
    <row r="403" s="15" customFormat="1">
      <c r="A403" s="15"/>
      <c r="B403" s="254"/>
      <c r="C403" s="255"/>
      <c r="D403" s="234" t="s">
        <v>152</v>
      </c>
      <c r="E403" s="256" t="s">
        <v>19</v>
      </c>
      <c r="F403" s="257" t="s">
        <v>159</v>
      </c>
      <c r="G403" s="255"/>
      <c r="H403" s="258">
        <v>487.76800000000037</v>
      </c>
      <c r="I403" s="259"/>
      <c r="J403" s="255"/>
      <c r="K403" s="255"/>
      <c r="L403" s="260"/>
      <c r="M403" s="261"/>
      <c r="N403" s="262"/>
      <c r="O403" s="262"/>
      <c r="P403" s="262"/>
      <c r="Q403" s="262"/>
      <c r="R403" s="262"/>
      <c r="S403" s="262"/>
      <c r="T403" s="263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64" t="s">
        <v>152</v>
      </c>
      <c r="AU403" s="264" t="s">
        <v>84</v>
      </c>
      <c r="AV403" s="15" t="s">
        <v>148</v>
      </c>
      <c r="AW403" s="15" t="s">
        <v>33</v>
      </c>
      <c r="AX403" s="15" t="s">
        <v>78</v>
      </c>
      <c r="AY403" s="264" t="s">
        <v>141</v>
      </c>
    </row>
    <row r="404" s="2" customFormat="1" ht="16.5" customHeight="1">
      <c r="A404" s="40"/>
      <c r="B404" s="41"/>
      <c r="C404" s="265" t="s">
        <v>401</v>
      </c>
      <c r="D404" s="265" t="s">
        <v>183</v>
      </c>
      <c r="E404" s="266" t="s">
        <v>402</v>
      </c>
      <c r="F404" s="267" t="s">
        <v>403</v>
      </c>
      <c r="G404" s="268" t="s">
        <v>146</v>
      </c>
      <c r="H404" s="269">
        <v>497.52300000000002</v>
      </c>
      <c r="I404" s="270"/>
      <c r="J404" s="271">
        <f>ROUND(I404*H404,2)</f>
        <v>0</v>
      </c>
      <c r="K404" s="267" t="s">
        <v>147</v>
      </c>
      <c r="L404" s="272"/>
      <c r="M404" s="273" t="s">
        <v>19</v>
      </c>
      <c r="N404" s="274" t="s">
        <v>43</v>
      </c>
      <c r="O404" s="86"/>
      <c r="P404" s="223">
        <f>O404*H404</f>
        <v>0</v>
      </c>
      <c r="Q404" s="223">
        <v>0.017999999999999999</v>
      </c>
      <c r="R404" s="223">
        <f>Q404*H404</f>
        <v>8.9554139999999993</v>
      </c>
      <c r="S404" s="223">
        <v>0</v>
      </c>
      <c r="T404" s="224">
        <f>S404*H404</f>
        <v>0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25" t="s">
        <v>187</v>
      </c>
      <c r="AT404" s="225" t="s">
        <v>183</v>
      </c>
      <c r="AU404" s="225" t="s">
        <v>84</v>
      </c>
      <c r="AY404" s="19" t="s">
        <v>141</v>
      </c>
      <c r="BE404" s="226">
        <f>IF(N404="základní",J404,0)</f>
        <v>0</v>
      </c>
      <c r="BF404" s="226">
        <f>IF(N404="snížená",J404,0)</f>
        <v>0</v>
      </c>
      <c r="BG404" s="226">
        <f>IF(N404="zákl. přenesená",J404,0)</f>
        <v>0</v>
      </c>
      <c r="BH404" s="226">
        <f>IF(N404="sníž. přenesená",J404,0)</f>
        <v>0</v>
      </c>
      <c r="BI404" s="226">
        <f>IF(N404="nulová",J404,0)</f>
        <v>0</v>
      </c>
      <c r="BJ404" s="19" t="s">
        <v>84</v>
      </c>
      <c r="BK404" s="226">
        <f>ROUND(I404*H404,2)</f>
        <v>0</v>
      </c>
      <c r="BL404" s="19" t="s">
        <v>148</v>
      </c>
      <c r="BM404" s="225" t="s">
        <v>404</v>
      </c>
    </row>
    <row r="405" s="2" customFormat="1">
      <c r="A405" s="40"/>
      <c r="B405" s="41"/>
      <c r="C405" s="42"/>
      <c r="D405" s="227" t="s">
        <v>150</v>
      </c>
      <c r="E405" s="42"/>
      <c r="F405" s="228" t="s">
        <v>405</v>
      </c>
      <c r="G405" s="42"/>
      <c r="H405" s="42"/>
      <c r="I405" s="229"/>
      <c r="J405" s="42"/>
      <c r="K405" s="42"/>
      <c r="L405" s="46"/>
      <c r="M405" s="230"/>
      <c r="N405" s="231"/>
      <c r="O405" s="86"/>
      <c r="P405" s="86"/>
      <c r="Q405" s="86"/>
      <c r="R405" s="86"/>
      <c r="S405" s="86"/>
      <c r="T405" s="87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T405" s="19" t="s">
        <v>150</v>
      </c>
      <c r="AU405" s="19" t="s">
        <v>84</v>
      </c>
    </row>
    <row r="406" s="13" customFormat="1">
      <c r="A406" s="13"/>
      <c r="B406" s="232"/>
      <c r="C406" s="233"/>
      <c r="D406" s="234" t="s">
        <v>152</v>
      </c>
      <c r="E406" s="235" t="s">
        <v>19</v>
      </c>
      <c r="F406" s="236" t="s">
        <v>255</v>
      </c>
      <c r="G406" s="233"/>
      <c r="H406" s="235" t="s">
        <v>19</v>
      </c>
      <c r="I406" s="237"/>
      <c r="J406" s="233"/>
      <c r="K406" s="233"/>
      <c r="L406" s="238"/>
      <c r="M406" s="239"/>
      <c r="N406" s="240"/>
      <c r="O406" s="240"/>
      <c r="P406" s="240"/>
      <c r="Q406" s="240"/>
      <c r="R406" s="240"/>
      <c r="S406" s="240"/>
      <c r="T406" s="241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2" t="s">
        <v>152</v>
      </c>
      <c r="AU406" s="242" t="s">
        <v>84</v>
      </c>
      <c r="AV406" s="13" t="s">
        <v>78</v>
      </c>
      <c r="AW406" s="13" t="s">
        <v>33</v>
      </c>
      <c r="AX406" s="13" t="s">
        <v>71</v>
      </c>
      <c r="AY406" s="242" t="s">
        <v>141</v>
      </c>
    </row>
    <row r="407" s="14" customFormat="1">
      <c r="A407" s="14"/>
      <c r="B407" s="243"/>
      <c r="C407" s="244"/>
      <c r="D407" s="234" t="s">
        <v>152</v>
      </c>
      <c r="E407" s="245" t="s">
        <v>19</v>
      </c>
      <c r="F407" s="246" t="s">
        <v>1431</v>
      </c>
      <c r="G407" s="244"/>
      <c r="H407" s="247">
        <v>29.93</v>
      </c>
      <c r="I407" s="248"/>
      <c r="J407" s="244"/>
      <c r="K407" s="244"/>
      <c r="L407" s="249"/>
      <c r="M407" s="250"/>
      <c r="N407" s="251"/>
      <c r="O407" s="251"/>
      <c r="P407" s="251"/>
      <c r="Q407" s="251"/>
      <c r="R407" s="251"/>
      <c r="S407" s="251"/>
      <c r="T407" s="252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53" t="s">
        <v>152</v>
      </c>
      <c r="AU407" s="253" t="s">
        <v>84</v>
      </c>
      <c r="AV407" s="14" t="s">
        <v>84</v>
      </c>
      <c r="AW407" s="14" t="s">
        <v>33</v>
      </c>
      <c r="AX407" s="14" t="s">
        <v>71</v>
      </c>
      <c r="AY407" s="253" t="s">
        <v>141</v>
      </c>
    </row>
    <row r="408" s="13" customFormat="1">
      <c r="A408" s="13"/>
      <c r="B408" s="232"/>
      <c r="C408" s="233"/>
      <c r="D408" s="234" t="s">
        <v>152</v>
      </c>
      <c r="E408" s="235" t="s">
        <v>19</v>
      </c>
      <c r="F408" s="236" t="s">
        <v>260</v>
      </c>
      <c r="G408" s="233"/>
      <c r="H408" s="235" t="s">
        <v>19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152</v>
      </c>
      <c r="AU408" s="242" t="s">
        <v>84</v>
      </c>
      <c r="AV408" s="13" t="s">
        <v>78</v>
      </c>
      <c r="AW408" s="13" t="s">
        <v>33</v>
      </c>
      <c r="AX408" s="13" t="s">
        <v>71</v>
      </c>
      <c r="AY408" s="242" t="s">
        <v>141</v>
      </c>
    </row>
    <row r="409" s="14" customFormat="1">
      <c r="A409" s="14"/>
      <c r="B409" s="243"/>
      <c r="C409" s="244"/>
      <c r="D409" s="234" t="s">
        <v>152</v>
      </c>
      <c r="E409" s="245" t="s">
        <v>19</v>
      </c>
      <c r="F409" s="246" t="s">
        <v>384</v>
      </c>
      <c r="G409" s="244"/>
      <c r="H409" s="247">
        <v>378.63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152</v>
      </c>
      <c r="AU409" s="253" t="s">
        <v>84</v>
      </c>
      <c r="AV409" s="14" t="s">
        <v>84</v>
      </c>
      <c r="AW409" s="14" t="s">
        <v>33</v>
      </c>
      <c r="AX409" s="14" t="s">
        <v>71</v>
      </c>
      <c r="AY409" s="253" t="s">
        <v>141</v>
      </c>
    </row>
    <row r="410" s="13" customFormat="1">
      <c r="A410" s="13"/>
      <c r="B410" s="232"/>
      <c r="C410" s="233"/>
      <c r="D410" s="234" t="s">
        <v>152</v>
      </c>
      <c r="E410" s="235" t="s">
        <v>19</v>
      </c>
      <c r="F410" s="236" t="s">
        <v>264</v>
      </c>
      <c r="G410" s="233"/>
      <c r="H410" s="235" t="s">
        <v>19</v>
      </c>
      <c r="I410" s="237"/>
      <c r="J410" s="233"/>
      <c r="K410" s="233"/>
      <c r="L410" s="238"/>
      <c r="M410" s="239"/>
      <c r="N410" s="240"/>
      <c r="O410" s="240"/>
      <c r="P410" s="240"/>
      <c r="Q410" s="240"/>
      <c r="R410" s="240"/>
      <c r="S410" s="240"/>
      <c r="T410" s="241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2" t="s">
        <v>152</v>
      </c>
      <c r="AU410" s="242" t="s">
        <v>84</v>
      </c>
      <c r="AV410" s="13" t="s">
        <v>78</v>
      </c>
      <c r="AW410" s="13" t="s">
        <v>33</v>
      </c>
      <c r="AX410" s="13" t="s">
        <v>71</v>
      </c>
      <c r="AY410" s="242" t="s">
        <v>141</v>
      </c>
    </row>
    <row r="411" s="14" customFormat="1">
      <c r="A411" s="14"/>
      <c r="B411" s="243"/>
      <c r="C411" s="244"/>
      <c r="D411" s="234" t="s">
        <v>152</v>
      </c>
      <c r="E411" s="245" t="s">
        <v>19</v>
      </c>
      <c r="F411" s="246" t="s">
        <v>385</v>
      </c>
      <c r="G411" s="244"/>
      <c r="H411" s="247">
        <v>381.51499999999999</v>
      </c>
      <c r="I411" s="248"/>
      <c r="J411" s="244"/>
      <c r="K411" s="244"/>
      <c r="L411" s="249"/>
      <c r="M411" s="250"/>
      <c r="N411" s="251"/>
      <c r="O411" s="251"/>
      <c r="P411" s="251"/>
      <c r="Q411" s="251"/>
      <c r="R411" s="251"/>
      <c r="S411" s="251"/>
      <c r="T411" s="252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53" t="s">
        <v>152</v>
      </c>
      <c r="AU411" s="253" t="s">
        <v>84</v>
      </c>
      <c r="AV411" s="14" t="s">
        <v>84</v>
      </c>
      <c r="AW411" s="14" t="s">
        <v>33</v>
      </c>
      <c r="AX411" s="14" t="s">
        <v>71</v>
      </c>
      <c r="AY411" s="253" t="s">
        <v>141</v>
      </c>
    </row>
    <row r="412" s="14" customFormat="1">
      <c r="A412" s="14"/>
      <c r="B412" s="243"/>
      <c r="C412" s="244"/>
      <c r="D412" s="234" t="s">
        <v>152</v>
      </c>
      <c r="E412" s="245" t="s">
        <v>19</v>
      </c>
      <c r="F412" s="246" t="s">
        <v>386</v>
      </c>
      <c r="G412" s="244"/>
      <c r="H412" s="247">
        <v>27.045000000000002</v>
      </c>
      <c r="I412" s="248"/>
      <c r="J412" s="244"/>
      <c r="K412" s="244"/>
      <c r="L412" s="249"/>
      <c r="M412" s="250"/>
      <c r="N412" s="251"/>
      <c r="O412" s="251"/>
      <c r="P412" s="251"/>
      <c r="Q412" s="251"/>
      <c r="R412" s="251"/>
      <c r="S412" s="251"/>
      <c r="T412" s="252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53" t="s">
        <v>152</v>
      </c>
      <c r="AU412" s="253" t="s">
        <v>84</v>
      </c>
      <c r="AV412" s="14" t="s">
        <v>84</v>
      </c>
      <c r="AW412" s="14" t="s">
        <v>33</v>
      </c>
      <c r="AX412" s="14" t="s">
        <v>71</v>
      </c>
      <c r="AY412" s="253" t="s">
        <v>141</v>
      </c>
    </row>
    <row r="413" s="16" customFormat="1">
      <c r="A413" s="16"/>
      <c r="B413" s="275"/>
      <c r="C413" s="276"/>
      <c r="D413" s="234" t="s">
        <v>152</v>
      </c>
      <c r="E413" s="277" t="s">
        <v>19</v>
      </c>
      <c r="F413" s="278" t="s">
        <v>266</v>
      </c>
      <c r="G413" s="276"/>
      <c r="H413" s="279">
        <v>817.12</v>
      </c>
      <c r="I413" s="280"/>
      <c r="J413" s="276"/>
      <c r="K413" s="276"/>
      <c r="L413" s="281"/>
      <c r="M413" s="282"/>
      <c r="N413" s="283"/>
      <c r="O413" s="283"/>
      <c r="P413" s="283"/>
      <c r="Q413" s="283"/>
      <c r="R413" s="283"/>
      <c r="S413" s="283"/>
      <c r="T413" s="284"/>
      <c r="U413" s="16"/>
      <c r="V413" s="16"/>
      <c r="W413" s="16"/>
      <c r="X413" s="16"/>
      <c r="Y413" s="16"/>
      <c r="Z413" s="16"/>
      <c r="AA413" s="16"/>
      <c r="AB413" s="16"/>
      <c r="AC413" s="16"/>
      <c r="AD413" s="16"/>
      <c r="AE413" s="16"/>
      <c r="AT413" s="285" t="s">
        <v>152</v>
      </c>
      <c r="AU413" s="285" t="s">
        <v>84</v>
      </c>
      <c r="AV413" s="16" t="s">
        <v>164</v>
      </c>
      <c r="AW413" s="16" t="s">
        <v>33</v>
      </c>
      <c r="AX413" s="16" t="s">
        <v>71</v>
      </c>
      <c r="AY413" s="285" t="s">
        <v>141</v>
      </c>
    </row>
    <row r="414" s="13" customFormat="1">
      <c r="A414" s="13"/>
      <c r="B414" s="232"/>
      <c r="C414" s="233"/>
      <c r="D414" s="234" t="s">
        <v>152</v>
      </c>
      <c r="E414" s="235" t="s">
        <v>19</v>
      </c>
      <c r="F414" s="236" t="s">
        <v>321</v>
      </c>
      <c r="G414" s="233"/>
      <c r="H414" s="235" t="s">
        <v>19</v>
      </c>
      <c r="I414" s="237"/>
      <c r="J414" s="233"/>
      <c r="K414" s="233"/>
      <c r="L414" s="238"/>
      <c r="M414" s="239"/>
      <c r="N414" s="240"/>
      <c r="O414" s="240"/>
      <c r="P414" s="240"/>
      <c r="Q414" s="240"/>
      <c r="R414" s="240"/>
      <c r="S414" s="240"/>
      <c r="T414" s="241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2" t="s">
        <v>152</v>
      </c>
      <c r="AU414" s="242" t="s">
        <v>84</v>
      </c>
      <c r="AV414" s="13" t="s">
        <v>78</v>
      </c>
      <c r="AW414" s="13" t="s">
        <v>33</v>
      </c>
      <c r="AX414" s="13" t="s">
        <v>71</v>
      </c>
      <c r="AY414" s="242" t="s">
        <v>141</v>
      </c>
    </row>
    <row r="415" s="13" customFormat="1">
      <c r="A415" s="13"/>
      <c r="B415" s="232"/>
      <c r="C415" s="233"/>
      <c r="D415" s="234" t="s">
        <v>152</v>
      </c>
      <c r="E415" s="235" t="s">
        <v>19</v>
      </c>
      <c r="F415" s="236" t="s">
        <v>288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152</v>
      </c>
      <c r="AU415" s="242" t="s">
        <v>84</v>
      </c>
      <c r="AV415" s="13" t="s">
        <v>78</v>
      </c>
      <c r="AW415" s="13" t="s">
        <v>33</v>
      </c>
      <c r="AX415" s="13" t="s">
        <v>71</v>
      </c>
      <c r="AY415" s="242" t="s">
        <v>141</v>
      </c>
    </row>
    <row r="416" s="14" customFormat="1">
      <c r="A416" s="14"/>
      <c r="B416" s="243"/>
      <c r="C416" s="244"/>
      <c r="D416" s="234" t="s">
        <v>152</v>
      </c>
      <c r="E416" s="245" t="s">
        <v>19</v>
      </c>
      <c r="F416" s="246" t="s">
        <v>387</v>
      </c>
      <c r="G416" s="244"/>
      <c r="H416" s="247">
        <v>-20.16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152</v>
      </c>
      <c r="AU416" s="253" t="s">
        <v>84</v>
      </c>
      <c r="AV416" s="14" t="s">
        <v>84</v>
      </c>
      <c r="AW416" s="14" t="s">
        <v>33</v>
      </c>
      <c r="AX416" s="14" t="s">
        <v>71</v>
      </c>
      <c r="AY416" s="253" t="s">
        <v>141</v>
      </c>
    </row>
    <row r="417" s="14" customFormat="1">
      <c r="A417" s="14"/>
      <c r="B417" s="243"/>
      <c r="C417" s="244"/>
      <c r="D417" s="234" t="s">
        <v>152</v>
      </c>
      <c r="E417" s="245" t="s">
        <v>19</v>
      </c>
      <c r="F417" s="246" t="s">
        <v>395</v>
      </c>
      <c r="G417" s="244"/>
      <c r="H417" s="247">
        <v>-11.52</v>
      </c>
      <c r="I417" s="248"/>
      <c r="J417" s="244"/>
      <c r="K417" s="244"/>
      <c r="L417" s="249"/>
      <c r="M417" s="250"/>
      <c r="N417" s="251"/>
      <c r="O417" s="251"/>
      <c r="P417" s="251"/>
      <c r="Q417" s="251"/>
      <c r="R417" s="251"/>
      <c r="S417" s="251"/>
      <c r="T417" s="252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T417" s="253" t="s">
        <v>152</v>
      </c>
      <c r="AU417" s="253" t="s">
        <v>84</v>
      </c>
      <c r="AV417" s="14" t="s">
        <v>84</v>
      </c>
      <c r="AW417" s="14" t="s">
        <v>33</v>
      </c>
      <c r="AX417" s="14" t="s">
        <v>71</v>
      </c>
      <c r="AY417" s="253" t="s">
        <v>141</v>
      </c>
    </row>
    <row r="418" s="14" customFormat="1">
      <c r="A418" s="14"/>
      <c r="B418" s="243"/>
      <c r="C418" s="244"/>
      <c r="D418" s="234" t="s">
        <v>152</v>
      </c>
      <c r="E418" s="245" t="s">
        <v>19</v>
      </c>
      <c r="F418" s="246" t="s">
        <v>390</v>
      </c>
      <c r="G418" s="244"/>
      <c r="H418" s="247">
        <v>-2.1600000000000001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84</v>
      </c>
      <c r="AV418" s="14" t="s">
        <v>84</v>
      </c>
      <c r="AW418" s="14" t="s">
        <v>33</v>
      </c>
      <c r="AX418" s="14" t="s">
        <v>71</v>
      </c>
      <c r="AY418" s="253" t="s">
        <v>141</v>
      </c>
    </row>
    <row r="419" s="14" customFormat="1">
      <c r="A419" s="14"/>
      <c r="B419" s="243"/>
      <c r="C419" s="244"/>
      <c r="D419" s="234" t="s">
        <v>152</v>
      </c>
      <c r="E419" s="245" t="s">
        <v>19</v>
      </c>
      <c r="F419" s="246" t="s">
        <v>391</v>
      </c>
      <c r="G419" s="244"/>
      <c r="H419" s="247">
        <v>-24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152</v>
      </c>
      <c r="AU419" s="253" t="s">
        <v>84</v>
      </c>
      <c r="AV419" s="14" t="s">
        <v>84</v>
      </c>
      <c r="AW419" s="14" t="s">
        <v>33</v>
      </c>
      <c r="AX419" s="14" t="s">
        <v>71</v>
      </c>
      <c r="AY419" s="253" t="s">
        <v>141</v>
      </c>
    </row>
    <row r="420" s="14" customFormat="1">
      <c r="A420" s="14"/>
      <c r="B420" s="243"/>
      <c r="C420" s="244"/>
      <c r="D420" s="234" t="s">
        <v>152</v>
      </c>
      <c r="E420" s="245" t="s">
        <v>19</v>
      </c>
      <c r="F420" s="246" t="s">
        <v>1432</v>
      </c>
      <c r="G420" s="244"/>
      <c r="H420" s="247">
        <v>-14.4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152</v>
      </c>
      <c r="AU420" s="253" t="s">
        <v>84</v>
      </c>
      <c r="AV420" s="14" t="s">
        <v>84</v>
      </c>
      <c r="AW420" s="14" t="s">
        <v>33</v>
      </c>
      <c r="AX420" s="14" t="s">
        <v>71</v>
      </c>
      <c r="AY420" s="253" t="s">
        <v>141</v>
      </c>
    </row>
    <row r="421" s="14" customFormat="1">
      <c r="A421" s="14"/>
      <c r="B421" s="243"/>
      <c r="C421" s="244"/>
      <c r="D421" s="234" t="s">
        <v>152</v>
      </c>
      <c r="E421" s="245" t="s">
        <v>19</v>
      </c>
      <c r="F421" s="246" t="s">
        <v>387</v>
      </c>
      <c r="G421" s="244"/>
      <c r="H421" s="247">
        <v>-20.16</v>
      </c>
      <c r="I421" s="248"/>
      <c r="J421" s="244"/>
      <c r="K421" s="244"/>
      <c r="L421" s="249"/>
      <c r="M421" s="250"/>
      <c r="N421" s="251"/>
      <c r="O421" s="251"/>
      <c r="P421" s="251"/>
      <c r="Q421" s="251"/>
      <c r="R421" s="251"/>
      <c r="S421" s="251"/>
      <c r="T421" s="252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53" t="s">
        <v>152</v>
      </c>
      <c r="AU421" s="253" t="s">
        <v>84</v>
      </c>
      <c r="AV421" s="14" t="s">
        <v>84</v>
      </c>
      <c r="AW421" s="14" t="s">
        <v>33</v>
      </c>
      <c r="AX421" s="14" t="s">
        <v>71</v>
      </c>
      <c r="AY421" s="253" t="s">
        <v>141</v>
      </c>
    </row>
    <row r="422" s="14" customFormat="1">
      <c r="A422" s="14"/>
      <c r="B422" s="243"/>
      <c r="C422" s="244"/>
      <c r="D422" s="234" t="s">
        <v>152</v>
      </c>
      <c r="E422" s="245" t="s">
        <v>19</v>
      </c>
      <c r="F422" s="246" t="s">
        <v>394</v>
      </c>
      <c r="G422" s="244"/>
      <c r="H422" s="247">
        <v>-12.960000000000001</v>
      </c>
      <c r="I422" s="248"/>
      <c r="J422" s="244"/>
      <c r="K422" s="244"/>
      <c r="L422" s="249"/>
      <c r="M422" s="250"/>
      <c r="N422" s="251"/>
      <c r="O422" s="251"/>
      <c r="P422" s="251"/>
      <c r="Q422" s="251"/>
      <c r="R422" s="251"/>
      <c r="S422" s="251"/>
      <c r="T422" s="252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53" t="s">
        <v>152</v>
      </c>
      <c r="AU422" s="253" t="s">
        <v>84</v>
      </c>
      <c r="AV422" s="14" t="s">
        <v>84</v>
      </c>
      <c r="AW422" s="14" t="s">
        <v>33</v>
      </c>
      <c r="AX422" s="14" t="s">
        <v>71</v>
      </c>
      <c r="AY422" s="253" t="s">
        <v>141</v>
      </c>
    </row>
    <row r="423" s="14" customFormat="1">
      <c r="A423" s="14"/>
      <c r="B423" s="243"/>
      <c r="C423" s="244"/>
      <c r="D423" s="234" t="s">
        <v>152</v>
      </c>
      <c r="E423" s="245" t="s">
        <v>19</v>
      </c>
      <c r="F423" s="246" t="s">
        <v>395</v>
      </c>
      <c r="G423" s="244"/>
      <c r="H423" s="247">
        <v>-11.52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152</v>
      </c>
      <c r="AU423" s="253" t="s">
        <v>84</v>
      </c>
      <c r="AV423" s="14" t="s">
        <v>84</v>
      </c>
      <c r="AW423" s="14" t="s">
        <v>33</v>
      </c>
      <c r="AX423" s="14" t="s">
        <v>71</v>
      </c>
      <c r="AY423" s="253" t="s">
        <v>141</v>
      </c>
    </row>
    <row r="424" s="14" customFormat="1">
      <c r="A424" s="14"/>
      <c r="B424" s="243"/>
      <c r="C424" s="244"/>
      <c r="D424" s="234" t="s">
        <v>152</v>
      </c>
      <c r="E424" s="245" t="s">
        <v>19</v>
      </c>
      <c r="F424" s="246" t="s">
        <v>396</v>
      </c>
      <c r="G424" s="244"/>
      <c r="H424" s="247">
        <v>-2.8050000000000002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152</v>
      </c>
      <c r="AU424" s="253" t="s">
        <v>84</v>
      </c>
      <c r="AV424" s="14" t="s">
        <v>84</v>
      </c>
      <c r="AW424" s="14" t="s">
        <v>33</v>
      </c>
      <c r="AX424" s="14" t="s">
        <v>71</v>
      </c>
      <c r="AY424" s="253" t="s">
        <v>141</v>
      </c>
    </row>
    <row r="425" s="13" customFormat="1">
      <c r="A425" s="13"/>
      <c r="B425" s="232"/>
      <c r="C425" s="233"/>
      <c r="D425" s="234" t="s">
        <v>152</v>
      </c>
      <c r="E425" s="235" t="s">
        <v>19</v>
      </c>
      <c r="F425" s="236" t="s">
        <v>318</v>
      </c>
      <c r="G425" s="233"/>
      <c r="H425" s="235" t="s">
        <v>19</v>
      </c>
      <c r="I425" s="237"/>
      <c r="J425" s="233"/>
      <c r="K425" s="233"/>
      <c r="L425" s="238"/>
      <c r="M425" s="239"/>
      <c r="N425" s="240"/>
      <c r="O425" s="240"/>
      <c r="P425" s="240"/>
      <c r="Q425" s="240"/>
      <c r="R425" s="240"/>
      <c r="S425" s="240"/>
      <c r="T425" s="241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2" t="s">
        <v>152</v>
      </c>
      <c r="AU425" s="242" t="s">
        <v>84</v>
      </c>
      <c r="AV425" s="13" t="s">
        <v>78</v>
      </c>
      <c r="AW425" s="13" t="s">
        <v>33</v>
      </c>
      <c r="AX425" s="13" t="s">
        <v>71</v>
      </c>
      <c r="AY425" s="242" t="s">
        <v>141</v>
      </c>
    </row>
    <row r="426" s="14" customFormat="1">
      <c r="A426" s="14"/>
      <c r="B426" s="243"/>
      <c r="C426" s="244"/>
      <c r="D426" s="234" t="s">
        <v>152</v>
      </c>
      <c r="E426" s="245" t="s">
        <v>19</v>
      </c>
      <c r="F426" s="246" t="s">
        <v>397</v>
      </c>
      <c r="G426" s="244"/>
      <c r="H426" s="247">
        <v>-28.800000000000001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152</v>
      </c>
      <c r="AU426" s="253" t="s">
        <v>84</v>
      </c>
      <c r="AV426" s="14" t="s">
        <v>84</v>
      </c>
      <c r="AW426" s="14" t="s">
        <v>33</v>
      </c>
      <c r="AX426" s="14" t="s">
        <v>71</v>
      </c>
      <c r="AY426" s="253" t="s">
        <v>141</v>
      </c>
    </row>
    <row r="427" s="14" customFormat="1">
      <c r="A427" s="14"/>
      <c r="B427" s="243"/>
      <c r="C427" s="244"/>
      <c r="D427" s="234" t="s">
        <v>152</v>
      </c>
      <c r="E427" s="245" t="s">
        <v>19</v>
      </c>
      <c r="F427" s="246" t="s">
        <v>398</v>
      </c>
      <c r="G427" s="244"/>
      <c r="H427" s="247">
        <v>-23.039999999999999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152</v>
      </c>
      <c r="AU427" s="253" t="s">
        <v>84</v>
      </c>
      <c r="AV427" s="14" t="s">
        <v>84</v>
      </c>
      <c r="AW427" s="14" t="s">
        <v>33</v>
      </c>
      <c r="AX427" s="14" t="s">
        <v>71</v>
      </c>
      <c r="AY427" s="253" t="s">
        <v>141</v>
      </c>
    </row>
    <row r="428" s="14" customFormat="1">
      <c r="A428" s="14"/>
      <c r="B428" s="243"/>
      <c r="C428" s="244"/>
      <c r="D428" s="234" t="s">
        <v>152</v>
      </c>
      <c r="E428" s="245" t="s">
        <v>19</v>
      </c>
      <c r="F428" s="246" t="s">
        <v>391</v>
      </c>
      <c r="G428" s="244"/>
      <c r="H428" s="247">
        <v>-24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152</v>
      </c>
      <c r="AU428" s="253" t="s">
        <v>84</v>
      </c>
      <c r="AV428" s="14" t="s">
        <v>84</v>
      </c>
      <c r="AW428" s="14" t="s">
        <v>33</v>
      </c>
      <c r="AX428" s="14" t="s">
        <v>71</v>
      </c>
      <c r="AY428" s="253" t="s">
        <v>141</v>
      </c>
    </row>
    <row r="429" s="14" customFormat="1">
      <c r="A429" s="14"/>
      <c r="B429" s="243"/>
      <c r="C429" s="244"/>
      <c r="D429" s="234" t="s">
        <v>152</v>
      </c>
      <c r="E429" s="245" t="s">
        <v>19</v>
      </c>
      <c r="F429" s="246" t="s">
        <v>398</v>
      </c>
      <c r="G429" s="244"/>
      <c r="H429" s="247">
        <v>-23.039999999999999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152</v>
      </c>
      <c r="AU429" s="253" t="s">
        <v>84</v>
      </c>
      <c r="AV429" s="14" t="s">
        <v>84</v>
      </c>
      <c r="AW429" s="14" t="s">
        <v>33</v>
      </c>
      <c r="AX429" s="14" t="s">
        <v>71</v>
      </c>
      <c r="AY429" s="253" t="s">
        <v>141</v>
      </c>
    </row>
    <row r="430" s="14" customFormat="1">
      <c r="A430" s="14"/>
      <c r="B430" s="243"/>
      <c r="C430" s="244"/>
      <c r="D430" s="234" t="s">
        <v>152</v>
      </c>
      <c r="E430" s="245" t="s">
        <v>19</v>
      </c>
      <c r="F430" s="246" t="s">
        <v>397</v>
      </c>
      <c r="G430" s="244"/>
      <c r="H430" s="247">
        <v>-28.800000000000001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152</v>
      </c>
      <c r="AU430" s="253" t="s">
        <v>84</v>
      </c>
      <c r="AV430" s="14" t="s">
        <v>84</v>
      </c>
      <c r="AW430" s="14" t="s">
        <v>33</v>
      </c>
      <c r="AX430" s="14" t="s">
        <v>71</v>
      </c>
      <c r="AY430" s="253" t="s">
        <v>141</v>
      </c>
    </row>
    <row r="431" s="14" customFormat="1">
      <c r="A431" s="14"/>
      <c r="B431" s="243"/>
      <c r="C431" s="244"/>
      <c r="D431" s="234" t="s">
        <v>152</v>
      </c>
      <c r="E431" s="245" t="s">
        <v>19</v>
      </c>
      <c r="F431" s="246" t="s">
        <v>396</v>
      </c>
      <c r="G431" s="244"/>
      <c r="H431" s="247">
        <v>-2.8050000000000002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152</v>
      </c>
      <c r="AU431" s="253" t="s">
        <v>84</v>
      </c>
      <c r="AV431" s="14" t="s">
        <v>84</v>
      </c>
      <c r="AW431" s="14" t="s">
        <v>33</v>
      </c>
      <c r="AX431" s="14" t="s">
        <v>71</v>
      </c>
      <c r="AY431" s="253" t="s">
        <v>141</v>
      </c>
    </row>
    <row r="432" s="16" customFormat="1">
      <c r="A432" s="16"/>
      <c r="B432" s="275"/>
      <c r="C432" s="276"/>
      <c r="D432" s="234" t="s">
        <v>152</v>
      </c>
      <c r="E432" s="277" t="s">
        <v>19</v>
      </c>
      <c r="F432" s="278" t="s">
        <v>266</v>
      </c>
      <c r="G432" s="276"/>
      <c r="H432" s="279">
        <v>-250.17000000000002</v>
      </c>
      <c r="I432" s="280"/>
      <c r="J432" s="276"/>
      <c r="K432" s="276"/>
      <c r="L432" s="281"/>
      <c r="M432" s="282"/>
      <c r="N432" s="283"/>
      <c r="O432" s="283"/>
      <c r="P432" s="283"/>
      <c r="Q432" s="283"/>
      <c r="R432" s="283"/>
      <c r="S432" s="283"/>
      <c r="T432" s="284"/>
      <c r="U432" s="16"/>
      <c r="V432" s="16"/>
      <c r="W432" s="16"/>
      <c r="X432" s="16"/>
      <c r="Y432" s="16"/>
      <c r="Z432" s="16"/>
      <c r="AA432" s="16"/>
      <c r="AB432" s="16"/>
      <c r="AC432" s="16"/>
      <c r="AD432" s="16"/>
      <c r="AE432" s="16"/>
      <c r="AT432" s="285" t="s">
        <v>152</v>
      </c>
      <c r="AU432" s="285" t="s">
        <v>84</v>
      </c>
      <c r="AV432" s="16" t="s">
        <v>164</v>
      </c>
      <c r="AW432" s="16" t="s">
        <v>33</v>
      </c>
      <c r="AX432" s="16" t="s">
        <v>71</v>
      </c>
      <c r="AY432" s="285" t="s">
        <v>141</v>
      </c>
    </row>
    <row r="433" s="13" customFormat="1">
      <c r="A433" s="13"/>
      <c r="B433" s="232"/>
      <c r="C433" s="233"/>
      <c r="D433" s="234" t="s">
        <v>152</v>
      </c>
      <c r="E433" s="235" t="s">
        <v>19</v>
      </c>
      <c r="F433" s="236" t="s">
        <v>399</v>
      </c>
      <c r="G433" s="233"/>
      <c r="H433" s="235" t="s">
        <v>19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152</v>
      </c>
      <c r="AU433" s="242" t="s">
        <v>84</v>
      </c>
      <c r="AV433" s="13" t="s">
        <v>78</v>
      </c>
      <c r="AW433" s="13" t="s">
        <v>33</v>
      </c>
      <c r="AX433" s="13" t="s">
        <v>71</v>
      </c>
      <c r="AY433" s="242" t="s">
        <v>141</v>
      </c>
    </row>
    <row r="434" s="14" customFormat="1">
      <c r="A434" s="14"/>
      <c r="B434" s="243"/>
      <c r="C434" s="244"/>
      <c r="D434" s="234" t="s">
        <v>152</v>
      </c>
      <c r="E434" s="245" t="s">
        <v>19</v>
      </c>
      <c r="F434" s="246" t="s">
        <v>400</v>
      </c>
      <c r="G434" s="244"/>
      <c r="H434" s="247">
        <v>-79.182000000000002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152</v>
      </c>
      <c r="AU434" s="253" t="s">
        <v>84</v>
      </c>
      <c r="AV434" s="14" t="s">
        <v>84</v>
      </c>
      <c r="AW434" s="14" t="s">
        <v>33</v>
      </c>
      <c r="AX434" s="14" t="s">
        <v>71</v>
      </c>
      <c r="AY434" s="253" t="s">
        <v>141</v>
      </c>
    </row>
    <row r="435" s="16" customFormat="1">
      <c r="A435" s="16"/>
      <c r="B435" s="275"/>
      <c r="C435" s="276"/>
      <c r="D435" s="234" t="s">
        <v>152</v>
      </c>
      <c r="E435" s="277" t="s">
        <v>19</v>
      </c>
      <c r="F435" s="278" t="s">
        <v>266</v>
      </c>
      <c r="G435" s="276"/>
      <c r="H435" s="279">
        <v>-79.182000000000002</v>
      </c>
      <c r="I435" s="280"/>
      <c r="J435" s="276"/>
      <c r="K435" s="276"/>
      <c r="L435" s="281"/>
      <c r="M435" s="282"/>
      <c r="N435" s="283"/>
      <c r="O435" s="283"/>
      <c r="P435" s="283"/>
      <c r="Q435" s="283"/>
      <c r="R435" s="283"/>
      <c r="S435" s="283"/>
      <c r="T435" s="284"/>
      <c r="U435" s="16"/>
      <c r="V435" s="16"/>
      <c r="W435" s="16"/>
      <c r="X435" s="16"/>
      <c r="Y435" s="16"/>
      <c r="Z435" s="16"/>
      <c r="AA435" s="16"/>
      <c r="AB435" s="16"/>
      <c r="AC435" s="16"/>
      <c r="AD435" s="16"/>
      <c r="AE435" s="16"/>
      <c r="AT435" s="285" t="s">
        <v>152</v>
      </c>
      <c r="AU435" s="285" t="s">
        <v>84</v>
      </c>
      <c r="AV435" s="16" t="s">
        <v>164</v>
      </c>
      <c r="AW435" s="16" t="s">
        <v>33</v>
      </c>
      <c r="AX435" s="16" t="s">
        <v>71</v>
      </c>
      <c r="AY435" s="285" t="s">
        <v>141</v>
      </c>
    </row>
    <row r="436" s="15" customFormat="1">
      <c r="A436" s="15"/>
      <c r="B436" s="254"/>
      <c r="C436" s="255"/>
      <c r="D436" s="234" t="s">
        <v>152</v>
      </c>
      <c r="E436" s="256" t="s">
        <v>19</v>
      </c>
      <c r="F436" s="257" t="s">
        <v>159</v>
      </c>
      <c r="G436" s="255"/>
      <c r="H436" s="258">
        <v>487.76800000000037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152</v>
      </c>
      <c r="AU436" s="264" t="s">
        <v>84</v>
      </c>
      <c r="AV436" s="15" t="s">
        <v>148</v>
      </c>
      <c r="AW436" s="15" t="s">
        <v>33</v>
      </c>
      <c r="AX436" s="15" t="s">
        <v>78</v>
      </c>
      <c r="AY436" s="264" t="s">
        <v>141</v>
      </c>
    </row>
    <row r="437" s="14" customFormat="1">
      <c r="A437" s="14"/>
      <c r="B437" s="243"/>
      <c r="C437" s="244"/>
      <c r="D437" s="234" t="s">
        <v>152</v>
      </c>
      <c r="E437" s="244"/>
      <c r="F437" s="246" t="s">
        <v>1433</v>
      </c>
      <c r="G437" s="244"/>
      <c r="H437" s="247">
        <v>497.52300000000002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152</v>
      </c>
      <c r="AU437" s="253" t="s">
        <v>84</v>
      </c>
      <c r="AV437" s="14" t="s">
        <v>84</v>
      </c>
      <c r="AW437" s="14" t="s">
        <v>4</v>
      </c>
      <c r="AX437" s="14" t="s">
        <v>78</v>
      </c>
      <c r="AY437" s="253" t="s">
        <v>141</v>
      </c>
    </row>
    <row r="438" s="2" customFormat="1" ht="33" customHeight="1">
      <c r="A438" s="40"/>
      <c r="B438" s="41"/>
      <c r="C438" s="214" t="s">
        <v>407</v>
      </c>
      <c r="D438" s="214" t="s">
        <v>143</v>
      </c>
      <c r="E438" s="215" t="s">
        <v>408</v>
      </c>
      <c r="F438" s="216" t="s">
        <v>409</v>
      </c>
      <c r="G438" s="217" t="s">
        <v>347</v>
      </c>
      <c r="H438" s="218">
        <v>478.80000000000001</v>
      </c>
      <c r="I438" s="219"/>
      <c r="J438" s="220">
        <f>ROUND(I438*H438,2)</f>
        <v>0</v>
      </c>
      <c r="K438" s="216" t="s">
        <v>147</v>
      </c>
      <c r="L438" s="46"/>
      <c r="M438" s="221" t="s">
        <v>19</v>
      </c>
      <c r="N438" s="222" t="s">
        <v>43</v>
      </c>
      <c r="O438" s="86"/>
      <c r="P438" s="223">
        <f>O438*H438</f>
        <v>0</v>
      </c>
      <c r="Q438" s="223">
        <v>0.0017600000000000001</v>
      </c>
      <c r="R438" s="223">
        <f>Q438*H438</f>
        <v>0.8426880000000001</v>
      </c>
      <c r="S438" s="223">
        <v>0</v>
      </c>
      <c r="T438" s="224">
        <f>S438*H438</f>
        <v>0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25" t="s">
        <v>148</v>
      </c>
      <c r="AT438" s="225" t="s">
        <v>143</v>
      </c>
      <c r="AU438" s="225" t="s">
        <v>84</v>
      </c>
      <c r="AY438" s="19" t="s">
        <v>141</v>
      </c>
      <c r="BE438" s="226">
        <f>IF(N438="základní",J438,0)</f>
        <v>0</v>
      </c>
      <c r="BF438" s="226">
        <f>IF(N438="snížená",J438,0)</f>
        <v>0</v>
      </c>
      <c r="BG438" s="226">
        <f>IF(N438="zákl. přenesená",J438,0)</f>
        <v>0</v>
      </c>
      <c r="BH438" s="226">
        <f>IF(N438="sníž. přenesená",J438,0)</f>
        <v>0</v>
      </c>
      <c r="BI438" s="226">
        <f>IF(N438="nulová",J438,0)</f>
        <v>0</v>
      </c>
      <c r="BJ438" s="19" t="s">
        <v>84</v>
      </c>
      <c r="BK438" s="226">
        <f>ROUND(I438*H438,2)</f>
        <v>0</v>
      </c>
      <c r="BL438" s="19" t="s">
        <v>148</v>
      </c>
      <c r="BM438" s="225" t="s">
        <v>410</v>
      </c>
    </row>
    <row r="439" s="2" customFormat="1">
      <c r="A439" s="40"/>
      <c r="B439" s="41"/>
      <c r="C439" s="42"/>
      <c r="D439" s="227" t="s">
        <v>150</v>
      </c>
      <c r="E439" s="42"/>
      <c r="F439" s="228" t="s">
        <v>411</v>
      </c>
      <c r="G439" s="42"/>
      <c r="H439" s="42"/>
      <c r="I439" s="229"/>
      <c r="J439" s="42"/>
      <c r="K439" s="42"/>
      <c r="L439" s="46"/>
      <c r="M439" s="230"/>
      <c r="N439" s="231"/>
      <c r="O439" s="86"/>
      <c r="P439" s="86"/>
      <c r="Q439" s="86"/>
      <c r="R439" s="86"/>
      <c r="S439" s="86"/>
      <c r="T439" s="87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T439" s="19" t="s">
        <v>150</v>
      </c>
      <c r="AU439" s="19" t="s">
        <v>84</v>
      </c>
    </row>
    <row r="440" s="13" customFormat="1">
      <c r="A440" s="13"/>
      <c r="B440" s="232"/>
      <c r="C440" s="233"/>
      <c r="D440" s="234" t="s">
        <v>152</v>
      </c>
      <c r="E440" s="235" t="s">
        <v>19</v>
      </c>
      <c r="F440" s="236" t="s">
        <v>267</v>
      </c>
      <c r="G440" s="233"/>
      <c r="H440" s="235" t="s">
        <v>19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152</v>
      </c>
      <c r="AU440" s="242" t="s">
        <v>84</v>
      </c>
      <c r="AV440" s="13" t="s">
        <v>78</v>
      </c>
      <c r="AW440" s="13" t="s">
        <v>33</v>
      </c>
      <c r="AX440" s="13" t="s">
        <v>71</v>
      </c>
      <c r="AY440" s="242" t="s">
        <v>141</v>
      </c>
    </row>
    <row r="441" s="13" customFormat="1">
      <c r="A441" s="13"/>
      <c r="B441" s="232"/>
      <c r="C441" s="233"/>
      <c r="D441" s="234" t="s">
        <v>152</v>
      </c>
      <c r="E441" s="235" t="s">
        <v>19</v>
      </c>
      <c r="F441" s="236" t="s">
        <v>260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152</v>
      </c>
      <c r="AU441" s="242" t="s">
        <v>84</v>
      </c>
      <c r="AV441" s="13" t="s">
        <v>78</v>
      </c>
      <c r="AW441" s="13" t="s">
        <v>33</v>
      </c>
      <c r="AX441" s="13" t="s">
        <v>71</v>
      </c>
      <c r="AY441" s="242" t="s">
        <v>141</v>
      </c>
    </row>
    <row r="442" s="14" customFormat="1">
      <c r="A442" s="14"/>
      <c r="B442" s="243"/>
      <c r="C442" s="244"/>
      <c r="D442" s="234" t="s">
        <v>152</v>
      </c>
      <c r="E442" s="245" t="s">
        <v>19</v>
      </c>
      <c r="F442" s="246" t="s">
        <v>412</v>
      </c>
      <c r="G442" s="244"/>
      <c r="H442" s="247">
        <v>44.399999999999999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152</v>
      </c>
      <c r="AU442" s="253" t="s">
        <v>84</v>
      </c>
      <c r="AV442" s="14" t="s">
        <v>84</v>
      </c>
      <c r="AW442" s="14" t="s">
        <v>33</v>
      </c>
      <c r="AX442" s="14" t="s">
        <v>71</v>
      </c>
      <c r="AY442" s="253" t="s">
        <v>141</v>
      </c>
    </row>
    <row r="443" s="14" customFormat="1">
      <c r="A443" s="14"/>
      <c r="B443" s="243"/>
      <c r="C443" s="244"/>
      <c r="D443" s="234" t="s">
        <v>152</v>
      </c>
      <c r="E443" s="245" t="s">
        <v>19</v>
      </c>
      <c r="F443" s="246" t="s">
        <v>1434</v>
      </c>
      <c r="G443" s="244"/>
      <c r="H443" s="247">
        <v>33.600000000000001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152</v>
      </c>
      <c r="AU443" s="253" t="s">
        <v>84</v>
      </c>
      <c r="AV443" s="14" t="s">
        <v>84</v>
      </c>
      <c r="AW443" s="14" t="s">
        <v>33</v>
      </c>
      <c r="AX443" s="14" t="s">
        <v>71</v>
      </c>
      <c r="AY443" s="253" t="s">
        <v>141</v>
      </c>
    </row>
    <row r="444" s="14" customFormat="1">
      <c r="A444" s="14"/>
      <c r="B444" s="243"/>
      <c r="C444" s="244"/>
      <c r="D444" s="234" t="s">
        <v>152</v>
      </c>
      <c r="E444" s="245" t="s">
        <v>19</v>
      </c>
      <c r="F444" s="246" t="s">
        <v>415</v>
      </c>
      <c r="G444" s="244"/>
      <c r="H444" s="247">
        <v>8.4000000000000004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152</v>
      </c>
      <c r="AU444" s="253" t="s">
        <v>84</v>
      </c>
      <c r="AV444" s="14" t="s">
        <v>84</v>
      </c>
      <c r="AW444" s="14" t="s">
        <v>33</v>
      </c>
      <c r="AX444" s="14" t="s">
        <v>71</v>
      </c>
      <c r="AY444" s="253" t="s">
        <v>141</v>
      </c>
    </row>
    <row r="445" s="14" customFormat="1">
      <c r="A445" s="14"/>
      <c r="B445" s="243"/>
      <c r="C445" s="244"/>
      <c r="D445" s="234" t="s">
        <v>152</v>
      </c>
      <c r="E445" s="245" t="s">
        <v>19</v>
      </c>
      <c r="F445" s="246" t="s">
        <v>416</v>
      </c>
      <c r="G445" s="244"/>
      <c r="H445" s="247">
        <v>46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152</v>
      </c>
      <c r="AU445" s="253" t="s">
        <v>84</v>
      </c>
      <c r="AV445" s="14" t="s">
        <v>84</v>
      </c>
      <c r="AW445" s="14" t="s">
        <v>33</v>
      </c>
      <c r="AX445" s="14" t="s">
        <v>71</v>
      </c>
      <c r="AY445" s="253" t="s">
        <v>141</v>
      </c>
    </row>
    <row r="446" s="14" customFormat="1">
      <c r="A446" s="14"/>
      <c r="B446" s="243"/>
      <c r="C446" s="244"/>
      <c r="D446" s="234" t="s">
        <v>152</v>
      </c>
      <c r="E446" s="245" t="s">
        <v>19</v>
      </c>
      <c r="F446" s="246" t="s">
        <v>1435</v>
      </c>
      <c r="G446" s="244"/>
      <c r="H446" s="247">
        <v>37.200000000000003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152</v>
      </c>
      <c r="AU446" s="253" t="s">
        <v>84</v>
      </c>
      <c r="AV446" s="14" t="s">
        <v>84</v>
      </c>
      <c r="AW446" s="14" t="s">
        <v>33</v>
      </c>
      <c r="AX446" s="14" t="s">
        <v>71</v>
      </c>
      <c r="AY446" s="253" t="s">
        <v>141</v>
      </c>
    </row>
    <row r="447" s="14" customFormat="1">
      <c r="A447" s="14"/>
      <c r="B447" s="243"/>
      <c r="C447" s="244"/>
      <c r="D447" s="234" t="s">
        <v>152</v>
      </c>
      <c r="E447" s="245" t="s">
        <v>19</v>
      </c>
      <c r="F447" s="246" t="s">
        <v>412</v>
      </c>
      <c r="G447" s="244"/>
      <c r="H447" s="247">
        <v>44.399999999999999</v>
      </c>
      <c r="I447" s="248"/>
      <c r="J447" s="244"/>
      <c r="K447" s="244"/>
      <c r="L447" s="249"/>
      <c r="M447" s="250"/>
      <c r="N447" s="251"/>
      <c r="O447" s="251"/>
      <c r="P447" s="251"/>
      <c r="Q447" s="251"/>
      <c r="R447" s="251"/>
      <c r="S447" s="251"/>
      <c r="T447" s="252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T447" s="253" t="s">
        <v>152</v>
      </c>
      <c r="AU447" s="253" t="s">
        <v>84</v>
      </c>
      <c r="AV447" s="14" t="s">
        <v>84</v>
      </c>
      <c r="AW447" s="14" t="s">
        <v>33</v>
      </c>
      <c r="AX447" s="14" t="s">
        <v>71</v>
      </c>
      <c r="AY447" s="253" t="s">
        <v>141</v>
      </c>
    </row>
    <row r="448" s="14" customFormat="1">
      <c r="A448" s="14"/>
      <c r="B448" s="243"/>
      <c r="C448" s="244"/>
      <c r="D448" s="234" t="s">
        <v>152</v>
      </c>
      <c r="E448" s="245" t="s">
        <v>19</v>
      </c>
      <c r="F448" s="246" t="s">
        <v>419</v>
      </c>
      <c r="G448" s="244"/>
      <c r="H448" s="247">
        <v>4.7000000000000002</v>
      </c>
      <c r="I448" s="248"/>
      <c r="J448" s="244"/>
      <c r="K448" s="244"/>
      <c r="L448" s="249"/>
      <c r="M448" s="250"/>
      <c r="N448" s="251"/>
      <c r="O448" s="251"/>
      <c r="P448" s="251"/>
      <c r="Q448" s="251"/>
      <c r="R448" s="251"/>
      <c r="S448" s="251"/>
      <c r="T448" s="252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3" t="s">
        <v>152</v>
      </c>
      <c r="AU448" s="253" t="s">
        <v>84</v>
      </c>
      <c r="AV448" s="14" t="s">
        <v>84</v>
      </c>
      <c r="AW448" s="14" t="s">
        <v>33</v>
      </c>
      <c r="AX448" s="14" t="s">
        <v>71</v>
      </c>
      <c r="AY448" s="253" t="s">
        <v>141</v>
      </c>
    </row>
    <row r="449" s="13" customFormat="1">
      <c r="A449" s="13"/>
      <c r="B449" s="232"/>
      <c r="C449" s="233"/>
      <c r="D449" s="234" t="s">
        <v>152</v>
      </c>
      <c r="E449" s="235" t="s">
        <v>19</v>
      </c>
      <c r="F449" s="236" t="s">
        <v>264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152</v>
      </c>
      <c r="AU449" s="242" t="s">
        <v>84</v>
      </c>
      <c r="AV449" s="13" t="s">
        <v>78</v>
      </c>
      <c r="AW449" s="13" t="s">
        <v>33</v>
      </c>
      <c r="AX449" s="13" t="s">
        <v>71</v>
      </c>
      <c r="AY449" s="242" t="s">
        <v>141</v>
      </c>
    </row>
    <row r="450" s="14" customFormat="1">
      <c r="A450" s="14"/>
      <c r="B450" s="243"/>
      <c r="C450" s="244"/>
      <c r="D450" s="234" t="s">
        <v>152</v>
      </c>
      <c r="E450" s="245" t="s">
        <v>19</v>
      </c>
      <c r="F450" s="246" t="s">
        <v>420</v>
      </c>
      <c r="G450" s="244"/>
      <c r="H450" s="247">
        <v>55.200000000000003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152</v>
      </c>
      <c r="AU450" s="253" t="s">
        <v>84</v>
      </c>
      <c r="AV450" s="14" t="s">
        <v>84</v>
      </c>
      <c r="AW450" s="14" t="s">
        <v>33</v>
      </c>
      <c r="AX450" s="14" t="s">
        <v>71</v>
      </c>
      <c r="AY450" s="253" t="s">
        <v>141</v>
      </c>
    </row>
    <row r="451" s="14" customFormat="1">
      <c r="A451" s="14"/>
      <c r="B451" s="243"/>
      <c r="C451" s="244"/>
      <c r="D451" s="234" t="s">
        <v>152</v>
      </c>
      <c r="E451" s="245" t="s">
        <v>19</v>
      </c>
      <c r="F451" s="246" t="s">
        <v>421</v>
      </c>
      <c r="G451" s="244"/>
      <c r="H451" s="247">
        <v>48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152</v>
      </c>
      <c r="AU451" s="253" t="s">
        <v>84</v>
      </c>
      <c r="AV451" s="14" t="s">
        <v>84</v>
      </c>
      <c r="AW451" s="14" t="s">
        <v>33</v>
      </c>
      <c r="AX451" s="14" t="s">
        <v>71</v>
      </c>
      <c r="AY451" s="253" t="s">
        <v>141</v>
      </c>
    </row>
    <row r="452" s="14" customFormat="1">
      <c r="A452" s="14"/>
      <c r="B452" s="243"/>
      <c r="C452" s="244"/>
      <c r="D452" s="234" t="s">
        <v>152</v>
      </c>
      <c r="E452" s="245" t="s">
        <v>19</v>
      </c>
      <c r="F452" s="246" t="s">
        <v>416</v>
      </c>
      <c r="G452" s="244"/>
      <c r="H452" s="247">
        <v>46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152</v>
      </c>
      <c r="AU452" s="253" t="s">
        <v>84</v>
      </c>
      <c r="AV452" s="14" t="s">
        <v>84</v>
      </c>
      <c r="AW452" s="14" t="s">
        <v>33</v>
      </c>
      <c r="AX452" s="14" t="s">
        <v>71</v>
      </c>
      <c r="AY452" s="253" t="s">
        <v>141</v>
      </c>
    </row>
    <row r="453" s="14" customFormat="1">
      <c r="A453" s="14"/>
      <c r="B453" s="243"/>
      <c r="C453" s="244"/>
      <c r="D453" s="234" t="s">
        <v>152</v>
      </c>
      <c r="E453" s="245" t="s">
        <v>19</v>
      </c>
      <c r="F453" s="246" t="s">
        <v>421</v>
      </c>
      <c r="G453" s="244"/>
      <c r="H453" s="247">
        <v>48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152</v>
      </c>
      <c r="AU453" s="253" t="s">
        <v>84</v>
      </c>
      <c r="AV453" s="14" t="s">
        <v>84</v>
      </c>
      <c r="AW453" s="14" t="s">
        <v>33</v>
      </c>
      <c r="AX453" s="14" t="s">
        <v>71</v>
      </c>
      <c r="AY453" s="253" t="s">
        <v>141</v>
      </c>
    </row>
    <row r="454" s="14" customFormat="1">
      <c r="A454" s="14"/>
      <c r="B454" s="243"/>
      <c r="C454" s="244"/>
      <c r="D454" s="234" t="s">
        <v>152</v>
      </c>
      <c r="E454" s="245" t="s">
        <v>19</v>
      </c>
      <c r="F454" s="246" t="s">
        <v>420</v>
      </c>
      <c r="G454" s="244"/>
      <c r="H454" s="247">
        <v>55.200000000000003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152</v>
      </c>
      <c r="AU454" s="253" t="s">
        <v>84</v>
      </c>
      <c r="AV454" s="14" t="s">
        <v>84</v>
      </c>
      <c r="AW454" s="14" t="s">
        <v>33</v>
      </c>
      <c r="AX454" s="14" t="s">
        <v>71</v>
      </c>
      <c r="AY454" s="253" t="s">
        <v>141</v>
      </c>
    </row>
    <row r="455" s="14" customFormat="1">
      <c r="A455" s="14"/>
      <c r="B455" s="243"/>
      <c r="C455" s="244"/>
      <c r="D455" s="234" t="s">
        <v>152</v>
      </c>
      <c r="E455" s="245" t="s">
        <v>19</v>
      </c>
      <c r="F455" s="246" t="s">
        <v>422</v>
      </c>
      <c r="G455" s="244"/>
      <c r="H455" s="247">
        <v>7.7000000000000002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152</v>
      </c>
      <c r="AU455" s="253" t="s">
        <v>84</v>
      </c>
      <c r="AV455" s="14" t="s">
        <v>84</v>
      </c>
      <c r="AW455" s="14" t="s">
        <v>33</v>
      </c>
      <c r="AX455" s="14" t="s">
        <v>71</v>
      </c>
      <c r="AY455" s="253" t="s">
        <v>141</v>
      </c>
    </row>
    <row r="456" s="15" customFormat="1">
      <c r="A456" s="15"/>
      <c r="B456" s="254"/>
      <c r="C456" s="255"/>
      <c r="D456" s="234" t="s">
        <v>152</v>
      </c>
      <c r="E456" s="256" t="s">
        <v>19</v>
      </c>
      <c r="F456" s="257" t="s">
        <v>159</v>
      </c>
      <c r="G456" s="255"/>
      <c r="H456" s="258">
        <v>478.80000000000001</v>
      </c>
      <c r="I456" s="259"/>
      <c r="J456" s="255"/>
      <c r="K456" s="255"/>
      <c r="L456" s="260"/>
      <c r="M456" s="261"/>
      <c r="N456" s="262"/>
      <c r="O456" s="262"/>
      <c r="P456" s="262"/>
      <c r="Q456" s="262"/>
      <c r="R456" s="262"/>
      <c r="S456" s="262"/>
      <c r="T456" s="263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T456" s="264" t="s">
        <v>152</v>
      </c>
      <c r="AU456" s="264" t="s">
        <v>84</v>
      </c>
      <c r="AV456" s="15" t="s">
        <v>148</v>
      </c>
      <c r="AW456" s="15" t="s">
        <v>33</v>
      </c>
      <c r="AX456" s="15" t="s">
        <v>78</v>
      </c>
      <c r="AY456" s="264" t="s">
        <v>141</v>
      </c>
    </row>
    <row r="457" s="2" customFormat="1" ht="16.5" customHeight="1">
      <c r="A457" s="40"/>
      <c r="B457" s="41"/>
      <c r="C457" s="265" t="s">
        <v>423</v>
      </c>
      <c r="D457" s="265" t="s">
        <v>183</v>
      </c>
      <c r="E457" s="266" t="s">
        <v>424</v>
      </c>
      <c r="F457" s="267" t="s">
        <v>241</v>
      </c>
      <c r="G457" s="268" t="s">
        <v>146</v>
      </c>
      <c r="H457" s="269">
        <v>78.507000000000005</v>
      </c>
      <c r="I457" s="270"/>
      <c r="J457" s="271">
        <f>ROUND(I457*H457,2)</f>
        <v>0</v>
      </c>
      <c r="K457" s="267" t="s">
        <v>19</v>
      </c>
      <c r="L457" s="272"/>
      <c r="M457" s="273" t="s">
        <v>19</v>
      </c>
      <c r="N457" s="274" t="s">
        <v>43</v>
      </c>
      <c r="O457" s="86"/>
      <c r="P457" s="223">
        <f>O457*H457</f>
        <v>0</v>
      </c>
      <c r="Q457" s="223">
        <v>0.0060000000000000001</v>
      </c>
      <c r="R457" s="223">
        <f>Q457*H457</f>
        <v>0.47104200000000002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187</v>
      </c>
      <c r="AT457" s="225" t="s">
        <v>183</v>
      </c>
      <c r="AU457" s="225" t="s">
        <v>84</v>
      </c>
      <c r="AY457" s="19" t="s">
        <v>141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84</v>
      </c>
      <c r="BK457" s="226">
        <f>ROUND(I457*H457,2)</f>
        <v>0</v>
      </c>
      <c r="BL457" s="19" t="s">
        <v>148</v>
      </c>
      <c r="BM457" s="225" t="s">
        <v>425</v>
      </c>
    </row>
    <row r="458" s="13" customFormat="1">
      <c r="A458" s="13"/>
      <c r="B458" s="232"/>
      <c r="C458" s="233"/>
      <c r="D458" s="234" t="s">
        <v>152</v>
      </c>
      <c r="E458" s="235" t="s">
        <v>19</v>
      </c>
      <c r="F458" s="236" t="s">
        <v>267</v>
      </c>
      <c r="G458" s="233"/>
      <c r="H458" s="235" t="s">
        <v>19</v>
      </c>
      <c r="I458" s="237"/>
      <c r="J458" s="233"/>
      <c r="K458" s="233"/>
      <c r="L458" s="238"/>
      <c r="M458" s="239"/>
      <c r="N458" s="240"/>
      <c r="O458" s="240"/>
      <c r="P458" s="240"/>
      <c r="Q458" s="240"/>
      <c r="R458" s="240"/>
      <c r="S458" s="240"/>
      <c r="T458" s="24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2" t="s">
        <v>152</v>
      </c>
      <c r="AU458" s="242" t="s">
        <v>84</v>
      </c>
      <c r="AV458" s="13" t="s">
        <v>78</v>
      </c>
      <c r="AW458" s="13" t="s">
        <v>33</v>
      </c>
      <c r="AX458" s="13" t="s">
        <v>71</v>
      </c>
      <c r="AY458" s="242" t="s">
        <v>141</v>
      </c>
    </row>
    <row r="459" s="13" customFormat="1">
      <c r="A459" s="13"/>
      <c r="B459" s="232"/>
      <c r="C459" s="233"/>
      <c r="D459" s="234" t="s">
        <v>152</v>
      </c>
      <c r="E459" s="235" t="s">
        <v>19</v>
      </c>
      <c r="F459" s="236" t="s">
        <v>260</v>
      </c>
      <c r="G459" s="233"/>
      <c r="H459" s="235" t="s">
        <v>19</v>
      </c>
      <c r="I459" s="237"/>
      <c r="J459" s="233"/>
      <c r="K459" s="233"/>
      <c r="L459" s="238"/>
      <c r="M459" s="239"/>
      <c r="N459" s="240"/>
      <c r="O459" s="240"/>
      <c r="P459" s="240"/>
      <c r="Q459" s="240"/>
      <c r="R459" s="240"/>
      <c r="S459" s="240"/>
      <c r="T459" s="241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2" t="s">
        <v>152</v>
      </c>
      <c r="AU459" s="242" t="s">
        <v>84</v>
      </c>
      <c r="AV459" s="13" t="s">
        <v>78</v>
      </c>
      <c r="AW459" s="13" t="s">
        <v>33</v>
      </c>
      <c r="AX459" s="13" t="s">
        <v>71</v>
      </c>
      <c r="AY459" s="242" t="s">
        <v>141</v>
      </c>
    </row>
    <row r="460" s="14" customFormat="1">
      <c r="A460" s="14"/>
      <c r="B460" s="243"/>
      <c r="C460" s="244"/>
      <c r="D460" s="234" t="s">
        <v>152</v>
      </c>
      <c r="E460" s="245" t="s">
        <v>19</v>
      </c>
      <c r="F460" s="246" t="s">
        <v>426</v>
      </c>
      <c r="G460" s="244"/>
      <c r="H460" s="247">
        <v>6.6600000000000001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152</v>
      </c>
      <c r="AU460" s="253" t="s">
        <v>84</v>
      </c>
      <c r="AV460" s="14" t="s">
        <v>84</v>
      </c>
      <c r="AW460" s="14" t="s">
        <v>33</v>
      </c>
      <c r="AX460" s="14" t="s">
        <v>71</v>
      </c>
      <c r="AY460" s="253" t="s">
        <v>141</v>
      </c>
    </row>
    <row r="461" s="14" customFormat="1">
      <c r="A461" s="14"/>
      <c r="B461" s="243"/>
      <c r="C461" s="244"/>
      <c r="D461" s="234" t="s">
        <v>152</v>
      </c>
      <c r="E461" s="245" t="s">
        <v>19</v>
      </c>
      <c r="F461" s="246" t="s">
        <v>1436</v>
      </c>
      <c r="G461" s="244"/>
      <c r="H461" s="247">
        <v>5.04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152</v>
      </c>
      <c r="AU461" s="253" t="s">
        <v>84</v>
      </c>
      <c r="AV461" s="14" t="s">
        <v>84</v>
      </c>
      <c r="AW461" s="14" t="s">
        <v>33</v>
      </c>
      <c r="AX461" s="14" t="s">
        <v>71</v>
      </c>
      <c r="AY461" s="253" t="s">
        <v>141</v>
      </c>
    </row>
    <row r="462" s="14" customFormat="1">
      <c r="A462" s="14"/>
      <c r="B462" s="243"/>
      <c r="C462" s="244"/>
      <c r="D462" s="234" t="s">
        <v>152</v>
      </c>
      <c r="E462" s="245" t="s">
        <v>19</v>
      </c>
      <c r="F462" s="246" t="s">
        <v>429</v>
      </c>
      <c r="G462" s="244"/>
      <c r="H462" s="247">
        <v>1.26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152</v>
      </c>
      <c r="AU462" s="253" t="s">
        <v>84</v>
      </c>
      <c r="AV462" s="14" t="s">
        <v>84</v>
      </c>
      <c r="AW462" s="14" t="s">
        <v>33</v>
      </c>
      <c r="AX462" s="14" t="s">
        <v>71</v>
      </c>
      <c r="AY462" s="253" t="s">
        <v>141</v>
      </c>
    </row>
    <row r="463" s="14" customFormat="1">
      <c r="A463" s="14"/>
      <c r="B463" s="243"/>
      <c r="C463" s="244"/>
      <c r="D463" s="234" t="s">
        <v>152</v>
      </c>
      <c r="E463" s="245" t="s">
        <v>19</v>
      </c>
      <c r="F463" s="246" t="s">
        <v>430</v>
      </c>
      <c r="G463" s="244"/>
      <c r="H463" s="247">
        <v>6.9000000000000004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152</v>
      </c>
      <c r="AU463" s="253" t="s">
        <v>84</v>
      </c>
      <c r="AV463" s="14" t="s">
        <v>84</v>
      </c>
      <c r="AW463" s="14" t="s">
        <v>33</v>
      </c>
      <c r="AX463" s="14" t="s">
        <v>71</v>
      </c>
      <c r="AY463" s="253" t="s">
        <v>141</v>
      </c>
    </row>
    <row r="464" s="14" customFormat="1">
      <c r="A464" s="14"/>
      <c r="B464" s="243"/>
      <c r="C464" s="244"/>
      <c r="D464" s="234" t="s">
        <v>152</v>
      </c>
      <c r="E464" s="245" t="s">
        <v>19</v>
      </c>
      <c r="F464" s="246" t="s">
        <v>1437</v>
      </c>
      <c r="G464" s="244"/>
      <c r="H464" s="247">
        <v>5.5800000000000001</v>
      </c>
      <c r="I464" s="248"/>
      <c r="J464" s="244"/>
      <c r="K464" s="244"/>
      <c r="L464" s="249"/>
      <c r="M464" s="250"/>
      <c r="N464" s="251"/>
      <c r="O464" s="251"/>
      <c r="P464" s="251"/>
      <c r="Q464" s="251"/>
      <c r="R464" s="251"/>
      <c r="S464" s="251"/>
      <c r="T464" s="252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53" t="s">
        <v>152</v>
      </c>
      <c r="AU464" s="253" t="s">
        <v>84</v>
      </c>
      <c r="AV464" s="14" t="s">
        <v>84</v>
      </c>
      <c r="AW464" s="14" t="s">
        <v>33</v>
      </c>
      <c r="AX464" s="14" t="s">
        <v>71</v>
      </c>
      <c r="AY464" s="253" t="s">
        <v>141</v>
      </c>
    </row>
    <row r="465" s="14" customFormat="1">
      <c r="A465" s="14"/>
      <c r="B465" s="243"/>
      <c r="C465" s="244"/>
      <c r="D465" s="234" t="s">
        <v>152</v>
      </c>
      <c r="E465" s="245" t="s">
        <v>19</v>
      </c>
      <c r="F465" s="246" t="s">
        <v>426</v>
      </c>
      <c r="G465" s="244"/>
      <c r="H465" s="247">
        <v>6.6600000000000001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152</v>
      </c>
      <c r="AU465" s="253" t="s">
        <v>84</v>
      </c>
      <c r="AV465" s="14" t="s">
        <v>84</v>
      </c>
      <c r="AW465" s="14" t="s">
        <v>33</v>
      </c>
      <c r="AX465" s="14" t="s">
        <v>71</v>
      </c>
      <c r="AY465" s="253" t="s">
        <v>141</v>
      </c>
    </row>
    <row r="466" s="14" customFormat="1">
      <c r="A466" s="14"/>
      <c r="B466" s="243"/>
      <c r="C466" s="244"/>
      <c r="D466" s="234" t="s">
        <v>152</v>
      </c>
      <c r="E466" s="245" t="s">
        <v>19</v>
      </c>
      <c r="F466" s="246" t="s">
        <v>433</v>
      </c>
      <c r="G466" s="244"/>
      <c r="H466" s="247">
        <v>0.70499999999999996</v>
      </c>
      <c r="I466" s="248"/>
      <c r="J466" s="244"/>
      <c r="K466" s="244"/>
      <c r="L466" s="249"/>
      <c r="M466" s="250"/>
      <c r="N466" s="251"/>
      <c r="O466" s="251"/>
      <c r="P466" s="251"/>
      <c r="Q466" s="251"/>
      <c r="R466" s="251"/>
      <c r="S466" s="251"/>
      <c r="T466" s="252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53" t="s">
        <v>152</v>
      </c>
      <c r="AU466" s="253" t="s">
        <v>84</v>
      </c>
      <c r="AV466" s="14" t="s">
        <v>84</v>
      </c>
      <c r="AW466" s="14" t="s">
        <v>33</v>
      </c>
      <c r="AX466" s="14" t="s">
        <v>71</v>
      </c>
      <c r="AY466" s="253" t="s">
        <v>141</v>
      </c>
    </row>
    <row r="467" s="13" customFormat="1">
      <c r="A467" s="13"/>
      <c r="B467" s="232"/>
      <c r="C467" s="233"/>
      <c r="D467" s="234" t="s">
        <v>152</v>
      </c>
      <c r="E467" s="235" t="s">
        <v>19</v>
      </c>
      <c r="F467" s="236" t="s">
        <v>264</v>
      </c>
      <c r="G467" s="233"/>
      <c r="H467" s="235" t="s">
        <v>19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152</v>
      </c>
      <c r="AU467" s="242" t="s">
        <v>84</v>
      </c>
      <c r="AV467" s="13" t="s">
        <v>78</v>
      </c>
      <c r="AW467" s="13" t="s">
        <v>33</v>
      </c>
      <c r="AX467" s="13" t="s">
        <v>71</v>
      </c>
      <c r="AY467" s="242" t="s">
        <v>141</v>
      </c>
    </row>
    <row r="468" s="14" customFormat="1">
      <c r="A468" s="14"/>
      <c r="B468" s="243"/>
      <c r="C468" s="244"/>
      <c r="D468" s="234" t="s">
        <v>152</v>
      </c>
      <c r="E468" s="245" t="s">
        <v>19</v>
      </c>
      <c r="F468" s="246" t="s">
        <v>434</v>
      </c>
      <c r="G468" s="244"/>
      <c r="H468" s="247">
        <v>8.2799999999999994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152</v>
      </c>
      <c r="AU468" s="253" t="s">
        <v>84</v>
      </c>
      <c r="AV468" s="14" t="s">
        <v>84</v>
      </c>
      <c r="AW468" s="14" t="s">
        <v>33</v>
      </c>
      <c r="AX468" s="14" t="s">
        <v>71</v>
      </c>
      <c r="AY468" s="253" t="s">
        <v>141</v>
      </c>
    </row>
    <row r="469" s="14" customFormat="1">
      <c r="A469" s="14"/>
      <c r="B469" s="243"/>
      <c r="C469" s="244"/>
      <c r="D469" s="234" t="s">
        <v>152</v>
      </c>
      <c r="E469" s="245" t="s">
        <v>19</v>
      </c>
      <c r="F469" s="246" t="s">
        <v>435</v>
      </c>
      <c r="G469" s="244"/>
      <c r="H469" s="247">
        <v>7.2000000000000002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152</v>
      </c>
      <c r="AU469" s="253" t="s">
        <v>84</v>
      </c>
      <c r="AV469" s="14" t="s">
        <v>84</v>
      </c>
      <c r="AW469" s="14" t="s">
        <v>33</v>
      </c>
      <c r="AX469" s="14" t="s">
        <v>71</v>
      </c>
      <c r="AY469" s="253" t="s">
        <v>141</v>
      </c>
    </row>
    <row r="470" s="14" customFormat="1">
      <c r="A470" s="14"/>
      <c r="B470" s="243"/>
      <c r="C470" s="244"/>
      <c r="D470" s="234" t="s">
        <v>152</v>
      </c>
      <c r="E470" s="245" t="s">
        <v>19</v>
      </c>
      <c r="F470" s="246" t="s">
        <v>430</v>
      </c>
      <c r="G470" s="244"/>
      <c r="H470" s="247">
        <v>6.9000000000000004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152</v>
      </c>
      <c r="AU470" s="253" t="s">
        <v>84</v>
      </c>
      <c r="AV470" s="14" t="s">
        <v>84</v>
      </c>
      <c r="AW470" s="14" t="s">
        <v>33</v>
      </c>
      <c r="AX470" s="14" t="s">
        <v>71</v>
      </c>
      <c r="AY470" s="253" t="s">
        <v>141</v>
      </c>
    </row>
    <row r="471" s="14" customFormat="1">
      <c r="A471" s="14"/>
      <c r="B471" s="243"/>
      <c r="C471" s="244"/>
      <c r="D471" s="234" t="s">
        <v>152</v>
      </c>
      <c r="E471" s="245" t="s">
        <v>19</v>
      </c>
      <c r="F471" s="246" t="s">
        <v>435</v>
      </c>
      <c r="G471" s="244"/>
      <c r="H471" s="247">
        <v>7.2000000000000002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152</v>
      </c>
      <c r="AU471" s="253" t="s">
        <v>84</v>
      </c>
      <c r="AV471" s="14" t="s">
        <v>84</v>
      </c>
      <c r="AW471" s="14" t="s">
        <v>33</v>
      </c>
      <c r="AX471" s="14" t="s">
        <v>71</v>
      </c>
      <c r="AY471" s="253" t="s">
        <v>141</v>
      </c>
    </row>
    <row r="472" s="14" customFormat="1">
      <c r="A472" s="14"/>
      <c r="B472" s="243"/>
      <c r="C472" s="244"/>
      <c r="D472" s="234" t="s">
        <v>152</v>
      </c>
      <c r="E472" s="245" t="s">
        <v>19</v>
      </c>
      <c r="F472" s="246" t="s">
        <v>434</v>
      </c>
      <c r="G472" s="244"/>
      <c r="H472" s="247">
        <v>8.2799999999999994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152</v>
      </c>
      <c r="AU472" s="253" t="s">
        <v>84</v>
      </c>
      <c r="AV472" s="14" t="s">
        <v>84</v>
      </c>
      <c r="AW472" s="14" t="s">
        <v>33</v>
      </c>
      <c r="AX472" s="14" t="s">
        <v>71</v>
      </c>
      <c r="AY472" s="253" t="s">
        <v>141</v>
      </c>
    </row>
    <row r="473" s="14" customFormat="1">
      <c r="A473" s="14"/>
      <c r="B473" s="243"/>
      <c r="C473" s="244"/>
      <c r="D473" s="234" t="s">
        <v>152</v>
      </c>
      <c r="E473" s="245" t="s">
        <v>19</v>
      </c>
      <c r="F473" s="246" t="s">
        <v>433</v>
      </c>
      <c r="G473" s="244"/>
      <c r="H473" s="247">
        <v>0.70499999999999996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152</v>
      </c>
      <c r="AU473" s="253" t="s">
        <v>84</v>
      </c>
      <c r="AV473" s="14" t="s">
        <v>84</v>
      </c>
      <c r="AW473" s="14" t="s">
        <v>33</v>
      </c>
      <c r="AX473" s="14" t="s">
        <v>71</v>
      </c>
      <c r="AY473" s="253" t="s">
        <v>141</v>
      </c>
    </row>
    <row r="474" s="15" customFormat="1">
      <c r="A474" s="15"/>
      <c r="B474" s="254"/>
      <c r="C474" s="255"/>
      <c r="D474" s="234" t="s">
        <v>152</v>
      </c>
      <c r="E474" s="256" t="s">
        <v>19</v>
      </c>
      <c r="F474" s="257" t="s">
        <v>159</v>
      </c>
      <c r="G474" s="255"/>
      <c r="H474" s="258">
        <v>71.36999999999999</v>
      </c>
      <c r="I474" s="259"/>
      <c r="J474" s="255"/>
      <c r="K474" s="255"/>
      <c r="L474" s="260"/>
      <c r="M474" s="261"/>
      <c r="N474" s="262"/>
      <c r="O474" s="262"/>
      <c r="P474" s="262"/>
      <c r="Q474" s="262"/>
      <c r="R474" s="262"/>
      <c r="S474" s="262"/>
      <c r="T474" s="263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64" t="s">
        <v>152</v>
      </c>
      <c r="AU474" s="264" t="s">
        <v>84</v>
      </c>
      <c r="AV474" s="15" t="s">
        <v>148</v>
      </c>
      <c r="AW474" s="15" t="s">
        <v>33</v>
      </c>
      <c r="AX474" s="15" t="s">
        <v>78</v>
      </c>
      <c r="AY474" s="264" t="s">
        <v>141</v>
      </c>
    </row>
    <row r="475" s="14" customFormat="1">
      <c r="A475" s="14"/>
      <c r="B475" s="243"/>
      <c r="C475" s="244"/>
      <c r="D475" s="234" t="s">
        <v>152</v>
      </c>
      <c r="E475" s="244"/>
      <c r="F475" s="246" t="s">
        <v>436</v>
      </c>
      <c r="G475" s="244"/>
      <c r="H475" s="247">
        <v>78.507000000000005</v>
      </c>
      <c r="I475" s="248"/>
      <c r="J475" s="244"/>
      <c r="K475" s="244"/>
      <c r="L475" s="249"/>
      <c r="M475" s="250"/>
      <c r="N475" s="251"/>
      <c r="O475" s="251"/>
      <c r="P475" s="251"/>
      <c r="Q475" s="251"/>
      <c r="R475" s="251"/>
      <c r="S475" s="251"/>
      <c r="T475" s="252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53" t="s">
        <v>152</v>
      </c>
      <c r="AU475" s="253" t="s">
        <v>84</v>
      </c>
      <c r="AV475" s="14" t="s">
        <v>84</v>
      </c>
      <c r="AW475" s="14" t="s">
        <v>4</v>
      </c>
      <c r="AX475" s="14" t="s">
        <v>78</v>
      </c>
      <c r="AY475" s="253" t="s">
        <v>141</v>
      </c>
    </row>
    <row r="476" s="2" customFormat="1" ht="24.15" customHeight="1">
      <c r="A476" s="40"/>
      <c r="B476" s="41"/>
      <c r="C476" s="214" t="s">
        <v>294</v>
      </c>
      <c r="D476" s="214" t="s">
        <v>143</v>
      </c>
      <c r="E476" s="215" t="s">
        <v>437</v>
      </c>
      <c r="F476" s="216" t="s">
        <v>438</v>
      </c>
      <c r="G476" s="217" t="s">
        <v>146</v>
      </c>
      <c r="H476" s="218">
        <v>22.949999999999999</v>
      </c>
      <c r="I476" s="219"/>
      <c r="J476" s="220">
        <f>ROUND(I476*H476,2)</f>
        <v>0</v>
      </c>
      <c r="K476" s="216" t="s">
        <v>147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0.013440000000000001</v>
      </c>
      <c r="R476" s="223">
        <f>Q476*H476</f>
        <v>0.308448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148</v>
      </c>
      <c r="AT476" s="225" t="s">
        <v>143</v>
      </c>
      <c r="AU476" s="225" t="s">
        <v>84</v>
      </c>
      <c r="AY476" s="19" t="s">
        <v>141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84</v>
      </c>
      <c r="BK476" s="226">
        <f>ROUND(I476*H476,2)</f>
        <v>0</v>
      </c>
      <c r="BL476" s="19" t="s">
        <v>148</v>
      </c>
      <c r="BM476" s="225" t="s">
        <v>439</v>
      </c>
    </row>
    <row r="477" s="2" customFormat="1">
      <c r="A477" s="40"/>
      <c r="B477" s="41"/>
      <c r="C477" s="42"/>
      <c r="D477" s="227" t="s">
        <v>150</v>
      </c>
      <c r="E477" s="42"/>
      <c r="F477" s="228" t="s">
        <v>440</v>
      </c>
      <c r="G477" s="42"/>
      <c r="H477" s="42"/>
      <c r="I477" s="229"/>
      <c r="J477" s="42"/>
      <c r="K477" s="42"/>
      <c r="L477" s="46"/>
      <c r="M477" s="230"/>
      <c r="N477" s="231"/>
      <c r="O477" s="86"/>
      <c r="P477" s="86"/>
      <c r="Q477" s="86"/>
      <c r="R477" s="86"/>
      <c r="S477" s="86"/>
      <c r="T477" s="87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T477" s="19" t="s">
        <v>150</v>
      </c>
      <c r="AU477" s="19" t="s">
        <v>84</v>
      </c>
    </row>
    <row r="478" s="13" customFormat="1">
      <c r="A478" s="13"/>
      <c r="B478" s="232"/>
      <c r="C478" s="233"/>
      <c r="D478" s="234" t="s">
        <v>152</v>
      </c>
      <c r="E478" s="235" t="s">
        <v>19</v>
      </c>
      <c r="F478" s="236" t="s">
        <v>441</v>
      </c>
      <c r="G478" s="233"/>
      <c r="H478" s="235" t="s">
        <v>19</v>
      </c>
      <c r="I478" s="237"/>
      <c r="J478" s="233"/>
      <c r="K478" s="233"/>
      <c r="L478" s="238"/>
      <c r="M478" s="239"/>
      <c r="N478" s="240"/>
      <c r="O478" s="240"/>
      <c r="P478" s="240"/>
      <c r="Q478" s="240"/>
      <c r="R478" s="240"/>
      <c r="S478" s="240"/>
      <c r="T478" s="241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2" t="s">
        <v>152</v>
      </c>
      <c r="AU478" s="242" t="s">
        <v>84</v>
      </c>
      <c r="AV478" s="13" t="s">
        <v>78</v>
      </c>
      <c r="AW478" s="13" t="s">
        <v>33</v>
      </c>
      <c r="AX478" s="13" t="s">
        <v>71</v>
      </c>
      <c r="AY478" s="242" t="s">
        <v>141</v>
      </c>
    </row>
    <row r="479" s="14" customFormat="1">
      <c r="A479" s="14"/>
      <c r="B479" s="243"/>
      <c r="C479" s="244"/>
      <c r="D479" s="234" t="s">
        <v>152</v>
      </c>
      <c r="E479" s="245" t="s">
        <v>19</v>
      </c>
      <c r="F479" s="246" t="s">
        <v>442</v>
      </c>
      <c r="G479" s="244"/>
      <c r="H479" s="247">
        <v>71.909999999999997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152</v>
      </c>
      <c r="AU479" s="253" t="s">
        <v>84</v>
      </c>
      <c r="AV479" s="14" t="s">
        <v>84</v>
      </c>
      <c r="AW479" s="14" t="s">
        <v>33</v>
      </c>
      <c r="AX479" s="14" t="s">
        <v>71</v>
      </c>
      <c r="AY479" s="253" t="s">
        <v>141</v>
      </c>
    </row>
    <row r="480" s="14" customFormat="1">
      <c r="A480" s="14"/>
      <c r="B480" s="243"/>
      <c r="C480" s="244"/>
      <c r="D480" s="234" t="s">
        <v>152</v>
      </c>
      <c r="E480" s="245" t="s">
        <v>19</v>
      </c>
      <c r="F480" s="246" t="s">
        <v>443</v>
      </c>
      <c r="G480" s="244"/>
      <c r="H480" s="247">
        <v>-48.960000000000001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152</v>
      </c>
      <c r="AU480" s="253" t="s">
        <v>84</v>
      </c>
      <c r="AV480" s="14" t="s">
        <v>84</v>
      </c>
      <c r="AW480" s="14" t="s">
        <v>33</v>
      </c>
      <c r="AX480" s="14" t="s">
        <v>71</v>
      </c>
      <c r="AY480" s="253" t="s">
        <v>141</v>
      </c>
    </row>
    <row r="481" s="15" customFormat="1">
      <c r="A481" s="15"/>
      <c r="B481" s="254"/>
      <c r="C481" s="255"/>
      <c r="D481" s="234" t="s">
        <v>152</v>
      </c>
      <c r="E481" s="256" t="s">
        <v>19</v>
      </c>
      <c r="F481" s="257" t="s">
        <v>159</v>
      </c>
      <c r="G481" s="255"/>
      <c r="H481" s="258">
        <v>22.949999999999996</v>
      </c>
      <c r="I481" s="259"/>
      <c r="J481" s="255"/>
      <c r="K481" s="255"/>
      <c r="L481" s="260"/>
      <c r="M481" s="261"/>
      <c r="N481" s="262"/>
      <c r="O481" s="262"/>
      <c r="P481" s="262"/>
      <c r="Q481" s="262"/>
      <c r="R481" s="262"/>
      <c r="S481" s="262"/>
      <c r="T481" s="263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T481" s="264" t="s">
        <v>152</v>
      </c>
      <c r="AU481" s="264" t="s">
        <v>84</v>
      </c>
      <c r="AV481" s="15" t="s">
        <v>148</v>
      </c>
      <c r="AW481" s="15" t="s">
        <v>33</v>
      </c>
      <c r="AX481" s="15" t="s">
        <v>78</v>
      </c>
      <c r="AY481" s="264" t="s">
        <v>141</v>
      </c>
    </row>
    <row r="482" s="2" customFormat="1" ht="16.5" customHeight="1">
      <c r="A482" s="40"/>
      <c r="B482" s="41"/>
      <c r="C482" s="265" t="s">
        <v>444</v>
      </c>
      <c r="D482" s="265" t="s">
        <v>183</v>
      </c>
      <c r="E482" s="266" t="s">
        <v>445</v>
      </c>
      <c r="F482" s="267" t="s">
        <v>446</v>
      </c>
      <c r="G482" s="268" t="s">
        <v>146</v>
      </c>
      <c r="H482" s="269">
        <v>32.773000000000003</v>
      </c>
      <c r="I482" s="270"/>
      <c r="J482" s="271">
        <f>ROUND(I482*H482,2)</f>
        <v>0</v>
      </c>
      <c r="K482" s="267" t="s">
        <v>147</v>
      </c>
      <c r="L482" s="272"/>
      <c r="M482" s="273" t="s">
        <v>19</v>
      </c>
      <c r="N482" s="274" t="s">
        <v>43</v>
      </c>
      <c r="O482" s="86"/>
      <c r="P482" s="223">
        <f>O482*H482</f>
        <v>0</v>
      </c>
      <c r="Q482" s="223">
        <v>0.0030000000000000001</v>
      </c>
      <c r="R482" s="223">
        <f>Q482*H482</f>
        <v>0.098319000000000017</v>
      </c>
      <c r="S482" s="223">
        <v>0</v>
      </c>
      <c r="T482" s="224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25" t="s">
        <v>187</v>
      </c>
      <c r="AT482" s="225" t="s">
        <v>183</v>
      </c>
      <c r="AU482" s="225" t="s">
        <v>84</v>
      </c>
      <c r="AY482" s="19" t="s">
        <v>141</v>
      </c>
      <c r="BE482" s="226">
        <f>IF(N482="základní",J482,0)</f>
        <v>0</v>
      </c>
      <c r="BF482" s="226">
        <f>IF(N482="snížená",J482,0)</f>
        <v>0</v>
      </c>
      <c r="BG482" s="226">
        <f>IF(N482="zákl. přenesená",J482,0)</f>
        <v>0</v>
      </c>
      <c r="BH482" s="226">
        <f>IF(N482="sníž. přenesená",J482,0)</f>
        <v>0</v>
      </c>
      <c r="BI482" s="226">
        <f>IF(N482="nulová",J482,0)</f>
        <v>0</v>
      </c>
      <c r="BJ482" s="19" t="s">
        <v>84</v>
      </c>
      <c r="BK482" s="226">
        <f>ROUND(I482*H482,2)</f>
        <v>0</v>
      </c>
      <c r="BL482" s="19" t="s">
        <v>148</v>
      </c>
      <c r="BM482" s="225" t="s">
        <v>447</v>
      </c>
    </row>
    <row r="483" s="2" customFormat="1">
      <c r="A483" s="40"/>
      <c r="B483" s="41"/>
      <c r="C483" s="42"/>
      <c r="D483" s="227" t="s">
        <v>150</v>
      </c>
      <c r="E483" s="42"/>
      <c r="F483" s="228" t="s">
        <v>448</v>
      </c>
      <c r="G483" s="42"/>
      <c r="H483" s="42"/>
      <c r="I483" s="229"/>
      <c r="J483" s="42"/>
      <c r="K483" s="42"/>
      <c r="L483" s="46"/>
      <c r="M483" s="230"/>
      <c r="N483" s="231"/>
      <c r="O483" s="86"/>
      <c r="P483" s="86"/>
      <c r="Q483" s="86"/>
      <c r="R483" s="86"/>
      <c r="S483" s="86"/>
      <c r="T483" s="87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T483" s="19" t="s">
        <v>150</v>
      </c>
      <c r="AU483" s="19" t="s">
        <v>84</v>
      </c>
    </row>
    <row r="484" s="13" customFormat="1">
      <c r="A484" s="13"/>
      <c r="B484" s="232"/>
      <c r="C484" s="233"/>
      <c r="D484" s="234" t="s">
        <v>152</v>
      </c>
      <c r="E484" s="235" t="s">
        <v>19</v>
      </c>
      <c r="F484" s="236" t="s">
        <v>441</v>
      </c>
      <c r="G484" s="233"/>
      <c r="H484" s="235" t="s">
        <v>19</v>
      </c>
      <c r="I484" s="237"/>
      <c r="J484" s="233"/>
      <c r="K484" s="233"/>
      <c r="L484" s="238"/>
      <c r="M484" s="239"/>
      <c r="N484" s="240"/>
      <c r="O484" s="240"/>
      <c r="P484" s="240"/>
      <c r="Q484" s="240"/>
      <c r="R484" s="240"/>
      <c r="S484" s="240"/>
      <c r="T484" s="241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2" t="s">
        <v>152</v>
      </c>
      <c r="AU484" s="242" t="s">
        <v>84</v>
      </c>
      <c r="AV484" s="13" t="s">
        <v>78</v>
      </c>
      <c r="AW484" s="13" t="s">
        <v>33</v>
      </c>
      <c r="AX484" s="13" t="s">
        <v>71</v>
      </c>
      <c r="AY484" s="242" t="s">
        <v>141</v>
      </c>
    </row>
    <row r="485" s="14" customFormat="1">
      <c r="A485" s="14"/>
      <c r="B485" s="243"/>
      <c r="C485" s="244"/>
      <c r="D485" s="234" t="s">
        <v>152</v>
      </c>
      <c r="E485" s="245" t="s">
        <v>19</v>
      </c>
      <c r="F485" s="246" t="s">
        <v>449</v>
      </c>
      <c r="G485" s="244"/>
      <c r="H485" s="247">
        <v>81.090000000000003</v>
      </c>
      <c r="I485" s="248"/>
      <c r="J485" s="244"/>
      <c r="K485" s="244"/>
      <c r="L485" s="249"/>
      <c r="M485" s="250"/>
      <c r="N485" s="251"/>
      <c r="O485" s="251"/>
      <c r="P485" s="251"/>
      <c r="Q485" s="251"/>
      <c r="R485" s="251"/>
      <c r="S485" s="251"/>
      <c r="T485" s="252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253" t="s">
        <v>152</v>
      </c>
      <c r="AU485" s="253" t="s">
        <v>84</v>
      </c>
      <c r="AV485" s="14" t="s">
        <v>84</v>
      </c>
      <c r="AW485" s="14" t="s">
        <v>33</v>
      </c>
      <c r="AX485" s="14" t="s">
        <v>71</v>
      </c>
      <c r="AY485" s="253" t="s">
        <v>141</v>
      </c>
    </row>
    <row r="486" s="14" customFormat="1">
      <c r="A486" s="14"/>
      <c r="B486" s="243"/>
      <c r="C486" s="244"/>
      <c r="D486" s="234" t="s">
        <v>152</v>
      </c>
      <c r="E486" s="245" t="s">
        <v>19</v>
      </c>
      <c r="F486" s="246" t="s">
        <v>443</v>
      </c>
      <c r="G486" s="244"/>
      <c r="H486" s="247">
        <v>-48.960000000000001</v>
      </c>
      <c r="I486" s="248"/>
      <c r="J486" s="244"/>
      <c r="K486" s="244"/>
      <c r="L486" s="249"/>
      <c r="M486" s="250"/>
      <c r="N486" s="251"/>
      <c r="O486" s="251"/>
      <c r="P486" s="251"/>
      <c r="Q486" s="251"/>
      <c r="R486" s="251"/>
      <c r="S486" s="251"/>
      <c r="T486" s="252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53" t="s">
        <v>152</v>
      </c>
      <c r="AU486" s="253" t="s">
        <v>84</v>
      </c>
      <c r="AV486" s="14" t="s">
        <v>84</v>
      </c>
      <c r="AW486" s="14" t="s">
        <v>33</v>
      </c>
      <c r="AX486" s="14" t="s">
        <v>71</v>
      </c>
      <c r="AY486" s="253" t="s">
        <v>141</v>
      </c>
    </row>
    <row r="487" s="15" customFormat="1">
      <c r="A487" s="15"/>
      <c r="B487" s="254"/>
      <c r="C487" s="255"/>
      <c r="D487" s="234" t="s">
        <v>152</v>
      </c>
      <c r="E487" s="256" t="s">
        <v>19</v>
      </c>
      <c r="F487" s="257" t="s">
        <v>159</v>
      </c>
      <c r="G487" s="255"/>
      <c r="H487" s="258">
        <v>32.130000000000003</v>
      </c>
      <c r="I487" s="259"/>
      <c r="J487" s="255"/>
      <c r="K487" s="255"/>
      <c r="L487" s="260"/>
      <c r="M487" s="261"/>
      <c r="N487" s="262"/>
      <c r="O487" s="262"/>
      <c r="P487" s="262"/>
      <c r="Q487" s="262"/>
      <c r="R487" s="262"/>
      <c r="S487" s="262"/>
      <c r="T487" s="263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64" t="s">
        <v>152</v>
      </c>
      <c r="AU487" s="264" t="s">
        <v>84</v>
      </c>
      <c r="AV487" s="15" t="s">
        <v>148</v>
      </c>
      <c r="AW487" s="15" t="s">
        <v>33</v>
      </c>
      <c r="AX487" s="15" t="s">
        <v>78</v>
      </c>
      <c r="AY487" s="264" t="s">
        <v>141</v>
      </c>
    </row>
    <row r="488" s="14" customFormat="1">
      <c r="A488" s="14"/>
      <c r="B488" s="243"/>
      <c r="C488" s="244"/>
      <c r="D488" s="234" t="s">
        <v>152</v>
      </c>
      <c r="E488" s="244"/>
      <c r="F488" s="246" t="s">
        <v>450</v>
      </c>
      <c r="G488" s="244"/>
      <c r="H488" s="247">
        <v>32.773000000000003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152</v>
      </c>
      <c r="AU488" s="253" t="s">
        <v>84</v>
      </c>
      <c r="AV488" s="14" t="s">
        <v>84</v>
      </c>
      <c r="AW488" s="14" t="s">
        <v>4</v>
      </c>
      <c r="AX488" s="14" t="s">
        <v>78</v>
      </c>
      <c r="AY488" s="253" t="s">
        <v>141</v>
      </c>
    </row>
    <row r="489" s="2" customFormat="1" ht="24.15" customHeight="1">
      <c r="A489" s="40"/>
      <c r="B489" s="41"/>
      <c r="C489" s="214" t="s">
        <v>451</v>
      </c>
      <c r="D489" s="214" t="s">
        <v>143</v>
      </c>
      <c r="E489" s="215" t="s">
        <v>452</v>
      </c>
      <c r="F489" s="216" t="s">
        <v>453</v>
      </c>
      <c r="G489" s="217" t="s">
        <v>347</v>
      </c>
      <c r="H489" s="218">
        <v>98.400000000000006</v>
      </c>
      <c r="I489" s="219"/>
      <c r="J489" s="220">
        <f>ROUND(I489*H489,2)</f>
        <v>0</v>
      </c>
      <c r="K489" s="216" t="s">
        <v>147</v>
      </c>
      <c r="L489" s="46"/>
      <c r="M489" s="221" t="s">
        <v>19</v>
      </c>
      <c r="N489" s="222" t="s">
        <v>43</v>
      </c>
      <c r="O489" s="86"/>
      <c r="P489" s="223">
        <f>O489*H489</f>
        <v>0</v>
      </c>
      <c r="Q489" s="223">
        <v>0.0027599999999999999</v>
      </c>
      <c r="R489" s="223">
        <f>Q489*H489</f>
        <v>0.27158399999999999</v>
      </c>
      <c r="S489" s="223">
        <v>0</v>
      </c>
      <c r="T489" s="224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25" t="s">
        <v>148</v>
      </c>
      <c r="AT489" s="225" t="s">
        <v>143</v>
      </c>
      <c r="AU489" s="225" t="s">
        <v>84</v>
      </c>
      <c r="AY489" s="19" t="s">
        <v>141</v>
      </c>
      <c r="BE489" s="226">
        <f>IF(N489="základní",J489,0)</f>
        <v>0</v>
      </c>
      <c r="BF489" s="226">
        <f>IF(N489="snížená",J489,0)</f>
        <v>0</v>
      </c>
      <c r="BG489" s="226">
        <f>IF(N489="zákl. přenesená",J489,0)</f>
        <v>0</v>
      </c>
      <c r="BH489" s="226">
        <f>IF(N489="sníž. přenesená",J489,0)</f>
        <v>0</v>
      </c>
      <c r="BI489" s="226">
        <f>IF(N489="nulová",J489,0)</f>
        <v>0</v>
      </c>
      <c r="BJ489" s="19" t="s">
        <v>84</v>
      </c>
      <c r="BK489" s="226">
        <f>ROUND(I489*H489,2)</f>
        <v>0</v>
      </c>
      <c r="BL489" s="19" t="s">
        <v>148</v>
      </c>
      <c r="BM489" s="225" t="s">
        <v>454</v>
      </c>
    </row>
    <row r="490" s="2" customFormat="1">
      <c r="A490" s="40"/>
      <c r="B490" s="41"/>
      <c r="C490" s="42"/>
      <c r="D490" s="227" t="s">
        <v>150</v>
      </c>
      <c r="E490" s="42"/>
      <c r="F490" s="228" t="s">
        <v>455</v>
      </c>
      <c r="G490" s="42"/>
      <c r="H490" s="42"/>
      <c r="I490" s="229"/>
      <c r="J490" s="42"/>
      <c r="K490" s="42"/>
      <c r="L490" s="46"/>
      <c r="M490" s="230"/>
      <c r="N490" s="231"/>
      <c r="O490" s="86"/>
      <c r="P490" s="86"/>
      <c r="Q490" s="86"/>
      <c r="R490" s="86"/>
      <c r="S490" s="86"/>
      <c r="T490" s="87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T490" s="19" t="s">
        <v>150</v>
      </c>
      <c r="AU490" s="19" t="s">
        <v>84</v>
      </c>
    </row>
    <row r="491" s="13" customFormat="1">
      <c r="A491" s="13"/>
      <c r="B491" s="232"/>
      <c r="C491" s="233"/>
      <c r="D491" s="234" t="s">
        <v>152</v>
      </c>
      <c r="E491" s="235" t="s">
        <v>19</v>
      </c>
      <c r="F491" s="236" t="s">
        <v>267</v>
      </c>
      <c r="G491" s="233"/>
      <c r="H491" s="235" t="s">
        <v>19</v>
      </c>
      <c r="I491" s="237"/>
      <c r="J491" s="233"/>
      <c r="K491" s="233"/>
      <c r="L491" s="238"/>
      <c r="M491" s="239"/>
      <c r="N491" s="240"/>
      <c r="O491" s="240"/>
      <c r="P491" s="240"/>
      <c r="Q491" s="240"/>
      <c r="R491" s="240"/>
      <c r="S491" s="240"/>
      <c r="T491" s="241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2" t="s">
        <v>152</v>
      </c>
      <c r="AU491" s="242" t="s">
        <v>84</v>
      </c>
      <c r="AV491" s="13" t="s">
        <v>78</v>
      </c>
      <c r="AW491" s="13" t="s">
        <v>33</v>
      </c>
      <c r="AX491" s="13" t="s">
        <v>71</v>
      </c>
      <c r="AY491" s="242" t="s">
        <v>141</v>
      </c>
    </row>
    <row r="492" s="13" customFormat="1">
      <c r="A492" s="13"/>
      <c r="B492" s="232"/>
      <c r="C492" s="233"/>
      <c r="D492" s="234" t="s">
        <v>152</v>
      </c>
      <c r="E492" s="235" t="s">
        <v>19</v>
      </c>
      <c r="F492" s="236" t="s">
        <v>260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152</v>
      </c>
      <c r="AU492" s="242" t="s">
        <v>84</v>
      </c>
      <c r="AV492" s="13" t="s">
        <v>78</v>
      </c>
      <c r="AW492" s="13" t="s">
        <v>33</v>
      </c>
      <c r="AX492" s="13" t="s">
        <v>71</v>
      </c>
      <c r="AY492" s="242" t="s">
        <v>141</v>
      </c>
    </row>
    <row r="493" s="14" customFormat="1">
      <c r="A493" s="14"/>
      <c r="B493" s="243"/>
      <c r="C493" s="244"/>
      <c r="D493" s="234" t="s">
        <v>152</v>
      </c>
      <c r="E493" s="245" t="s">
        <v>19</v>
      </c>
      <c r="F493" s="246" t="s">
        <v>456</v>
      </c>
      <c r="G493" s="244"/>
      <c r="H493" s="247">
        <v>49.200000000000003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152</v>
      </c>
      <c r="AU493" s="253" t="s">
        <v>84</v>
      </c>
      <c r="AV493" s="14" t="s">
        <v>84</v>
      </c>
      <c r="AW493" s="14" t="s">
        <v>33</v>
      </c>
      <c r="AX493" s="14" t="s">
        <v>71</v>
      </c>
      <c r="AY493" s="253" t="s">
        <v>141</v>
      </c>
    </row>
    <row r="494" s="14" customFormat="1">
      <c r="A494" s="14"/>
      <c r="B494" s="243"/>
      <c r="C494" s="244"/>
      <c r="D494" s="234" t="s">
        <v>152</v>
      </c>
      <c r="E494" s="245" t="s">
        <v>19</v>
      </c>
      <c r="F494" s="246" t="s">
        <v>456</v>
      </c>
      <c r="G494" s="244"/>
      <c r="H494" s="247">
        <v>49.200000000000003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152</v>
      </c>
      <c r="AU494" s="253" t="s">
        <v>84</v>
      </c>
      <c r="AV494" s="14" t="s">
        <v>84</v>
      </c>
      <c r="AW494" s="14" t="s">
        <v>33</v>
      </c>
      <c r="AX494" s="14" t="s">
        <v>71</v>
      </c>
      <c r="AY494" s="253" t="s">
        <v>141</v>
      </c>
    </row>
    <row r="495" s="15" customFormat="1">
      <c r="A495" s="15"/>
      <c r="B495" s="254"/>
      <c r="C495" s="255"/>
      <c r="D495" s="234" t="s">
        <v>152</v>
      </c>
      <c r="E495" s="256" t="s">
        <v>19</v>
      </c>
      <c r="F495" s="257" t="s">
        <v>159</v>
      </c>
      <c r="G495" s="255"/>
      <c r="H495" s="258">
        <v>98.400000000000006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4" t="s">
        <v>152</v>
      </c>
      <c r="AU495" s="264" t="s">
        <v>84</v>
      </c>
      <c r="AV495" s="15" t="s">
        <v>148</v>
      </c>
      <c r="AW495" s="15" t="s">
        <v>33</v>
      </c>
      <c r="AX495" s="15" t="s">
        <v>78</v>
      </c>
      <c r="AY495" s="264" t="s">
        <v>141</v>
      </c>
    </row>
    <row r="496" s="2" customFormat="1" ht="16.5" customHeight="1">
      <c r="A496" s="40"/>
      <c r="B496" s="41"/>
      <c r="C496" s="265" t="s">
        <v>457</v>
      </c>
      <c r="D496" s="265" t="s">
        <v>183</v>
      </c>
      <c r="E496" s="266" t="s">
        <v>458</v>
      </c>
      <c r="F496" s="267" t="s">
        <v>459</v>
      </c>
      <c r="G496" s="268" t="s">
        <v>146</v>
      </c>
      <c r="H496" s="269">
        <v>16.236000000000001</v>
      </c>
      <c r="I496" s="270"/>
      <c r="J496" s="271">
        <f>ROUND(I496*H496,2)</f>
        <v>0</v>
      </c>
      <c r="K496" s="267" t="s">
        <v>147</v>
      </c>
      <c r="L496" s="272"/>
      <c r="M496" s="273" t="s">
        <v>19</v>
      </c>
      <c r="N496" s="274" t="s">
        <v>43</v>
      </c>
      <c r="O496" s="86"/>
      <c r="P496" s="223">
        <f>O496*H496</f>
        <v>0</v>
      </c>
      <c r="Q496" s="223">
        <v>0.00089999999999999998</v>
      </c>
      <c r="R496" s="223">
        <f>Q496*H496</f>
        <v>0.014612399999999999</v>
      </c>
      <c r="S496" s="223">
        <v>0</v>
      </c>
      <c r="T496" s="224">
        <f>S496*H496</f>
        <v>0</v>
      </c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R496" s="225" t="s">
        <v>187</v>
      </c>
      <c r="AT496" s="225" t="s">
        <v>183</v>
      </c>
      <c r="AU496" s="225" t="s">
        <v>84</v>
      </c>
      <c r="AY496" s="19" t="s">
        <v>141</v>
      </c>
      <c r="BE496" s="226">
        <f>IF(N496="základní",J496,0)</f>
        <v>0</v>
      </c>
      <c r="BF496" s="226">
        <f>IF(N496="snížená",J496,0)</f>
        <v>0</v>
      </c>
      <c r="BG496" s="226">
        <f>IF(N496="zákl. přenesená",J496,0)</f>
        <v>0</v>
      </c>
      <c r="BH496" s="226">
        <f>IF(N496="sníž. přenesená",J496,0)</f>
        <v>0</v>
      </c>
      <c r="BI496" s="226">
        <f>IF(N496="nulová",J496,0)</f>
        <v>0</v>
      </c>
      <c r="BJ496" s="19" t="s">
        <v>84</v>
      </c>
      <c r="BK496" s="226">
        <f>ROUND(I496*H496,2)</f>
        <v>0</v>
      </c>
      <c r="BL496" s="19" t="s">
        <v>148</v>
      </c>
      <c r="BM496" s="225" t="s">
        <v>460</v>
      </c>
    </row>
    <row r="497" s="2" customFormat="1">
      <c r="A497" s="40"/>
      <c r="B497" s="41"/>
      <c r="C497" s="42"/>
      <c r="D497" s="227" t="s">
        <v>150</v>
      </c>
      <c r="E497" s="42"/>
      <c r="F497" s="228" t="s">
        <v>461</v>
      </c>
      <c r="G497" s="42"/>
      <c r="H497" s="42"/>
      <c r="I497" s="229"/>
      <c r="J497" s="42"/>
      <c r="K497" s="42"/>
      <c r="L497" s="46"/>
      <c r="M497" s="230"/>
      <c r="N497" s="231"/>
      <c r="O497" s="86"/>
      <c r="P497" s="86"/>
      <c r="Q497" s="86"/>
      <c r="R497" s="86"/>
      <c r="S497" s="86"/>
      <c r="T497" s="87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T497" s="19" t="s">
        <v>150</v>
      </c>
      <c r="AU497" s="19" t="s">
        <v>84</v>
      </c>
    </row>
    <row r="498" s="13" customFormat="1">
      <c r="A498" s="13"/>
      <c r="B498" s="232"/>
      <c r="C498" s="233"/>
      <c r="D498" s="234" t="s">
        <v>152</v>
      </c>
      <c r="E498" s="235" t="s">
        <v>19</v>
      </c>
      <c r="F498" s="236" t="s">
        <v>267</v>
      </c>
      <c r="G498" s="233"/>
      <c r="H498" s="235" t="s">
        <v>19</v>
      </c>
      <c r="I498" s="237"/>
      <c r="J498" s="233"/>
      <c r="K498" s="233"/>
      <c r="L498" s="238"/>
      <c r="M498" s="239"/>
      <c r="N498" s="240"/>
      <c r="O498" s="240"/>
      <c r="P498" s="240"/>
      <c r="Q498" s="240"/>
      <c r="R498" s="240"/>
      <c r="S498" s="240"/>
      <c r="T498" s="241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2" t="s">
        <v>152</v>
      </c>
      <c r="AU498" s="242" t="s">
        <v>84</v>
      </c>
      <c r="AV498" s="13" t="s">
        <v>78</v>
      </c>
      <c r="AW498" s="13" t="s">
        <v>33</v>
      </c>
      <c r="AX498" s="13" t="s">
        <v>71</v>
      </c>
      <c r="AY498" s="242" t="s">
        <v>141</v>
      </c>
    </row>
    <row r="499" s="13" customFormat="1">
      <c r="A499" s="13"/>
      <c r="B499" s="232"/>
      <c r="C499" s="233"/>
      <c r="D499" s="234" t="s">
        <v>152</v>
      </c>
      <c r="E499" s="235" t="s">
        <v>19</v>
      </c>
      <c r="F499" s="236" t="s">
        <v>260</v>
      </c>
      <c r="G499" s="233"/>
      <c r="H499" s="235" t="s">
        <v>19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152</v>
      </c>
      <c r="AU499" s="242" t="s">
        <v>84</v>
      </c>
      <c r="AV499" s="13" t="s">
        <v>78</v>
      </c>
      <c r="AW499" s="13" t="s">
        <v>33</v>
      </c>
      <c r="AX499" s="13" t="s">
        <v>71</v>
      </c>
      <c r="AY499" s="242" t="s">
        <v>141</v>
      </c>
    </row>
    <row r="500" s="14" customFormat="1">
      <c r="A500" s="14"/>
      <c r="B500" s="243"/>
      <c r="C500" s="244"/>
      <c r="D500" s="234" t="s">
        <v>152</v>
      </c>
      <c r="E500" s="245" t="s">
        <v>19</v>
      </c>
      <c r="F500" s="246" t="s">
        <v>462</v>
      </c>
      <c r="G500" s="244"/>
      <c r="H500" s="247">
        <v>7.3799999999999999</v>
      </c>
      <c r="I500" s="248"/>
      <c r="J500" s="244"/>
      <c r="K500" s="244"/>
      <c r="L500" s="249"/>
      <c r="M500" s="250"/>
      <c r="N500" s="251"/>
      <c r="O500" s="251"/>
      <c r="P500" s="251"/>
      <c r="Q500" s="251"/>
      <c r="R500" s="251"/>
      <c r="S500" s="251"/>
      <c r="T500" s="252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53" t="s">
        <v>152</v>
      </c>
      <c r="AU500" s="253" t="s">
        <v>84</v>
      </c>
      <c r="AV500" s="14" t="s">
        <v>84</v>
      </c>
      <c r="AW500" s="14" t="s">
        <v>33</v>
      </c>
      <c r="AX500" s="14" t="s">
        <v>71</v>
      </c>
      <c r="AY500" s="253" t="s">
        <v>141</v>
      </c>
    </row>
    <row r="501" s="14" customFormat="1">
      <c r="A501" s="14"/>
      <c r="B501" s="243"/>
      <c r="C501" s="244"/>
      <c r="D501" s="234" t="s">
        <v>152</v>
      </c>
      <c r="E501" s="245" t="s">
        <v>19</v>
      </c>
      <c r="F501" s="246" t="s">
        <v>462</v>
      </c>
      <c r="G501" s="244"/>
      <c r="H501" s="247">
        <v>7.3799999999999999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152</v>
      </c>
      <c r="AU501" s="253" t="s">
        <v>84</v>
      </c>
      <c r="AV501" s="14" t="s">
        <v>84</v>
      </c>
      <c r="AW501" s="14" t="s">
        <v>33</v>
      </c>
      <c r="AX501" s="14" t="s">
        <v>71</v>
      </c>
      <c r="AY501" s="253" t="s">
        <v>141</v>
      </c>
    </row>
    <row r="502" s="15" customFormat="1">
      <c r="A502" s="15"/>
      <c r="B502" s="254"/>
      <c r="C502" s="255"/>
      <c r="D502" s="234" t="s">
        <v>152</v>
      </c>
      <c r="E502" s="256" t="s">
        <v>19</v>
      </c>
      <c r="F502" s="257" t="s">
        <v>159</v>
      </c>
      <c r="G502" s="255"/>
      <c r="H502" s="258">
        <v>14.76</v>
      </c>
      <c r="I502" s="259"/>
      <c r="J502" s="255"/>
      <c r="K502" s="255"/>
      <c r="L502" s="260"/>
      <c r="M502" s="261"/>
      <c r="N502" s="262"/>
      <c r="O502" s="262"/>
      <c r="P502" s="262"/>
      <c r="Q502" s="262"/>
      <c r="R502" s="262"/>
      <c r="S502" s="262"/>
      <c r="T502" s="263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64" t="s">
        <v>152</v>
      </c>
      <c r="AU502" s="264" t="s">
        <v>84</v>
      </c>
      <c r="AV502" s="15" t="s">
        <v>148</v>
      </c>
      <c r="AW502" s="15" t="s">
        <v>33</v>
      </c>
      <c r="AX502" s="15" t="s">
        <v>78</v>
      </c>
      <c r="AY502" s="264" t="s">
        <v>141</v>
      </c>
    </row>
    <row r="503" s="14" customFormat="1">
      <c r="A503" s="14"/>
      <c r="B503" s="243"/>
      <c r="C503" s="244"/>
      <c r="D503" s="234" t="s">
        <v>152</v>
      </c>
      <c r="E503" s="244"/>
      <c r="F503" s="246" t="s">
        <v>463</v>
      </c>
      <c r="G503" s="244"/>
      <c r="H503" s="247">
        <v>16.236000000000001</v>
      </c>
      <c r="I503" s="248"/>
      <c r="J503" s="244"/>
      <c r="K503" s="244"/>
      <c r="L503" s="249"/>
      <c r="M503" s="250"/>
      <c r="N503" s="251"/>
      <c r="O503" s="251"/>
      <c r="P503" s="251"/>
      <c r="Q503" s="251"/>
      <c r="R503" s="251"/>
      <c r="S503" s="251"/>
      <c r="T503" s="252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53" t="s">
        <v>152</v>
      </c>
      <c r="AU503" s="253" t="s">
        <v>84</v>
      </c>
      <c r="AV503" s="14" t="s">
        <v>84</v>
      </c>
      <c r="AW503" s="14" t="s">
        <v>4</v>
      </c>
      <c r="AX503" s="14" t="s">
        <v>78</v>
      </c>
      <c r="AY503" s="253" t="s">
        <v>141</v>
      </c>
    </row>
    <row r="504" s="2" customFormat="1" ht="16.5" customHeight="1">
      <c r="A504" s="40"/>
      <c r="B504" s="41"/>
      <c r="C504" s="214" t="s">
        <v>464</v>
      </c>
      <c r="D504" s="214" t="s">
        <v>143</v>
      </c>
      <c r="E504" s="215" t="s">
        <v>465</v>
      </c>
      <c r="F504" s="216" t="s">
        <v>466</v>
      </c>
      <c r="G504" s="217" t="s">
        <v>347</v>
      </c>
      <c r="H504" s="218">
        <v>36.590000000000003</v>
      </c>
      <c r="I504" s="219"/>
      <c r="J504" s="220">
        <f>ROUND(I504*H504,2)</f>
        <v>0</v>
      </c>
      <c r="K504" s="216" t="s">
        <v>147</v>
      </c>
      <c r="L504" s="46"/>
      <c r="M504" s="221" t="s">
        <v>19</v>
      </c>
      <c r="N504" s="222" t="s">
        <v>43</v>
      </c>
      <c r="O504" s="86"/>
      <c r="P504" s="223">
        <f>O504*H504</f>
        <v>0</v>
      </c>
      <c r="Q504" s="223">
        <v>3.0000000000000001E-05</v>
      </c>
      <c r="R504" s="223">
        <f>Q504*H504</f>
        <v>0.0010977000000000001</v>
      </c>
      <c r="S504" s="223">
        <v>0</v>
      </c>
      <c r="T504" s="224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5" t="s">
        <v>148</v>
      </c>
      <c r="AT504" s="225" t="s">
        <v>143</v>
      </c>
      <c r="AU504" s="225" t="s">
        <v>84</v>
      </c>
      <c r="AY504" s="19" t="s">
        <v>141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9" t="s">
        <v>84</v>
      </c>
      <c r="BK504" s="226">
        <f>ROUND(I504*H504,2)</f>
        <v>0</v>
      </c>
      <c r="BL504" s="19" t="s">
        <v>148</v>
      </c>
      <c r="BM504" s="225" t="s">
        <v>467</v>
      </c>
    </row>
    <row r="505" s="2" customFormat="1">
      <c r="A505" s="40"/>
      <c r="B505" s="41"/>
      <c r="C505" s="42"/>
      <c r="D505" s="227" t="s">
        <v>150</v>
      </c>
      <c r="E505" s="42"/>
      <c r="F505" s="228" t="s">
        <v>468</v>
      </c>
      <c r="G505" s="42"/>
      <c r="H505" s="42"/>
      <c r="I505" s="229"/>
      <c r="J505" s="42"/>
      <c r="K505" s="42"/>
      <c r="L505" s="46"/>
      <c r="M505" s="230"/>
      <c r="N505" s="231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150</v>
      </c>
      <c r="AU505" s="19" t="s">
        <v>84</v>
      </c>
    </row>
    <row r="506" s="14" customFormat="1">
      <c r="A506" s="14"/>
      <c r="B506" s="243"/>
      <c r="C506" s="244"/>
      <c r="D506" s="234" t="s">
        <v>152</v>
      </c>
      <c r="E506" s="245" t="s">
        <v>19</v>
      </c>
      <c r="F506" s="246" t="s">
        <v>1438</v>
      </c>
      <c r="G506" s="244"/>
      <c r="H506" s="247">
        <v>19.620000000000001</v>
      </c>
      <c r="I506" s="248"/>
      <c r="J506" s="244"/>
      <c r="K506" s="244"/>
      <c r="L506" s="249"/>
      <c r="M506" s="250"/>
      <c r="N506" s="251"/>
      <c r="O506" s="251"/>
      <c r="P506" s="251"/>
      <c r="Q506" s="251"/>
      <c r="R506" s="251"/>
      <c r="S506" s="251"/>
      <c r="T506" s="252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53" t="s">
        <v>152</v>
      </c>
      <c r="AU506" s="253" t="s">
        <v>84</v>
      </c>
      <c r="AV506" s="14" t="s">
        <v>84</v>
      </c>
      <c r="AW506" s="14" t="s">
        <v>33</v>
      </c>
      <c r="AX506" s="14" t="s">
        <v>71</v>
      </c>
      <c r="AY506" s="253" t="s">
        <v>141</v>
      </c>
    </row>
    <row r="507" s="14" customFormat="1">
      <c r="A507" s="14"/>
      <c r="B507" s="243"/>
      <c r="C507" s="244"/>
      <c r="D507" s="234" t="s">
        <v>152</v>
      </c>
      <c r="E507" s="245" t="s">
        <v>19</v>
      </c>
      <c r="F507" s="246" t="s">
        <v>470</v>
      </c>
      <c r="G507" s="244"/>
      <c r="H507" s="247">
        <v>22.969999999999999</v>
      </c>
      <c r="I507" s="248"/>
      <c r="J507" s="244"/>
      <c r="K507" s="244"/>
      <c r="L507" s="249"/>
      <c r="M507" s="250"/>
      <c r="N507" s="251"/>
      <c r="O507" s="251"/>
      <c r="P507" s="251"/>
      <c r="Q507" s="251"/>
      <c r="R507" s="251"/>
      <c r="S507" s="251"/>
      <c r="T507" s="252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3" t="s">
        <v>152</v>
      </c>
      <c r="AU507" s="253" t="s">
        <v>84</v>
      </c>
      <c r="AV507" s="14" t="s">
        <v>84</v>
      </c>
      <c r="AW507" s="14" t="s">
        <v>33</v>
      </c>
      <c r="AX507" s="14" t="s">
        <v>71</v>
      </c>
      <c r="AY507" s="253" t="s">
        <v>141</v>
      </c>
    </row>
    <row r="508" s="14" customFormat="1">
      <c r="A508" s="14"/>
      <c r="B508" s="243"/>
      <c r="C508" s="244"/>
      <c r="D508" s="234" t="s">
        <v>152</v>
      </c>
      <c r="E508" s="245" t="s">
        <v>19</v>
      </c>
      <c r="F508" s="246" t="s">
        <v>1439</v>
      </c>
      <c r="G508" s="244"/>
      <c r="H508" s="247">
        <v>-6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152</v>
      </c>
      <c r="AU508" s="253" t="s">
        <v>84</v>
      </c>
      <c r="AV508" s="14" t="s">
        <v>84</v>
      </c>
      <c r="AW508" s="14" t="s">
        <v>33</v>
      </c>
      <c r="AX508" s="14" t="s">
        <v>71</v>
      </c>
      <c r="AY508" s="253" t="s">
        <v>141</v>
      </c>
    </row>
    <row r="509" s="15" customFormat="1">
      <c r="A509" s="15"/>
      <c r="B509" s="254"/>
      <c r="C509" s="255"/>
      <c r="D509" s="234" t="s">
        <v>152</v>
      </c>
      <c r="E509" s="256" t="s">
        <v>19</v>
      </c>
      <c r="F509" s="257" t="s">
        <v>159</v>
      </c>
      <c r="G509" s="255"/>
      <c r="H509" s="258">
        <v>36.590000000000003</v>
      </c>
      <c r="I509" s="259"/>
      <c r="J509" s="255"/>
      <c r="K509" s="255"/>
      <c r="L509" s="260"/>
      <c r="M509" s="261"/>
      <c r="N509" s="262"/>
      <c r="O509" s="262"/>
      <c r="P509" s="262"/>
      <c r="Q509" s="262"/>
      <c r="R509" s="262"/>
      <c r="S509" s="262"/>
      <c r="T509" s="263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T509" s="264" t="s">
        <v>152</v>
      </c>
      <c r="AU509" s="264" t="s">
        <v>84</v>
      </c>
      <c r="AV509" s="15" t="s">
        <v>148</v>
      </c>
      <c r="AW509" s="15" t="s">
        <v>33</v>
      </c>
      <c r="AX509" s="15" t="s">
        <v>78</v>
      </c>
      <c r="AY509" s="264" t="s">
        <v>141</v>
      </c>
    </row>
    <row r="510" s="2" customFormat="1" ht="16.5" customHeight="1">
      <c r="A510" s="40"/>
      <c r="B510" s="41"/>
      <c r="C510" s="265" t="s">
        <v>472</v>
      </c>
      <c r="D510" s="265" t="s">
        <v>183</v>
      </c>
      <c r="E510" s="266" t="s">
        <v>473</v>
      </c>
      <c r="F510" s="267" t="s">
        <v>474</v>
      </c>
      <c r="G510" s="268" t="s">
        <v>347</v>
      </c>
      <c r="H510" s="269">
        <v>38.420000000000002</v>
      </c>
      <c r="I510" s="270"/>
      <c r="J510" s="271">
        <f>ROUND(I510*H510,2)</f>
        <v>0</v>
      </c>
      <c r="K510" s="267" t="s">
        <v>147</v>
      </c>
      <c r="L510" s="272"/>
      <c r="M510" s="273" t="s">
        <v>19</v>
      </c>
      <c r="N510" s="274" t="s">
        <v>43</v>
      </c>
      <c r="O510" s="86"/>
      <c r="P510" s="223">
        <f>O510*H510</f>
        <v>0</v>
      </c>
      <c r="Q510" s="223">
        <v>0.00059999999999999995</v>
      </c>
      <c r="R510" s="223">
        <f>Q510*H510</f>
        <v>0.023052</v>
      </c>
      <c r="S510" s="223">
        <v>0</v>
      </c>
      <c r="T510" s="224">
        <f>S510*H510</f>
        <v>0</v>
      </c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R510" s="225" t="s">
        <v>187</v>
      </c>
      <c r="AT510" s="225" t="s">
        <v>183</v>
      </c>
      <c r="AU510" s="225" t="s">
        <v>84</v>
      </c>
      <c r="AY510" s="19" t="s">
        <v>141</v>
      </c>
      <c r="BE510" s="226">
        <f>IF(N510="základní",J510,0)</f>
        <v>0</v>
      </c>
      <c r="BF510" s="226">
        <f>IF(N510="snížená",J510,0)</f>
        <v>0</v>
      </c>
      <c r="BG510" s="226">
        <f>IF(N510="zákl. přenesená",J510,0)</f>
        <v>0</v>
      </c>
      <c r="BH510" s="226">
        <f>IF(N510="sníž. přenesená",J510,0)</f>
        <v>0</v>
      </c>
      <c r="BI510" s="226">
        <f>IF(N510="nulová",J510,0)</f>
        <v>0</v>
      </c>
      <c r="BJ510" s="19" t="s">
        <v>84</v>
      </c>
      <c r="BK510" s="226">
        <f>ROUND(I510*H510,2)</f>
        <v>0</v>
      </c>
      <c r="BL510" s="19" t="s">
        <v>148</v>
      </c>
      <c r="BM510" s="225" t="s">
        <v>475</v>
      </c>
    </row>
    <row r="511" s="2" customFormat="1">
      <c r="A511" s="40"/>
      <c r="B511" s="41"/>
      <c r="C511" s="42"/>
      <c r="D511" s="227" t="s">
        <v>150</v>
      </c>
      <c r="E511" s="42"/>
      <c r="F511" s="228" t="s">
        <v>476</v>
      </c>
      <c r="G511" s="42"/>
      <c r="H511" s="42"/>
      <c r="I511" s="229"/>
      <c r="J511" s="42"/>
      <c r="K511" s="42"/>
      <c r="L511" s="46"/>
      <c r="M511" s="230"/>
      <c r="N511" s="231"/>
      <c r="O511" s="86"/>
      <c r="P511" s="86"/>
      <c r="Q511" s="86"/>
      <c r="R511" s="86"/>
      <c r="S511" s="86"/>
      <c r="T511" s="87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T511" s="19" t="s">
        <v>150</v>
      </c>
      <c r="AU511" s="19" t="s">
        <v>84</v>
      </c>
    </row>
    <row r="512" s="14" customFormat="1">
      <c r="A512" s="14"/>
      <c r="B512" s="243"/>
      <c r="C512" s="244"/>
      <c r="D512" s="234" t="s">
        <v>152</v>
      </c>
      <c r="E512" s="245" t="s">
        <v>19</v>
      </c>
      <c r="F512" s="246" t="s">
        <v>1438</v>
      </c>
      <c r="G512" s="244"/>
      <c r="H512" s="247">
        <v>19.620000000000001</v>
      </c>
      <c r="I512" s="248"/>
      <c r="J512" s="244"/>
      <c r="K512" s="244"/>
      <c r="L512" s="249"/>
      <c r="M512" s="250"/>
      <c r="N512" s="251"/>
      <c r="O512" s="251"/>
      <c r="P512" s="251"/>
      <c r="Q512" s="251"/>
      <c r="R512" s="251"/>
      <c r="S512" s="251"/>
      <c r="T512" s="252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253" t="s">
        <v>152</v>
      </c>
      <c r="AU512" s="253" t="s">
        <v>84</v>
      </c>
      <c r="AV512" s="14" t="s">
        <v>84</v>
      </c>
      <c r="AW512" s="14" t="s">
        <v>33</v>
      </c>
      <c r="AX512" s="14" t="s">
        <v>71</v>
      </c>
      <c r="AY512" s="253" t="s">
        <v>141</v>
      </c>
    </row>
    <row r="513" s="14" customFormat="1">
      <c r="A513" s="14"/>
      <c r="B513" s="243"/>
      <c r="C513" s="244"/>
      <c r="D513" s="234" t="s">
        <v>152</v>
      </c>
      <c r="E513" s="245" t="s">
        <v>19</v>
      </c>
      <c r="F513" s="246" t="s">
        <v>470</v>
      </c>
      <c r="G513" s="244"/>
      <c r="H513" s="247">
        <v>22.969999999999999</v>
      </c>
      <c r="I513" s="248"/>
      <c r="J513" s="244"/>
      <c r="K513" s="244"/>
      <c r="L513" s="249"/>
      <c r="M513" s="250"/>
      <c r="N513" s="251"/>
      <c r="O513" s="251"/>
      <c r="P513" s="251"/>
      <c r="Q513" s="251"/>
      <c r="R513" s="251"/>
      <c r="S513" s="251"/>
      <c r="T513" s="252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53" t="s">
        <v>152</v>
      </c>
      <c r="AU513" s="253" t="s">
        <v>84</v>
      </c>
      <c r="AV513" s="14" t="s">
        <v>84</v>
      </c>
      <c r="AW513" s="14" t="s">
        <v>33</v>
      </c>
      <c r="AX513" s="14" t="s">
        <v>71</v>
      </c>
      <c r="AY513" s="253" t="s">
        <v>141</v>
      </c>
    </row>
    <row r="514" s="14" customFormat="1">
      <c r="A514" s="14"/>
      <c r="B514" s="243"/>
      <c r="C514" s="244"/>
      <c r="D514" s="234" t="s">
        <v>152</v>
      </c>
      <c r="E514" s="245" t="s">
        <v>19</v>
      </c>
      <c r="F514" s="246" t="s">
        <v>1439</v>
      </c>
      <c r="G514" s="244"/>
      <c r="H514" s="247">
        <v>-6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152</v>
      </c>
      <c r="AU514" s="253" t="s">
        <v>84</v>
      </c>
      <c r="AV514" s="14" t="s">
        <v>84</v>
      </c>
      <c r="AW514" s="14" t="s">
        <v>33</v>
      </c>
      <c r="AX514" s="14" t="s">
        <v>71</v>
      </c>
      <c r="AY514" s="253" t="s">
        <v>141</v>
      </c>
    </row>
    <row r="515" s="15" customFormat="1">
      <c r="A515" s="15"/>
      <c r="B515" s="254"/>
      <c r="C515" s="255"/>
      <c r="D515" s="234" t="s">
        <v>152</v>
      </c>
      <c r="E515" s="256" t="s">
        <v>19</v>
      </c>
      <c r="F515" s="257" t="s">
        <v>159</v>
      </c>
      <c r="G515" s="255"/>
      <c r="H515" s="258">
        <v>36.590000000000003</v>
      </c>
      <c r="I515" s="259"/>
      <c r="J515" s="255"/>
      <c r="K515" s="255"/>
      <c r="L515" s="260"/>
      <c r="M515" s="261"/>
      <c r="N515" s="262"/>
      <c r="O515" s="262"/>
      <c r="P515" s="262"/>
      <c r="Q515" s="262"/>
      <c r="R515" s="262"/>
      <c r="S515" s="262"/>
      <c r="T515" s="263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T515" s="264" t="s">
        <v>152</v>
      </c>
      <c r="AU515" s="264" t="s">
        <v>84</v>
      </c>
      <c r="AV515" s="15" t="s">
        <v>148</v>
      </c>
      <c r="AW515" s="15" t="s">
        <v>33</v>
      </c>
      <c r="AX515" s="15" t="s">
        <v>78</v>
      </c>
      <c r="AY515" s="264" t="s">
        <v>141</v>
      </c>
    </row>
    <row r="516" s="14" customFormat="1">
      <c r="A516" s="14"/>
      <c r="B516" s="243"/>
      <c r="C516" s="244"/>
      <c r="D516" s="234" t="s">
        <v>152</v>
      </c>
      <c r="E516" s="244"/>
      <c r="F516" s="246" t="s">
        <v>1440</v>
      </c>
      <c r="G516" s="244"/>
      <c r="H516" s="247">
        <v>38.420000000000002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152</v>
      </c>
      <c r="AU516" s="253" t="s">
        <v>84</v>
      </c>
      <c r="AV516" s="14" t="s">
        <v>84</v>
      </c>
      <c r="AW516" s="14" t="s">
        <v>4</v>
      </c>
      <c r="AX516" s="14" t="s">
        <v>78</v>
      </c>
      <c r="AY516" s="253" t="s">
        <v>141</v>
      </c>
    </row>
    <row r="517" s="2" customFormat="1" ht="16.5" customHeight="1">
      <c r="A517" s="40"/>
      <c r="B517" s="41"/>
      <c r="C517" s="214" t="s">
        <v>478</v>
      </c>
      <c r="D517" s="214" t="s">
        <v>143</v>
      </c>
      <c r="E517" s="215" t="s">
        <v>479</v>
      </c>
      <c r="F517" s="216" t="s">
        <v>480</v>
      </c>
      <c r="G517" s="217" t="s">
        <v>347</v>
      </c>
      <c r="H517" s="218">
        <v>1254.4000000000001</v>
      </c>
      <c r="I517" s="219"/>
      <c r="J517" s="220">
        <f>ROUND(I517*H517,2)</f>
        <v>0</v>
      </c>
      <c r="K517" s="216" t="s">
        <v>147</v>
      </c>
      <c r="L517" s="46"/>
      <c r="M517" s="221" t="s">
        <v>19</v>
      </c>
      <c r="N517" s="222" t="s">
        <v>43</v>
      </c>
      <c r="O517" s="86"/>
      <c r="P517" s="223">
        <f>O517*H517</f>
        <v>0</v>
      </c>
      <c r="Q517" s="223">
        <v>0</v>
      </c>
      <c r="R517" s="223">
        <f>Q517*H517</f>
        <v>0</v>
      </c>
      <c r="S517" s="223">
        <v>0</v>
      </c>
      <c r="T517" s="224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25" t="s">
        <v>148</v>
      </c>
      <c r="AT517" s="225" t="s">
        <v>143</v>
      </c>
      <c r="AU517" s="225" t="s">
        <v>84</v>
      </c>
      <c r="AY517" s="19" t="s">
        <v>141</v>
      </c>
      <c r="BE517" s="226">
        <f>IF(N517="základní",J517,0)</f>
        <v>0</v>
      </c>
      <c r="BF517" s="226">
        <f>IF(N517="snížená",J517,0)</f>
        <v>0</v>
      </c>
      <c r="BG517" s="226">
        <f>IF(N517="zákl. přenesená",J517,0)</f>
        <v>0</v>
      </c>
      <c r="BH517" s="226">
        <f>IF(N517="sníž. přenesená",J517,0)</f>
        <v>0</v>
      </c>
      <c r="BI517" s="226">
        <f>IF(N517="nulová",J517,0)</f>
        <v>0</v>
      </c>
      <c r="BJ517" s="19" t="s">
        <v>84</v>
      </c>
      <c r="BK517" s="226">
        <f>ROUND(I517*H517,2)</f>
        <v>0</v>
      </c>
      <c r="BL517" s="19" t="s">
        <v>148</v>
      </c>
      <c r="BM517" s="225" t="s">
        <v>481</v>
      </c>
    </row>
    <row r="518" s="2" customFormat="1">
      <c r="A518" s="40"/>
      <c r="B518" s="41"/>
      <c r="C518" s="42"/>
      <c r="D518" s="227" t="s">
        <v>150</v>
      </c>
      <c r="E518" s="42"/>
      <c r="F518" s="228" t="s">
        <v>482</v>
      </c>
      <c r="G518" s="42"/>
      <c r="H518" s="42"/>
      <c r="I518" s="229"/>
      <c r="J518" s="42"/>
      <c r="K518" s="42"/>
      <c r="L518" s="46"/>
      <c r="M518" s="230"/>
      <c r="N518" s="231"/>
      <c r="O518" s="86"/>
      <c r="P518" s="86"/>
      <c r="Q518" s="86"/>
      <c r="R518" s="86"/>
      <c r="S518" s="86"/>
      <c r="T518" s="87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T518" s="19" t="s">
        <v>150</v>
      </c>
      <c r="AU518" s="19" t="s">
        <v>84</v>
      </c>
    </row>
    <row r="519" s="14" customFormat="1">
      <c r="A519" s="14"/>
      <c r="B519" s="243"/>
      <c r="C519" s="244"/>
      <c r="D519" s="234" t="s">
        <v>152</v>
      </c>
      <c r="E519" s="245" t="s">
        <v>19</v>
      </c>
      <c r="F519" s="246" t="s">
        <v>483</v>
      </c>
      <c r="G519" s="244"/>
      <c r="H519" s="247">
        <v>407.54000000000002</v>
      </c>
      <c r="I519" s="248"/>
      <c r="J519" s="244"/>
      <c r="K519" s="244"/>
      <c r="L519" s="249"/>
      <c r="M519" s="250"/>
      <c r="N519" s="251"/>
      <c r="O519" s="251"/>
      <c r="P519" s="251"/>
      <c r="Q519" s="251"/>
      <c r="R519" s="251"/>
      <c r="S519" s="251"/>
      <c r="T519" s="252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253" t="s">
        <v>152</v>
      </c>
      <c r="AU519" s="253" t="s">
        <v>84</v>
      </c>
      <c r="AV519" s="14" t="s">
        <v>84</v>
      </c>
      <c r="AW519" s="14" t="s">
        <v>33</v>
      </c>
      <c r="AX519" s="14" t="s">
        <v>71</v>
      </c>
      <c r="AY519" s="253" t="s">
        <v>141</v>
      </c>
    </row>
    <row r="520" s="14" customFormat="1">
      <c r="A520" s="14"/>
      <c r="B520" s="243"/>
      <c r="C520" s="244"/>
      <c r="D520" s="234" t="s">
        <v>152</v>
      </c>
      <c r="E520" s="245" t="s">
        <v>19</v>
      </c>
      <c r="F520" s="246" t="s">
        <v>1441</v>
      </c>
      <c r="G520" s="244"/>
      <c r="H520" s="247">
        <v>38.259999999999998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152</v>
      </c>
      <c r="AU520" s="253" t="s">
        <v>84</v>
      </c>
      <c r="AV520" s="14" t="s">
        <v>84</v>
      </c>
      <c r="AW520" s="14" t="s">
        <v>33</v>
      </c>
      <c r="AX520" s="14" t="s">
        <v>71</v>
      </c>
      <c r="AY520" s="253" t="s">
        <v>141</v>
      </c>
    </row>
    <row r="521" s="14" customFormat="1">
      <c r="A521" s="14"/>
      <c r="B521" s="243"/>
      <c r="C521" s="244"/>
      <c r="D521" s="234" t="s">
        <v>152</v>
      </c>
      <c r="E521" s="245" t="s">
        <v>19</v>
      </c>
      <c r="F521" s="246" t="s">
        <v>485</v>
      </c>
      <c r="G521" s="244"/>
      <c r="H521" s="247">
        <v>461.80000000000001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152</v>
      </c>
      <c r="AU521" s="253" t="s">
        <v>84</v>
      </c>
      <c r="AV521" s="14" t="s">
        <v>84</v>
      </c>
      <c r="AW521" s="14" t="s">
        <v>33</v>
      </c>
      <c r="AX521" s="14" t="s">
        <v>71</v>
      </c>
      <c r="AY521" s="253" t="s">
        <v>141</v>
      </c>
    </row>
    <row r="522" s="14" customFormat="1">
      <c r="A522" s="14"/>
      <c r="B522" s="243"/>
      <c r="C522" s="244"/>
      <c r="D522" s="234" t="s">
        <v>152</v>
      </c>
      <c r="E522" s="245" t="s">
        <v>19</v>
      </c>
      <c r="F522" s="246" t="s">
        <v>486</v>
      </c>
      <c r="G522" s="244"/>
      <c r="H522" s="247">
        <v>193.80000000000001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152</v>
      </c>
      <c r="AU522" s="253" t="s">
        <v>84</v>
      </c>
      <c r="AV522" s="14" t="s">
        <v>84</v>
      </c>
      <c r="AW522" s="14" t="s">
        <v>33</v>
      </c>
      <c r="AX522" s="14" t="s">
        <v>71</v>
      </c>
      <c r="AY522" s="253" t="s">
        <v>141</v>
      </c>
    </row>
    <row r="523" s="14" customFormat="1">
      <c r="A523" s="14"/>
      <c r="B523" s="243"/>
      <c r="C523" s="244"/>
      <c r="D523" s="234" t="s">
        <v>152</v>
      </c>
      <c r="E523" s="245" t="s">
        <v>19</v>
      </c>
      <c r="F523" s="246" t="s">
        <v>487</v>
      </c>
      <c r="G523" s="244"/>
      <c r="H523" s="247">
        <v>153</v>
      </c>
      <c r="I523" s="248"/>
      <c r="J523" s="244"/>
      <c r="K523" s="244"/>
      <c r="L523" s="249"/>
      <c r="M523" s="250"/>
      <c r="N523" s="251"/>
      <c r="O523" s="251"/>
      <c r="P523" s="251"/>
      <c r="Q523" s="251"/>
      <c r="R523" s="251"/>
      <c r="S523" s="251"/>
      <c r="T523" s="252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3" t="s">
        <v>152</v>
      </c>
      <c r="AU523" s="253" t="s">
        <v>84</v>
      </c>
      <c r="AV523" s="14" t="s">
        <v>84</v>
      </c>
      <c r="AW523" s="14" t="s">
        <v>33</v>
      </c>
      <c r="AX523" s="14" t="s">
        <v>71</v>
      </c>
      <c r="AY523" s="253" t="s">
        <v>141</v>
      </c>
    </row>
    <row r="524" s="15" customFormat="1">
      <c r="A524" s="15"/>
      <c r="B524" s="254"/>
      <c r="C524" s="255"/>
      <c r="D524" s="234" t="s">
        <v>152</v>
      </c>
      <c r="E524" s="256" t="s">
        <v>19</v>
      </c>
      <c r="F524" s="257" t="s">
        <v>159</v>
      </c>
      <c r="G524" s="255"/>
      <c r="H524" s="258">
        <v>1254.4000000000001</v>
      </c>
      <c r="I524" s="259"/>
      <c r="J524" s="255"/>
      <c r="K524" s="255"/>
      <c r="L524" s="260"/>
      <c r="M524" s="261"/>
      <c r="N524" s="262"/>
      <c r="O524" s="262"/>
      <c r="P524" s="262"/>
      <c r="Q524" s="262"/>
      <c r="R524" s="262"/>
      <c r="S524" s="262"/>
      <c r="T524" s="263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64" t="s">
        <v>152</v>
      </c>
      <c r="AU524" s="264" t="s">
        <v>84</v>
      </c>
      <c r="AV524" s="15" t="s">
        <v>148</v>
      </c>
      <c r="AW524" s="15" t="s">
        <v>33</v>
      </c>
      <c r="AX524" s="15" t="s">
        <v>78</v>
      </c>
      <c r="AY524" s="264" t="s">
        <v>141</v>
      </c>
    </row>
    <row r="525" s="2" customFormat="1" ht="16.5" customHeight="1">
      <c r="A525" s="40"/>
      <c r="B525" s="41"/>
      <c r="C525" s="265" t="s">
        <v>488</v>
      </c>
      <c r="D525" s="265" t="s">
        <v>183</v>
      </c>
      <c r="E525" s="266" t="s">
        <v>489</v>
      </c>
      <c r="F525" s="267" t="s">
        <v>490</v>
      </c>
      <c r="G525" s="268" t="s">
        <v>347</v>
      </c>
      <c r="H525" s="269">
        <v>427.91699999999997</v>
      </c>
      <c r="I525" s="270"/>
      <c r="J525" s="271">
        <f>ROUND(I525*H525,2)</f>
        <v>0</v>
      </c>
      <c r="K525" s="267" t="s">
        <v>147</v>
      </c>
      <c r="L525" s="272"/>
      <c r="M525" s="273" t="s">
        <v>19</v>
      </c>
      <c r="N525" s="274" t="s">
        <v>43</v>
      </c>
      <c r="O525" s="86"/>
      <c r="P525" s="223">
        <f>O525*H525</f>
        <v>0</v>
      </c>
      <c r="Q525" s="223">
        <v>0.00011</v>
      </c>
      <c r="R525" s="223">
        <f>Q525*H525</f>
        <v>0.047070870000000001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187</v>
      </c>
      <c r="AT525" s="225" t="s">
        <v>183</v>
      </c>
      <c r="AU525" s="225" t="s">
        <v>84</v>
      </c>
      <c r="AY525" s="19" t="s">
        <v>141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84</v>
      </c>
      <c r="BK525" s="226">
        <f>ROUND(I525*H525,2)</f>
        <v>0</v>
      </c>
      <c r="BL525" s="19" t="s">
        <v>148</v>
      </c>
      <c r="BM525" s="225" t="s">
        <v>491</v>
      </c>
    </row>
    <row r="526" s="2" customFormat="1">
      <c r="A526" s="40"/>
      <c r="B526" s="41"/>
      <c r="C526" s="42"/>
      <c r="D526" s="227" t="s">
        <v>150</v>
      </c>
      <c r="E526" s="42"/>
      <c r="F526" s="228" t="s">
        <v>492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150</v>
      </c>
      <c r="AU526" s="19" t="s">
        <v>84</v>
      </c>
    </row>
    <row r="527" s="13" customFormat="1">
      <c r="A527" s="13"/>
      <c r="B527" s="232"/>
      <c r="C527" s="233"/>
      <c r="D527" s="234" t="s">
        <v>152</v>
      </c>
      <c r="E527" s="235" t="s">
        <v>19</v>
      </c>
      <c r="F527" s="236" t="s">
        <v>288</v>
      </c>
      <c r="G527" s="233"/>
      <c r="H527" s="235" t="s">
        <v>19</v>
      </c>
      <c r="I527" s="237"/>
      <c r="J527" s="233"/>
      <c r="K527" s="233"/>
      <c r="L527" s="238"/>
      <c r="M527" s="239"/>
      <c r="N527" s="240"/>
      <c r="O527" s="240"/>
      <c r="P527" s="240"/>
      <c r="Q527" s="240"/>
      <c r="R527" s="240"/>
      <c r="S527" s="240"/>
      <c r="T527" s="24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2" t="s">
        <v>152</v>
      </c>
      <c r="AU527" s="242" t="s">
        <v>84</v>
      </c>
      <c r="AV527" s="13" t="s">
        <v>78</v>
      </c>
      <c r="AW527" s="13" t="s">
        <v>33</v>
      </c>
      <c r="AX527" s="13" t="s">
        <v>71</v>
      </c>
      <c r="AY527" s="242" t="s">
        <v>141</v>
      </c>
    </row>
    <row r="528" s="14" customFormat="1">
      <c r="A528" s="14"/>
      <c r="B528" s="243"/>
      <c r="C528" s="244"/>
      <c r="D528" s="234" t="s">
        <v>152</v>
      </c>
      <c r="E528" s="245" t="s">
        <v>19</v>
      </c>
      <c r="F528" s="246" t="s">
        <v>493</v>
      </c>
      <c r="G528" s="244"/>
      <c r="H528" s="247">
        <v>29.399999999999999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152</v>
      </c>
      <c r="AU528" s="253" t="s">
        <v>84</v>
      </c>
      <c r="AV528" s="14" t="s">
        <v>84</v>
      </c>
      <c r="AW528" s="14" t="s">
        <v>33</v>
      </c>
      <c r="AX528" s="14" t="s">
        <v>71</v>
      </c>
      <c r="AY528" s="253" t="s">
        <v>141</v>
      </c>
    </row>
    <row r="529" s="14" customFormat="1">
      <c r="A529" s="14"/>
      <c r="B529" s="243"/>
      <c r="C529" s="244"/>
      <c r="D529" s="234" t="s">
        <v>152</v>
      </c>
      <c r="E529" s="245" t="s">
        <v>19</v>
      </c>
      <c r="F529" s="246" t="s">
        <v>494</v>
      </c>
      <c r="G529" s="244"/>
      <c r="H529" s="247">
        <v>19.199999999999999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152</v>
      </c>
      <c r="AU529" s="253" t="s">
        <v>84</v>
      </c>
      <c r="AV529" s="14" t="s">
        <v>84</v>
      </c>
      <c r="AW529" s="14" t="s">
        <v>33</v>
      </c>
      <c r="AX529" s="14" t="s">
        <v>71</v>
      </c>
      <c r="AY529" s="253" t="s">
        <v>141</v>
      </c>
    </row>
    <row r="530" s="14" customFormat="1">
      <c r="A530" s="14"/>
      <c r="B530" s="243"/>
      <c r="C530" s="244"/>
      <c r="D530" s="234" t="s">
        <v>152</v>
      </c>
      <c r="E530" s="245" t="s">
        <v>19</v>
      </c>
      <c r="F530" s="246" t="s">
        <v>494</v>
      </c>
      <c r="G530" s="244"/>
      <c r="H530" s="247">
        <v>19.199999999999999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152</v>
      </c>
      <c r="AU530" s="253" t="s">
        <v>84</v>
      </c>
      <c r="AV530" s="14" t="s">
        <v>84</v>
      </c>
      <c r="AW530" s="14" t="s">
        <v>33</v>
      </c>
      <c r="AX530" s="14" t="s">
        <v>71</v>
      </c>
      <c r="AY530" s="253" t="s">
        <v>141</v>
      </c>
    </row>
    <row r="531" s="14" customFormat="1">
      <c r="A531" s="14"/>
      <c r="B531" s="243"/>
      <c r="C531" s="244"/>
      <c r="D531" s="234" t="s">
        <v>152</v>
      </c>
      <c r="E531" s="245" t="s">
        <v>19</v>
      </c>
      <c r="F531" s="246" t="s">
        <v>497</v>
      </c>
      <c r="G531" s="244"/>
      <c r="H531" s="247">
        <v>3.6000000000000001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152</v>
      </c>
      <c r="AU531" s="253" t="s">
        <v>84</v>
      </c>
      <c r="AV531" s="14" t="s">
        <v>84</v>
      </c>
      <c r="AW531" s="14" t="s">
        <v>33</v>
      </c>
      <c r="AX531" s="14" t="s">
        <v>71</v>
      </c>
      <c r="AY531" s="253" t="s">
        <v>141</v>
      </c>
    </row>
    <row r="532" s="14" customFormat="1">
      <c r="A532" s="14"/>
      <c r="B532" s="243"/>
      <c r="C532" s="244"/>
      <c r="D532" s="234" t="s">
        <v>152</v>
      </c>
      <c r="E532" s="245" t="s">
        <v>19</v>
      </c>
      <c r="F532" s="246" t="s">
        <v>496</v>
      </c>
      <c r="G532" s="244"/>
      <c r="H532" s="247">
        <v>16</v>
      </c>
      <c r="I532" s="248"/>
      <c r="J532" s="244"/>
      <c r="K532" s="244"/>
      <c r="L532" s="249"/>
      <c r="M532" s="250"/>
      <c r="N532" s="251"/>
      <c r="O532" s="251"/>
      <c r="P532" s="251"/>
      <c r="Q532" s="251"/>
      <c r="R532" s="251"/>
      <c r="S532" s="251"/>
      <c r="T532" s="252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3" t="s">
        <v>152</v>
      </c>
      <c r="AU532" s="253" t="s">
        <v>84</v>
      </c>
      <c r="AV532" s="14" t="s">
        <v>84</v>
      </c>
      <c r="AW532" s="14" t="s">
        <v>33</v>
      </c>
      <c r="AX532" s="14" t="s">
        <v>71</v>
      </c>
      <c r="AY532" s="253" t="s">
        <v>141</v>
      </c>
    </row>
    <row r="533" s="14" customFormat="1">
      <c r="A533" s="14"/>
      <c r="B533" s="243"/>
      <c r="C533" s="244"/>
      <c r="D533" s="234" t="s">
        <v>152</v>
      </c>
      <c r="E533" s="245" t="s">
        <v>19</v>
      </c>
      <c r="F533" s="246" t="s">
        <v>494</v>
      </c>
      <c r="G533" s="244"/>
      <c r="H533" s="247">
        <v>19.199999999999999</v>
      </c>
      <c r="I533" s="248"/>
      <c r="J533" s="244"/>
      <c r="K533" s="244"/>
      <c r="L533" s="249"/>
      <c r="M533" s="250"/>
      <c r="N533" s="251"/>
      <c r="O533" s="251"/>
      <c r="P533" s="251"/>
      <c r="Q533" s="251"/>
      <c r="R533" s="251"/>
      <c r="S533" s="251"/>
      <c r="T533" s="252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  <c r="AE533" s="14"/>
      <c r="AT533" s="253" t="s">
        <v>152</v>
      </c>
      <c r="AU533" s="253" t="s">
        <v>84</v>
      </c>
      <c r="AV533" s="14" t="s">
        <v>84</v>
      </c>
      <c r="AW533" s="14" t="s">
        <v>33</v>
      </c>
      <c r="AX533" s="14" t="s">
        <v>71</v>
      </c>
      <c r="AY533" s="253" t="s">
        <v>141</v>
      </c>
    </row>
    <row r="534" s="14" customFormat="1">
      <c r="A534" s="14"/>
      <c r="B534" s="243"/>
      <c r="C534" s="244"/>
      <c r="D534" s="234" t="s">
        <v>152</v>
      </c>
      <c r="E534" s="245" t="s">
        <v>19</v>
      </c>
      <c r="F534" s="246" t="s">
        <v>494</v>
      </c>
      <c r="G534" s="244"/>
      <c r="H534" s="247">
        <v>19.199999999999999</v>
      </c>
      <c r="I534" s="248"/>
      <c r="J534" s="244"/>
      <c r="K534" s="244"/>
      <c r="L534" s="249"/>
      <c r="M534" s="250"/>
      <c r="N534" s="251"/>
      <c r="O534" s="251"/>
      <c r="P534" s="251"/>
      <c r="Q534" s="251"/>
      <c r="R534" s="251"/>
      <c r="S534" s="251"/>
      <c r="T534" s="252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  <c r="AE534" s="14"/>
      <c r="AT534" s="253" t="s">
        <v>152</v>
      </c>
      <c r="AU534" s="253" t="s">
        <v>84</v>
      </c>
      <c r="AV534" s="14" t="s">
        <v>84</v>
      </c>
      <c r="AW534" s="14" t="s">
        <v>33</v>
      </c>
      <c r="AX534" s="14" t="s">
        <v>71</v>
      </c>
      <c r="AY534" s="253" t="s">
        <v>141</v>
      </c>
    </row>
    <row r="535" s="14" customFormat="1">
      <c r="A535" s="14"/>
      <c r="B535" s="243"/>
      <c r="C535" s="244"/>
      <c r="D535" s="234" t="s">
        <v>152</v>
      </c>
      <c r="E535" s="245" t="s">
        <v>19</v>
      </c>
      <c r="F535" s="246" t="s">
        <v>493</v>
      </c>
      <c r="G535" s="244"/>
      <c r="H535" s="247">
        <v>29.399999999999999</v>
      </c>
      <c r="I535" s="248"/>
      <c r="J535" s="244"/>
      <c r="K535" s="244"/>
      <c r="L535" s="249"/>
      <c r="M535" s="250"/>
      <c r="N535" s="251"/>
      <c r="O535" s="251"/>
      <c r="P535" s="251"/>
      <c r="Q535" s="251"/>
      <c r="R535" s="251"/>
      <c r="S535" s="251"/>
      <c r="T535" s="252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3" t="s">
        <v>152</v>
      </c>
      <c r="AU535" s="253" t="s">
        <v>84</v>
      </c>
      <c r="AV535" s="14" t="s">
        <v>84</v>
      </c>
      <c r="AW535" s="14" t="s">
        <v>33</v>
      </c>
      <c r="AX535" s="14" t="s">
        <v>71</v>
      </c>
      <c r="AY535" s="253" t="s">
        <v>141</v>
      </c>
    </row>
    <row r="536" s="14" customFormat="1">
      <c r="A536" s="14"/>
      <c r="B536" s="243"/>
      <c r="C536" s="244"/>
      <c r="D536" s="234" t="s">
        <v>152</v>
      </c>
      <c r="E536" s="245" t="s">
        <v>19</v>
      </c>
      <c r="F536" s="246" t="s">
        <v>498</v>
      </c>
      <c r="G536" s="244"/>
      <c r="H536" s="247">
        <v>4.2999999999999998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152</v>
      </c>
      <c r="AU536" s="253" t="s">
        <v>84</v>
      </c>
      <c r="AV536" s="14" t="s">
        <v>84</v>
      </c>
      <c r="AW536" s="14" t="s">
        <v>33</v>
      </c>
      <c r="AX536" s="14" t="s">
        <v>71</v>
      </c>
      <c r="AY536" s="253" t="s">
        <v>141</v>
      </c>
    </row>
    <row r="537" s="14" customFormat="1">
      <c r="A537" s="14"/>
      <c r="B537" s="243"/>
      <c r="C537" s="244"/>
      <c r="D537" s="234" t="s">
        <v>152</v>
      </c>
      <c r="E537" s="245" t="s">
        <v>19</v>
      </c>
      <c r="F537" s="246" t="s">
        <v>499</v>
      </c>
      <c r="G537" s="244"/>
      <c r="H537" s="247">
        <v>4.7999999999999998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152</v>
      </c>
      <c r="AU537" s="253" t="s">
        <v>84</v>
      </c>
      <c r="AV537" s="14" t="s">
        <v>84</v>
      </c>
      <c r="AW537" s="14" t="s">
        <v>33</v>
      </c>
      <c r="AX537" s="14" t="s">
        <v>71</v>
      </c>
      <c r="AY537" s="253" t="s">
        <v>141</v>
      </c>
    </row>
    <row r="538" s="14" customFormat="1">
      <c r="A538" s="14"/>
      <c r="B538" s="243"/>
      <c r="C538" s="244"/>
      <c r="D538" s="234" t="s">
        <v>152</v>
      </c>
      <c r="E538" s="245" t="s">
        <v>19</v>
      </c>
      <c r="F538" s="246" t="s">
        <v>500</v>
      </c>
      <c r="G538" s="244"/>
      <c r="H538" s="247">
        <v>2.3999999999999999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152</v>
      </c>
      <c r="AU538" s="253" t="s">
        <v>84</v>
      </c>
      <c r="AV538" s="14" t="s">
        <v>84</v>
      </c>
      <c r="AW538" s="14" t="s">
        <v>33</v>
      </c>
      <c r="AX538" s="14" t="s">
        <v>71</v>
      </c>
      <c r="AY538" s="253" t="s">
        <v>141</v>
      </c>
    </row>
    <row r="539" s="14" customFormat="1">
      <c r="A539" s="14"/>
      <c r="B539" s="243"/>
      <c r="C539" s="244"/>
      <c r="D539" s="234" t="s">
        <v>152</v>
      </c>
      <c r="E539" s="245" t="s">
        <v>19</v>
      </c>
      <c r="F539" s="246" t="s">
        <v>501</v>
      </c>
      <c r="G539" s="244"/>
      <c r="H539" s="247">
        <v>93.480000000000004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152</v>
      </c>
      <c r="AU539" s="253" t="s">
        <v>84</v>
      </c>
      <c r="AV539" s="14" t="s">
        <v>84</v>
      </c>
      <c r="AW539" s="14" t="s">
        <v>33</v>
      </c>
      <c r="AX539" s="14" t="s">
        <v>71</v>
      </c>
      <c r="AY539" s="253" t="s">
        <v>141</v>
      </c>
    </row>
    <row r="540" s="14" customFormat="1">
      <c r="A540" s="14"/>
      <c r="B540" s="243"/>
      <c r="C540" s="244"/>
      <c r="D540" s="234" t="s">
        <v>152</v>
      </c>
      <c r="E540" s="245" t="s">
        <v>19</v>
      </c>
      <c r="F540" s="246" t="s">
        <v>502</v>
      </c>
      <c r="G540" s="244"/>
      <c r="H540" s="247">
        <v>19.129999999999999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152</v>
      </c>
      <c r="AU540" s="253" t="s">
        <v>84</v>
      </c>
      <c r="AV540" s="14" t="s">
        <v>84</v>
      </c>
      <c r="AW540" s="14" t="s">
        <v>33</v>
      </c>
      <c r="AX540" s="14" t="s">
        <v>71</v>
      </c>
      <c r="AY540" s="253" t="s">
        <v>141</v>
      </c>
    </row>
    <row r="541" s="14" customFormat="1">
      <c r="A541" s="14"/>
      <c r="B541" s="243"/>
      <c r="C541" s="244"/>
      <c r="D541" s="234" t="s">
        <v>152</v>
      </c>
      <c r="E541" s="245" t="s">
        <v>19</v>
      </c>
      <c r="F541" s="246" t="s">
        <v>503</v>
      </c>
      <c r="G541" s="244"/>
      <c r="H541" s="247">
        <v>7.2000000000000002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152</v>
      </c>
      <c r="AU541" s="253" t="s">
        <v>84</v>
      </c>
      <c r="AV541" s="14" t="s">
        <v>84</v>
      </c>
      <c r="AW541" s="14" t="s">
        <v>33</v>
      </c>
      <c r="AX541" s="14" t="s">
        <v>71</v>
      </c>
      <c r="AY541" s="253" t="s">
        <v>141</v>
      </c>
    </row>
    <row r="542" s="13" customFormat="1">
      <c r="A542" s="13"/>
      <c r="B542" s="232"/>
      <c r="C542" s="233"/>
      <c r="D542" s="234" t="s">
        <v>152</v>
      </c>
      <c r="E542" s="235" t="s">
        <v>19</v>
      </c>
      <c r="F542" s="236" t="s">
        <v>318</v>
      </c>
      <c r="G542" s="233"/>
      <c r="H542" s="235" t="s">
        <v>19</v>
      </c>
      <c r="I542" s="237"/>
      <c r="J542" s="233"/>
      <c r="K542" s="233"/>
      <c r="L542" s="238"/>
      <c r="M542" s="239"/>
      <c r="N542" s="240"/>
      <c r="O542" s="240"/>
      <c r="P542" s="240"/>
      <c r="Q542" s="240"/>
      <c r="R542" s="240"/>
      <c r="S542" s="240"/>
      <c r="T542" s="241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2" t="s">
        <v>152</v>
      </c>
      <c r="AU542" s="242" t="s">
        <v>84</v>
      </c>
      <c r="AV542" s="13" t="s">
        <v>78</v>
      </c>
      <c r="AW542" s="13" t="s">
        <v>33</v>
      </c>
      <c r="AX542" s="13" t="s">
        <v>71</v>
      </c>
      <c r="AY542" s="242" t="s">
        <v>141</v>
      </c>
    </row>
    <row r="543" s="14" customFormat="1">
      <c r="A543" s="14"/>
      <c r="B543" s="243"/>
      <c r="C543" s="244"/>
      <c r="D543" s="234" t="s">
        <v>152</v>
      </c>
      <c r="E543" s="245" t="s">
        <v>19</v>
      </c>
      <c r="F543" s="246" t="s">
        <v>494</v>
      </c>
      <c r="G543" s="244"/>
      <c r="H543" s="247">
        <v>19.199999999999999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152</v>
      </c>
      <c r="AU543" s="253" t="s">
        <v>84</v>
      </c>
      <c r="AV543" s="14" t="s">
        <v>84</v>
      </c>
      <c r="AW543" s="14" t="s">
        <v>33</v>
      </c>
      <c r="AX543" s="14" t="s">
        <v>71</v>
      </c>
      <c r="AY543" s="253" t="s">
        <v>141</v>
      </c>
    </row>
    <row r="544" s="14" customFormat="1">
      <c r="A544" s="14"/>
      <c r="B544" s="243"/>
      <c r="C544" s="244"/>
      <c r="D544" s="234" t="s">
        <v>152</v>
      </c>
      <c r="E544" s="245" t="s">
        <v>19</v>
      </c>
      <c r="F544" s="246" t="s">
        <v>494</v>
      </c>
      <c r="G544" s="244"/>
      <c r="H544" s="247">
        <v>19.199999999999999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152</v>
      </c>
      <c r="AU544" s="253" t="s">
        <v>84</v>
      </c>
      <c r="AV544" s="14" t="s">
        <v>84</v>
      </c>
      <c r="AW544" s="14" t="s">
        <v>33</v>
      </c>
      <c r="AX544" s="14" t="s">
        <v>71</v>
      </c>
      <c r="AY544" s="253" t="s">
        <v>141</v>
      </c>
    </row>
    <row r="545" s="14" customFormat="1">
      <c r="A545" s="14"/>
      <c r="B545" s="243"/>
      <c r="C545" s="244"/>
      <c r="D545" s="234" t="s">
        <v>152</v>
      </c>
      <c r="E545" s="245" t="s">
        <v>19</v>
      </c>
      <c r="F545" s="246" t="s">
        <v>496</v>
      </c>
      <c r="G545" s="244"/>
      <c r="H545" s="247">
        <v>16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152</v>
      </c>
      <c r="AU545" s="253" t="s">
        <v>84</v>
      </c>
      <c r="AV545" s="14" t="s">
        <v>84</v>
      </c>
      <c r="AW545" s="14" t="s">
        <v>33</v>
      </c>
      <c r="AX545" s="14" t="s">
        <v>71</v>
      </c>
      <c r="AY545" s="253" t="s">
        <v>141</v>
      </c>
    </row>
    <row r="546" s="14" customFormat="1">
      <c r="A546" s="14"/>
      <c r="B546" s="243"/>
      <c r="C546" s="244"/>
      <c r="D546" s="234" t="s">
        <v>152</v>
      </c>
      <c r="E546" s="245" t="s">
        <v>19</v>
      </c>
      <c r="F546" s="246" t="s">
        <v>494</v>
      </c>
      <c r="G546" s="244"/>
      <c r="H546" s="247">
        <v>19.199999999999999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152</v>
      </c>
      <c r="AU546" s="253" t="s">
        <v>84</v>
      </c>
      <c r="AV546" s="14" t="s">
        <v>84</v>
      </c>
      <c r="AW546" s="14" t="s">
        <v>33</v>
      </c>
      <c r="AX546" s="14" t="s">
        <v>71</v>
      </c>
      <c r="AY546" s="253" t="s">
        <v>141</v>
      </c>
    </row>
    <row r="547" s="14" customFormat="1">
      <c r="A547" s="14"/>
      <c r="B547" s="243"/>
      <c r="C547" s="244"/>
      <c r="D547" s="234" t="s">
        <v>152</v>
      </c>
      <c r="E547" s="245" t="s">
        <v>19</v>
      </c>
      <c r="F547" s="246" t="s">
        <v>494</v>
      </c>
      <c r="G547" s="244"/>
      <c r="H547" s="247">
        <v>19.199999999999999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152</v>
      </c>
      <c r="AU547" s="253" t="s">
        <v>84</v>
      </c>
      <c r="AV547" s="14" t="s">
        <v>84</v>
      </c>
      <c r="AW547" s="14" t="s">
        <v>33</v>
      </c>
      <c r="AX547" s="14" t="s">
        <v>71</v>
      </c>
      <c r="AY547" s="253" t="s">
        <v>141</v>
      </c>
    </row>
    <row r="548" s="14" customFormat="1">
      <c r="A548" s="14"/>
      <c r="B548" s="243"/>
      <c r="C548" s="244"/>
      <c r="D548" s="234" t="s">
        <v>152</v>
      </c>
      <c r="E548" s="245" t="s">
        <v>19</v>
      </c>
      <c r="F548" s="246" t="s">
        <v>498</v>
      </c>
      <c r="G548" s="244"/>
      <c r="H548" s="247">
        <v>4.2999999999999998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152</v>
      </c>
      <c r="AU548" s="253" t="s">
        <v>84</v>
      </c>
      <c r="AV548" s="14" t="s">
        <v>84</v>
      </c>
      <c r="AW548" s="14" t="s">
        <v>33</v>
      </c>
      <c r="AX548" s="14" t="s">
        <v>71</v>
      </c>
      <c r="AY548" s="253" t="s">
        <v>141</v>
      </c>
    </row>
    <row r="549" s="14" customFormat="1">
      <c r="A549" s="14"/>
      <c r="B549" s="243"/>
      <c r="C549" s="244"/>
      <c r="D549" s="234" t="s">
        <v>152</v>
      </c>
      <c r="E549" s="245" t="s">
        <v>19</v>
      </c>
      <c r="F549" s="246" t="s">
        <v>499</v>
      </c>
      <c r="G549" s="244"/>
      <c r="H549" s="247">
        <v>4.7999999999999998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152</v>
      </c>
      <c r="AU549" s="253" t="s">
        <v>84</v>
      </c>
      <c r="AV549" s="14" t="s">
        <v>84</v>
      </c>
      <c r="AW549" s="14" t="s">
        <v>33</v>
      </c>
      <c r="AX549" s="14" t="s">
        <v>71</v>
      </c>
      <c r="AY549" s="253" t="s">
        <v>141</v>
      </c>
    </row>
    <row r="550" s="14" customFormat="1">
      <c r="A550" s="14"/>
      <c r="B550" s="243"/>
      <c r="C550" s="244"/>
      <c r="D550" s="234" t="s">
        <v>152</v>
      </c>
      <c r="E550" s="245" t="s">
        <v>19</v>
      </c>
      <c r="F550" s="246" t="s">
        <v>502</v>
      </c>
      <c r="G550" s="244"/>
      <c r="H550" s="247">
        <v>19.129999999999999</v>
      </c>
      <c r="I550" s="248"/>
      <c r="J550" s="244"/>
      <c r="K550" s="244"/>
      <c r="L550" s="249"/>
      <c r="M550" s="250"/>
      <c r="N550" s="251"/>
      <c r="O550" s="251"/>
      <c r="P550" s="251"/>
      <c r="Q550" s="251"/>
      <c r="R550" s="251"/>
      <c r="S550" s="251"/>
      <c r="T550" s="252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3" t="s">
        <v>152</v>
      </c>
      <c r="AU550" s="253" t="s">
        <v>84</v>
      </c>
      <c r="AV550" s="14" t="s">
        <v>84</v>
      </c>
      <c r="AW550" s="14" t="s">
        <v>33</v>
      </c>
      <c r="AX550" s="14" t="s">
        <v>71</v>
      </c>
      <c r="AY550" s="253" t="s">
        <v>141</v>
      </c>
    </row>
    <row r="551" s="15" customFormat="1">
      <c r="A551" s="15"/>
      <c r="B551" s="254"/>
      <c r="C551" s="255"/>
      <c r="D551" s="234" t="s">
        <v>152</v>
      </c>
      <c r="E551" s="256" t="s">
        <v>19</v>
      </c>
      <c r="F551" s="257" t="s">
        <v>159</v>
      </c>
      <c r="G551" s="255"/>
      <c r="H551" s="258">
        <v>407.53999999999996</v>
      </c>
      <c r="I551" s="259"/>
      <c r="J551" s="255"/>
      <c r="K551" s="255"/>
      <c r="L551" s="260"/>
      <c r="M551" s="261"/>
      <c r="N551" s="262"/>
      <c r="O551" s="262"/>
      <c r="P551" s="262"/>
      <c r="Q551" s="262"/>
      <c r="R551" s="262"/>
      <c r="S551" s="262"/>
      <c r="T551" s="263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T551" s="264" t="s">
        <v>152</v>
      </c>
      <c r="AU551" s="264" t="s">
        <v>84</v>
      </c>
      <c r="AV551" s="15" t="s">
        <v>148</v>
      </c>
      <c r="AW551" s="15" t="s">
        <v>33</v>
      </c>
      <c r="AX551" s="15" t="s">
        <v>78</v>
      </c>
      <c r="AY551" s="264" t="s">
        <v>141</v>
      </c>
    </row>
    <row r="552" s="14" customFormat="1">
      <c r="A552" s="14"/>
      <c r="B552" s="243"/>
      <c r="C552" s="244"/>
      <c r="D552" s="234" t="s">
        <v>152</v>
      </c>
      <c r="E552" s="244"/>
      <c r="F552" s="246" t="s">
        <v>504</v>
      </c>
      <c r="G552" s="244"/>
      <c r="H552" s="247">
        <v>427.91699999999997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152</v>
      </c>
      <c r="AU552" s="253" t="s">
        <v>84</v>
      </c>
      <c r="AV552" s="14" t="s">
        <v>84</v>
      </c>
      <c r="AW552" s="14" t="s">
        <v>4</v>
      </c>
      <c r="AX552" s="14" t="s">
        <v>78</v>
      </c>
      <c r="AY552" s="253" t="s">
        <v>141</v>
      </c>
    </row>
    <row r="553" s="2" customFormat="1" ht="16.5" customHeight="1">
      <c r="A553" s="40"/>
      <c r="B553" s="41"/>
      <c r="C553" s="265" t="s">
        <v>505</v>
      </c>
      <c r="D553" s="265" t="s">
        <v>183</v>
      </c>
      <c r="E553" s="266" t="s">
        <v>506</v>
      </c>
      <c r="F553" s="267" t="s">
        <v>507</v>
      </c>
      <c r="G553" s="268" t="s">
        <v>347</v>
      </c>
      <c r="H553" s="269">
        <v>40.173000000000002</v>
      </c>
      <c r="I553" s="270"/>
      <c r="J553" s="271">
        <f>ROUND(I553*H553,2)</f>
        <v>0</v>
      </c>
      <c r="K553" s="267" t="s">
        <v>147</v>
      </c>
      <c r="L553" s="272"/>
      <c r="M553" s="273" t="s">
        <v>19</v>
      </c>
      <c r="N553" s="274" t="s">
        <v>43</v>
      </c>
      <c r="O553" s="86"/>
      <c r="P553" s="223">
        <f>O553*H553</f>
        <v>0</v>
      </c>
      <c r="Q553" s="223">
        <v>0.00050000000000000001</v>
      </c>
      <c r="R553" s="223">
        <f>Q553*H553</f>
        <v>0.0200865</v>
      </c>
      <c r="S553" s="223">
        <v>0</v>
      </c>
      <c r="T553" s="224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25" t="s">
        <v>187</v>
      </c>
      <c r="AT553" s="225" t="s">
        <v>183</v>
      </c>
      <c r="AU553" s="225" t="s">
        <v>84</v>
      </c>
      <c r="AY553" s="19" t="s">
        <v>141</v>
      </c>
      <c r="BE553" s="226">
        <f>IF(N553="základní",J553,0)</f>
        <v>0</v>
      </c>
      <c r="BF553" s="226">
        <f>IF(N553="snížená",J553,0)</f>
        <v>0</v>
      </c>
      <c r="BG553" s="226">
        <f>IF(N553="zákl. přenesená",J553,0)</f>
        <v>0</v>
      </c>
      <c r="BH553" s="226">
        <f>IF(N553="sníž. přenesená",J553,0)</f>
        <v>0</v>
      </c>
      <c r="BI553" s="226">
        <f>IF(N553="nulová",J553,0)</f>
        <v>0</v>
      </c>
      <c r="BJ553" s="19" t="s">
        <v>84</v>
      </c>
      <c r="BK553" s="226">
        <f>ROUND(I553*H553,2)</f>
        <v>0</v>
      </c>
      <c r="BL553" s="19" t="s">
        <v>148</v>
      </c>
      <c r="BM553" s="225" t="s">
        <v>508</v>
      </c>
    </row>
    <row r="554" s="2" customFormat="1">
      <c r="A554" s="40"/>
      <c r="B554" s="41"/>
      <c r="C554" s="42"/>
      <c r="D554" s="227" t="s">
        <v>150</v>
      </c>
      <c r="E554" s="42"/>
      <c r="F554" s="228" t="s">
        <v>509</v>
      </c>
      <c r="G554" s="42"/>
      <c r="H554" s="42"/>
      <c r="I554" s="229"/>
      <c r="J554" s="42"/>
      <c r="K554" s="42"/>
      <c r="L554" s="46"/>
      <c r="M554" s="230"/>
      <c r="N554" s="231"/>
      <c r="O554" s="86"/>
      <c r="P554" s="86"/>
      <c r="Q554" s="86"/>
      <c r="R554" s="86"/>
      <c r="S554" s="86"/>
      <c r="T554" s="87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T554" s="19" t="s">
        <v>150</v>
      </c>
      <c r="AU554" s="19" t="s">
        <v>84</v>
      </c>
    </row>
    <row r="555" s="14" customFormat="1">
      <c r="A555" s="14"/>
      <c r="B555" s="243"/>
      <c r="C555" s="244"/>
      <c r="D555" s="234" t="s">
        <v>152</v>
      </c>
      <c r="E555" s="245" t="s">
        <v>19</v>
      </c>
      <c r="F555" s="246" t="s">
        <v>1442</v>
      </c>
      <c r="G555" s="244"/>
      <c r="H555" s="247">
        <v>38.259999999999998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152</v>
      </c>
      <c r="AU555" s="253" t="s">
        <v>84</v>
      </c>
      <c r="AV555" s="14" t="s">
        <v>84</v>
      </c>
      <c r="AW555" s="14" t="s">
        <v>33</v>
      </c>
      <c r="AX555" s="14" t="s">
        <v>71</v>
      </c>
      <c r="AY555" s="253" t="s">
        <v>141</v>
      </c>
    </row>
    <row r="556" s="15" customFormat="1">
      <c r="A556" s="15"/>
      <c r="B556" s="254"/>
      <c r="C556" s="255"/>
      <c r="D556" s="234" t="s">
        <v>152</v>
      </c>
      <c r="E556" s="256" t="s">
        <v>19</v>
      </c>
      <c r="F556" s="257" t="s">
        <v>159</v>
      </c>
      <c r="G556" s="255"/>
      <c r="H556" s="258">
        <v>38.259999999999998</v>
      </c>
      <c r="I556" s="259"/>
      <c r="J556" s="255"/>
      <c r="K556" s="255"/>
      <c r="L556" s="260"/>
      <c r="M556" s="261"/>
      <c r="N556" s="262"/>
      <c r="O556" s="262"/>
      <c r="P556" s="262"/>
      <c r="Q556" s="262"/>
      <c r="R556" s="262"/>
      <c r="S556" s="262"/>
      <c r="T556" s="263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T556" s="264" t="s">
        <v>152</v>
      </c>
      <c r="AU556" s="264" t="s">
        <v>84</v>
      </c>
      <c r="AV556" s="15" t="s">
        <v>148</v>
      </c>
      <c r="AW556" s="15" t="s">
        <v>33</v>
      </c>
      <c r="AX556" s="15" t="s">
        <v>78</v>
      </c>
      <c r="AY556" s="264" t="s">
        <v>141</v>
      </c>
    </row>
    <row r="557" s="14" customFormat="1">
      <c r="A557" s="14"/>
      <c r="B557" s="243"/>
      <c r="C557" s="244"/>
      <c r="D557" s="234" t="s">
        <v>152</v>
      </c>
      <c r="E557" s="244"/>
      <c r="F557" s="246" t="s">
        <v>1443</v>
      </c>
      <c r="G557" s="244"/>
      <c r="H557" s="247">
        <v>40.173000000000002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152</v>
      </c>
      <c r="AU557" s="253" t="s">
        <v>84</v>
      </c>
      <c r="AV557" s="14" t="s">
        <v>84</v>
      </c>
      <c r="AW557" s="14" t="s">
        <v>4</v>
      </c>
      <c r="AX557" s="14" t="s">
        <v>78</v>
      </c>
      <c r="AY557" s="253" t="s">
        <v>141</v>
      </c>
    </row>
    <row r="558" s="2" customFormat="1" ht="16.5" customHeight="1">
      <c r="A558" s="40"/>
      <c r="B558" s="41"/>
      <c r="C558" s="265" t="s">
        <v>512</v>
      </c>
      <c r="D558" s="265" t="s">
        <v>183</v>
      </c>
      <c r="E558" s="266" t="s">
        <v>513</v>
      </c>
      <c r="F558" s="267" t="s">
        <v>514</v>
      </c>
      <c r="G558" s="268" t="s">
        <v>347</v>
      </c>
      <c r="H558" s="269">
        <v>484.88999999999999</v>
      </c>
      <c r="I558" s="270"/>
      <c r="J558" s="271">
        <f>ROUND(I558*H558,2)</f>
        <v>0</v>
      </c>
      <c r="K558" s="267" t="s">
        <v>147</v>
      </c>
      <c r="L558" s="272"/>
      <c r="M558" s="273" t="s">
        <v>19</v>
      </c>
      <c r="N558" s="274" t="s">
        <v>43</v>
      </c>
      <c r="O558" s="86"/>
      <c r="P558" s="223">
        <f>O558*H558</f>
        <v>0</v>
      </c>
      <c r="Q558" s="223">
        <v>4.0000000000000003E-05</v>
      </c>
      <c r="R558" s="223">
        <f>Q558*H558</f>
        <v>0.019395600000000002</v>
      </c>
      <c r="S558" s="223">
        <v>0</v>
      </c>
      <c r="T558" s="224">
        <f>S558*H558</f>
        <v>0</v>
      </c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R558" s="225" t="s">
        <v>187</v>
      </c>
      <c r="AT558" s="225" t="s">
        <v>183</v>
      </c>
      <c r="AU558" s="225" t="s">
        <v>84</v>
      </c>
      <c r="AY558" s="19" t="s">
        <v>141</v>
      </c>
      <c r="BE558" s="226">
        <f>IF(N558="základní",J558,0)</f>
        <v>0</v>
      </c>
      <c r="BF558" s="226">
        <f>IF(N558="snížená",J558,0)</f>
        <v>0</v>
      </c>
      <c r="BG558" s="226">
        <f>IF(N558="zákl. přenesená",J558,0)</f>
        <v>0</v>
      </c>
      <c r="BH558" s="226">
        <f>IF(N558="sníž. přenesená",J558,0)</f>
        <v>0</v>
      </c>
      <c r="BI558" s="226">
        <f>IF(N558="nulová",J558,0)</f>
        <v>0</v>
      </c>
      <c r="BJ558" s="19" t="s">
        <v>84</v>
      </c>
      <c r="BK558" s="226">
        <f>ROUND(I558*H558,2)</f>
        <v>0</v>
      </c>
      <c r="BL558" s="19" t="s">
        <v>148</v>
      </c>
      <c r="BM558" s="225" t="s">
        <v>515</v>
      </c>
    </row>
    <row r="559" s="2" customFormat="1">
      <c r="A559" s="40"/>
      <c r="B559" s="41"/>
      <c r="C559" s="42"/>
      <c r="D559" s="227" t="s">
        <v>150</v>
      </c>
      <c r="E559" s="42"/>
      <c r="F559" s="228" t="s">
        <v>516</v>
      </c>
      <c r="G559" s="42"/>
      <c r="H559" s="42"/>
      <c r="I559" s="229"/>
      <c r="J559" s="42"/>
      <c r="K559" s="42"/>
      <c r="L559" s="46"/>
      <c r="M559" s="230"/>
      <c r="N559" s="231"/>
      <c r="O559" s="86"/>
      <c r="P559" s="86"/>
      <c r="Q559" s="86"/>
      <c r="R559" s="86"/>
      <c r="S559" s="86"/>
      <c r="T559" s="87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T559" s="19" t="s">
        <v>150</v>
      </c>
      <c r="AU559" s="19" t="s">
        <v>84</v>
      </c>
    </row>
    <row r="560" s="13" customFormat="1">
      <c r="A560" s="13"/>
      <c r="B560" s="232"/>
      <c r="C560" s="233"/>
      <c r="D560" s="234" t="s">
        <v>152</v>
      </c>
      <c r="E560" s="235" t="s">
        <v>19</v>
      </c>
      <c r="F560" s="236" t="s">
        <v>288</v>
      </c>
      <c r="G560" s="233"/>
      <c r="H560" s="235" t="s">
        <v>19</v>
      </c>
      <c r="I560" s="237"/>
      <c r="J560" s="233"/>
      <c r="K560" s="233"/>
      <c r="L560" s="238"/>
      <c r="M560" s="239"/>
      <c r="N560" s="240"/>
      <c r="O560" s="240"/>
      <c r="P560" s="240"/>
      <c r="Q560" s="240"/>
      <c r="R560" s="240"/>
      <c r="S560" s="240"/>
      <c r="T560" s="241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2" t="s">
        <v>152</v>
      </c>
      <c r="AU560" s="242" t="s">
        <v>84</v>
      </c>
      <c r="AV560" s="13" t="s">
        <v>78</v>
      </c>
      <c r="AW560" s="13" t="s">
        <v>33</v>
      </c>
      <c r="AX560" s="13" t="s">
        <v>71</v>
      </c>
      <c r="AY560" s="242" t="s">
        <v>141</v>
      </c>
    </row>
    <row r="561" s="14" customFormat="1">
      <c r="A561" s="14"/>
      <c r="B561" s="243"/>
      <c r="C561" s="244"/>
      <c r="D561" s="234" t="s">
        <v>152</v>
      </c>
      <c r="E561" s="245" t="s">
        <v>19</v>
      </c>
      <c r="F561" s="246" t="s">
        <v>517</v>
      </c>
      <c r="G561" s="244"/>
      <c r="H561" s="247">
        <v>42</v>
      </c>
      <c r="I561" s="248"/>
      <c r="J561" s="244"/>
      <c r="K561" s="244"/>
      <c r="L561" s="249"/>
      <c r="M561" s="250"/>
      <c r="N561" s="251"/>
      <c r="O561" s="251"/>
      <c r="P561" s="251"/>
      <c r="Q561" s="251"/>
      <c r="R561" s="251"/>
      <c r="S561" s="251"/>
      <c r="T561" s="252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53" t="s">
        <v>152</v>
      </c>
      <c r="AU561" s="253" t="s">
        <v>84</v>
      </c>
      <c r="AV561" s="14" t="s">
        <v>84</v>
      </c>
      <c r="AW561" s="14" t="s">
        <v>33</v>
      </c>
      <c r="AX561" s="14" t="s">
        <v>71</v>
      </c>
      <c r="AY561" s="253" t="s">
        <v>141</v>
      </c>
    </row>
    <row r="562" s="14" customFormat="1">
      <c r="A562" s="14"/>
      <c r="B562" s="243"/>
      <c r="C562" s="244"/>
      <c r="D562" s="234" t="s">
        <v>152</v>
      </c>
      <c r="E562" s="245" t="s">
        <v>19</v>
      </c>
      <c r="F562" s="246" t="s">
        <v>518</v>
      </c>
      <c r="G562" s="244"/>
      <c r="H562" s="247">
        <v>31.800000000000001</v>
      </c>
      <c r="I562" s="248"/>
      <c r="J562" s="244"/>
      <c r="K562" s="244"/>
      <c r="L562" s="249"/>
      <c r="M562" s="250"/>
      <c r="N562" s="251"/>
      <c r="O562" s="251"/>
      <c r="P562" s="251"/>
      <c r="Q562" s="251"/>
      <c r="R562" s="251"/>
      <c r="S562" s="251"/>
      <c r="T562" s="252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3" t="s">
        <v>152</v>
      </c>
      <c r="AU562" s="253" t="s">
        <v>84</v>
      </c>
      <c r="AV562" s="14" t="s">
        <v>84</v>
      </c>
      <c r="AW562" s="14" t="s">
        <v>33</v>
      </c>
      <c r="AX562" s="14" t="s">
        <v>71</v>
      </c>
      <c r="AY562" s="253" t="s">
        <v>141</v>
      </c>
    </row>
    <row r="563" s="14" customFormat="1">
      <c r="A563" s="14"/>
      <c r="B563" s="243"/>
      <c r="C563" s="244"/>
      <c r="D563" s="234" t="s">
        <v>152</v>
      </c>
      <c r="E563" s="245" t="s">
        <v>19</v>
      </c>
      <c r="F563" s="246" t="s">
        <v>1444</v>
      </c>
      <c r="G563" s="244"/>
      <c r="H563" s="247">
        <v>26.399999999999999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152</v>
      </c>
      <c r="AU563" s="253" t="s">
        <v>84</v>
      </c>
      <c r="AV563" s="14" t="s">
        <v>84</v>
      </c>
      <c r="AW563" s="14" t="s">
        <v>33</v>
      </c>
      <c r="AX563" s="14" t="s">
        <v>71</v>
      </c>
      <c r="AY563" s="253" t="s">
        <v>141</v>
      </c>
    </row>
    <row r="564" s="14" customFormat="1">
      <c r="A564" s="14"/>
      <c r="B564" s="243"/>
      <c r="C564" s="244"/>
      <c r="D564" s="234" t="s">
        <v>152</v>
      </c>
      <c r="E564" s="245" t="s">
        <v>19</v>
      </c>
      <c r="F564" s="246" t="s">
        <v>521</v>
      </c>
      <c r="G564" s="244"/>
      <c r="H564" s="247">
        <v>6</v>
      </c>
      <c r="I564" s="248"/>
      <c r="J564" s="244"/>
      <c r="K564" s="244"/>
      <c r="L564" s="249"/>
      <c r="M564" s="250"/>
      <c r="N564" s="251"/>
      <c r="O564" s="251"/>
      <c r="P564" s="251"/>
      <c r="Q564" s="251"/>
      <c r="R564" s="251"/>
      <c r="S564" s="251"/>
      <c r="T564" s="252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3" t="s">
        <v>152</v>
      </c>
      <c r="AU564" s="253" t="s">
        <v>84</v>
      </c>
      <c r="AV564" s="14" t="s">
        <v>84</v>
      </c>
      <c r="AW564" s="14" t="s">
        <v>33</v>
      </c>
      <c r="AX564" s="14" t="s">
        <v>71</v>
      </c>
      <c r="AY564" s="253" t="s">
        <v>141</v>
      </c>
    </row>
    <row r="565" s="14" customFormat="1">
      <c r="A565" s="14"/>
      <c r="B565" s="243"/>
      <c r="C565" s="244"/>
      <c r="D565" s="234" t="s">
        <v>152</v>
      </c>
      <c r="E565" s="245" t="s">
        <v>19</v>
      </c>
      <c r="F565" s="246" t="s">
        <v>522</v>
      </c>
      <c r="G565" s="244"/>
      <c r="H565" s="247">
        <v>31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152</v>
      </c>
      <c r="AU565" s="253" t="s">
        <v>84</v>
      </c>
      <c r="AV565" s="14" t="s">
        <v>84</v>
      </c>
      <c r="AW565" s="14" t="s">
        <v>33</v>
      </c>
      <c r="AX565" s="14" t="s">
        <v>71</v>
      </c>
      <c r="AY565" s="253" t="s">
        <v>141</v>
      </c>
    </row>
    <row r="566" s="14" customFormat="1">
      <c r="A566" s="14"/>
      <c r="B566" s="243"/>
      <c r="C566" s="244"/>
      <c r="D566" s="234" t="s">
        <v>152</v>
      </c>
      <c r="E566" s="245" t="s">
        <v>19</v>
      </c>
      <c r="F566" s="246" t="s">
        <v>1445</v>
      </c>
      <c r="G566" s="244"/>
      <c r="H566" s="247">
        <v>28.199999999999999</v>
      </c>
      <c r="I566" s="248"/>
      <c r="J566" s="244"/>
      <c r="K566" s="244"/>
      <c r="L566" s="249"/>
      <c r="M566" s="250"/>
      <c r="N566" s="251"/>
      <c r="O566" s="251"/>
      <c r="P566" s="251"/>
      <c r="Q566" s="251"/>
      <c r="R566" s="251"/>
      <c r="S566" s="251"/>
      <c r="T566" s="252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53" t="s">
        <v>152</v>
      </c>
      <c r="AU566" s="253" t="s">
        <v>84</v>
      </c>
      <c r="AV566" s="14" t="s">
        <v>84</v>
      </c>
      <c r="AW566" s="14" t="s">
        <v>33</v>
      </c>
      <c r="AX566" s="14" t="s">
        <v>71</v>
      </c>
      <c r="AY566" s="253" t="s">
        <v>141</v>
      </c>
    </row>
    <row r="567" s="14" customFormat="1">
      <c r="A567" s="14"/>
      <c r="B567" s="243"/>
      <c r="C567" s="244"/>
      <c r="D567" s="234" t="s">
        <v>152</v>
      </c>
      <c r="E567" s="245" t="s">
        <v>19</v>
      </c>
      <c r="F567" s="246" t="s">
        <v>518</v>
      </c>
      <c r="G567" s="244"/>
      <c r="H567" s="247">
        <v>31.800000000000001</v>
      </c>
      <c r="I567" s="248"/>
      <c r="J567" s="244"/>
      <c r="K567" s="244"/>
      <c r="L567" s="249"/>
      <c r="M567" s="250"/>
      <c r="N567" s="251"/>
      <c r="O567" s="251"/>
      <c r="P567" s="251"/>
      <c r="Q567" s="251"/>
      <c r="R567" s="251"/>
      <c r="S567" s="251"/>
      <c r="T567" s="252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  <c r="AE567" s="14"/>
      <c r="AT567" s="253" t="s">
        <v>152</v>
      </c>
      <c r="AU567" s="253" t="s">
        <v>84</v>
      </c>
      <c r="AV567" s="14" t="s">
        <v>84</v>
      </c>
      <c r="AW567" s="14" t="s">
        <v>33</v>
      </c>
      <c r="AX567" s="14" t="s">
        <v>71</v>
      </c>
      <c r="AY567" s="253" t="s">
        <v>141</v>
      </c>
    </row>
    <row r="568" s="14" customFormat="1">
      <c r="A568" s="14"/>
      <c r="B568" s="243"/>
      <c r="C568" s="244"/>
      <c r="D568" s="234" t="s">
        <v>152</v>
      </c>
      <c r="E568" s="245" t="s">
        <v>19</v>
      </c>
      <c r="F568" s="246" t="s">
        <v>517</v>
      </c>
      <c r="G568" s="244"/>
      <c r="H568" s="247">
        <v>42</v>
      </c>
      <c r="I568" s="248"/>
      <c r="J568" s="244"/>
      <c r="K568" s="244"/>
      <c r="L568" s="249"/>
      <c r="M568" s="250"/>
      <c r="N568" s="251"/>
      <c r="O568" s="251"/>
      <c r="P568" s="251"/>
      <c r="Q568" s="251"/>
      <c r="R568" s="251"/>
      <c r="S568" s="251"/>
      <c r="T568" s="252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3" t="s">
        <v>152</v>
      </c>
      <c r="AU568" s="253" t="s">
        <v>84</v>
      </c>
      <c r="AV568" s="14" t="s">
        <v>84</v>
      </c>
      <c r="AW568" s="14" t="s">
        <v>33</v>
      </c>
      <c r="AX568" s="14" t="s">
        <v>71</v>
      </c>
      <c r="AY568" s="253" t="s">
        <v>141</v>
      </c>
    </row>
    <row r="569" s="14" customFormat="1">
      <c r="A569" s="14"/>
      <c r="B569" s="243"/>
      <c r="C569" s="244"/>
      <c r="D569" s="234" t="s">
        <v>152</v>
      </c>
      <c r="E569" s="245" t="s">
        <v>19</v>
      </c>
      <c r="F569" s="246" t="s">
        <v>525</v>
      </c>
      <c r="G569" s="244"/>
      <c r="H569" s="247">
        <v>7.2999999999999998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152</v>
      </c>
      <c r="AU569" s="253" t="s">
        <v>84</v>
      </c>
      <c r="AV569" s="14" t="s">
        <v>84</v>
      </c>
      <c r="AW569" s="14" t="s">
        <v>33</v>
      </c>
      <c r="AX569" s="14" t="s">
        <v>71</v>
      </c>
      <c r="AY569" s="253" t="s">
        <v>141</v>
      </c>
    </row>
    <row r="570" s="14" customFormat="1">
      <c r="A570" s="14"/>
      <c r="B570" s="243"/>
      <c r="C570" s="244"/>
      <c r="D570" s="234" t="s">
        <v>152</v>
      </c>
      <c r="E570" s="245" t="s">
        <v>19</v>
      </c>
      <c r="F570" s="246" t="s">
        <v>526</v>
      </c>
      <c r="G570" s="244"/>
      <c r="H570" s="247">
        <v>13.199999999999999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152</v>
      </c>
      <c r="AU570" s="253" t="s">
        <v>84</v>
      </c>
      <c r="AV570" s="14" t="s">
        <v>84</v>
      </c>
      <c r="AW570" s="14" t="s">
        <v>33</v>
      </c>
      <c r="AX570" s="14" t="s">
        <v>71</v>
      </c>
      <c r="AY570" s="253" t="s">
        <v>141</v>
      </c>
    </row>
    <row r="571" s="14" customFormat="1">
      <c r="A571" s="14"/>
      <c r="B571" s="243"/>
      <c r="C571" s="244"/>
      <c r="D571" s="234" t="s">
        <v>152</v>
      </c>
      <c r="E571" s="245" t="s">
        <v>19</v>
      </c>
      <c r="F571" s="246" t="s">
        <v>527</v>
      </c>
      <c r="G571" s="244"/>
      <c r="H571" s="247">
        <v>5.4000000000000004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152</v>
      </c>
      <c r="AU571" s="253" t="s">
        <v>84</v>
      </c>
      <c r="AV571" s="14" t="s">
        <v>84</v>
      </c>
      <c r="AW571" s="14" t="s">
        <v>33</v>
      </c>
      <c r="AX571" s="14" t="s">
        <v>71</v>
      </c>
      <c r="AY571" s="253" t="s">
        <v>141</v>
      </c>
    </row>
    <row r="572" s="13" customFormat="1">
      <c r="A572" s="13"/>
      <c r="B572" s="232"/>
      <c r="C572" s="233"/>
      <c r="D572" s="234" t="s">
        <v>152</v>
      </c>
      <c r="E572" s="235" t="s">
        <v>19</v>
      </c>
      <c r="F572" s="236" t="s">
        <v>318</v>
      </c>
      <c r="G572" s="233"/>
      <c r="H572" s="235" t="s">
        <v>19</v>
      </c>
      <c r="I572" s="237"/>
      <c r="J572" s="233"/>
      <c r="K572" s="233"/>
      <c r="L572" s="238"/>
      <c r="M572" s="239"/>
      <c r="N572" s="240"/>
      <c r="O572" s="240"/>
      <c r="P572" s="240"/>
      <c r="Q572" s="240"/>
      <c r="R572" s="240"/>
      <c r="S572" s="240"/>
      <c r="T572" s="241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2" t="s">
        <v>152</v>
      </c>
      <c r="AU572" s="242" t="s">
        <v>84</v>
      </c>
      <c r="AV572" s="13" t="s">
        <v>78</v>
      </c>
      <c r="AW572" s="13" t="s">
        <v>33</v>
      </c>
      <c r="AX572" s="13" t="s">
        <v>71</v>
      </c>
      <c r="AY572" s="242" t="s">
        <v>141</v>
      </c>
    </row>
    <row r="573" s="14" customFormat="1">
      <c r="A573" s="14"/>
      <c r="B573" s="243"/>
      <c r="C573" s="244"/>
      <c r="D573" s="234" t="s">
        <v>152</v>
      </c>
      <c r="E573" s="245" t="s">
        <v>19</v>
      </c>
      <c r="F573" s="246" t="s">
        <v>528</v>
      </c>
      <c r="G573" s="244"/>
      <c r="H573" s="247">
        <v>37.200000000000003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152</v>
      </c>
      <c r="AU573" s="253" t="s">
        <v>84</v>
      </c>
      <c r="AV573" s="14" t="s">
        <v>84</v>
      </c>
      <c r="AW573" s="14" t="s">
        <v>33</v>
      </c>
      <c r="AX573" s="14" t="s">
        <v>71</v>
      </c>
      <c r="AY573" s="253" t="s">
        <v>141</v>
      </c>
    </row>
    <row r="574" s="14" customFormat="1">
      <c r="A574" s="14"/>
      <c r="B574" s="243"/>
      <c r="C574" s="244"/>
      <c r="D574" s="234" t="s">
        <v>152</v>
      </c>
      <c r="E574" s="245" t="s">
        <v>19</v>
      </c>
      <c r="F574" s="246" t="s">
        <v>529</v>
      </c>
      <c r="G574" s="244"/>
      <c r="H574" s="247">
        <v>33.600000000000001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152</v>
      </c>
      <c r="AU574" s="253" t="s">
        <v>84</v>
      </c>
      <c r="AV574" s="14" t="s">
        <v>84</v>
      </c>
      <c r="AW574" s="14" t="s">
        <v>33</v>
      </c>
      <c r="AX574" s="14" t="s">
        <v>71</v>
      </c>
      <c r="AY574" s="253" t="s">
        <v>141</v>
      </c>
    </row>
    <row r="575" s="14" customFormat="1">
      <c r="A575" s="14"/>
      <c r="B575" s="243"/>
      <c r="C575" s="244"/>
      <c r="D575" s="234" t="s">
        <v>152</v>
      </c>
      <c r="E575" s="245" t="s">
        <v>19</v>
      </c>
      <c r="F575" s="246" t="s">
        <v>522</v>
      </c>
      <c r="G575" s="244"/>
      <c r="H575" s="247">
        <v>31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152</v>
      </c>
      <c r="AU575" s="253" t="s">
        <v>84</v>
      </c>
      <c r="AV575" s="14" t="s">
        <v>84</v>
      </c>
      <c r="AW575" s="14" t="s">
        <v>33</v>
      </c>
      <c r="AX575" s="14" t="s">
        <v>71</v>
      </c>
      <c r="AY575" s="253" t="s">
        <v>141</v>
      </c>
    </row>
    <row r="576" s="14" customFormat="1">
      <c r="A576" s="14"/>
      <c r="B576" s="243"/>
      <c r="C576" s="244"/>
      <c r="D576" s="234" t="s">
        <v>152</v>
      </c>
      <c r="E576" s="245" t="s">
        <v>19</v>
      </c>
      <c r="F576" s="246" t="s">
        <v>529</v>
      </c>
      <c r="G576" s="244"/>
      <c r="H576" s="247">
        <v>33.600000000000001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152</v>
      </c>
      <c r="AU576" s="253" t="s">
        <v>84</v>
      </c>
      <c r="AV576" s="14" t="s">
        <v>84</v>
      </c>
      <c r="AW576" s="14" t="s">
        <v>33</v>
      </c>
      <c r="AX576" s="14" t="s">
        <v>71</v>
      </c>
      <c r="AY576" s="253" t="s">
        <v>141</v>
      </c>
    </row>
    <row r="577" s="14" customFormat="1">
      <c r="A577" s="14"/>
      <c r="B577" s="243"/>
      <c r="C577" s="244"/>
      <c r="D577" s="234" t="s">
        <v>152</v>
      </c>
      <c r="E577" s="245" t="s">
        <v>19</v>
      </c>
      <c r="F577" s="246" t="s">
        <v>528</v>
      </c>
      <c r="G577" s="244"/>
      <c r="H577" s="247">
        <v>37.200000000000003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152</v>
      </c>
      <c r="AU577" s="253" t="s">
        <v>84</v>
      </c>
      <c r="AV577" s="14" t="s">
        <v>84</v>
      </c>
      <c r="AW577" s="14" t="s">
        <v>33</v>
      </c>
      <c r="AX577" s="14" t="s">
        <v>71</v>
      </c>
      <c r="AY577" s="253" t="s">
        <v>141</v>
      </c>
    </row>
    <row r="578" s="14" customFormat="1">
      <c r="A578" s="14"/>
      <c r="B578" s="243"/>
      <c r="C578" s="244"/>
      <c r="D578" s="234" t="s">
        <v>152</v>
      </c>
      <c r="E578" s="245" t="s">
        <v>19</v>
      </c>
      <c r="F578" s="246" t="s">
        <v>525</v>
      </c>
      <c r="G578" s="244"/>
      <c r="H578" s="247">
        <v>7.2999999999999998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152</v>
      </c>
      <c r="AU578" s="253" t="s">
        <v>84</v>
      </c>
      <c r="AV578" s="14" t="s">
        <v>84</v>
      </c>
      <c r="AW578" s="14" t="s">
        <v>33</v>
      </c>
      <c r="AX578" s="14" t="s">
        <v>71</v>
      </c>
      <c r="AY578" s="253" t="s">
        <v>141</v>
      </c>
    </row>
    <row r="579" s="14" customFormat="1">
      <c r="A579" s="14"/>
      <c r="B579" s="243"/>
      <c r="C579" s="244"/>
      <c r="D579" s="234" t="s">
        <v>152</v>
      </c>
      <c r="E579" s="245" t="s">
        <v>19</v>
      </c>
      <c r="F579" s="246" t="s">
        <v>530</v>
      </c>
      <c r="G579" s="244"/>
      <c r="H579" s="247">
        <v>16.800000000000001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152</v>
      </c>
      <c r="AU579" s="253" t="s">
        <v>84</v>
      </c>
      <c r="AV579" s="14" t="s">
        <v>84</v>
      </c>
      <c r="AW579" s="14" t="s">
        <v>33</v>
      </c>
      <c r="AX579" s="14" t="s">
        <v>71</v>
      </c>
      <c r="AY579" s="253" t="s">
        <v>141</v>
      </c>
    </row>
    <row r="580" s="15" customFormat="1">
      <c r="A580" s="15"/>
      <c r="B580" s="254"/>
      <c r="C580" s="255"/>
      <c r="D580" s="234" t="s">
        <v>152</v>
      </c>
      <c r="E580" s="256" t="s">
        <v>19</v>
      </c>
      <c r="F580" s="257" t="s">
        <v>159</v>
      </c>
      <c r="G580" s="255"/>
      <c r="H580" s="258">
        <v>461.80000000000001</v>
      </c>
      <c r="I580" s="259"/>
      <c r="J580" s="255"/>
      <c r="K580" s="255"/>
      <c r="L580" s="260"/>
      <c r="M580" s="261"/>
      <c r="N580" s="262"/>
      <c r="O580" s="262"/>
      <c r="P580" s="262"/>
      <c r="Q580" s="262"/>
      <c r="R580" s="262"/>
      <c r="S580" s="262"/>
      <c r="T580" s="263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4" t="s">
        <v>152</v>
      </c>
      <c r="AU580" s="264" t="s">
        <v>84</v>
      </c>
      <c r="AV580" s="15" t="s">
        <v>148</v>
      </c>
      <c r="AW580" s="15" t="s">
        <v>33</v>
      </c>
      <c r="AX580" s="15" t="s">
        <v>78</v>
      </c>
      <c r="AY580" s="264" t="s">
        <v>141</v>
      </c>
    </row>
    <row r="581" s="14" customFormat="1">
      <c r="A581" s="14"/>
      <c r="B581" s="243"/>
      <c r="C581" s="244"/>
      <c r="D581" s="234" t="s">
        <v>152</v>
      </c>
      <c r="E581" s="244"/>
      <c r="F581" s="246" t="s">
        <v>531</v>
      </c>
      <c r="G581" s="244"/>
      <c r="H581" s="247">
        <v>484.88999999999999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152</v>
      </c>
      <c r="AU581" s="253" t="s">
        <v>84</v>
      </c>
      <c r="AV581" s="14" t="s">
        <v>84</v>
      </c>
      <c r="AW581" s="14" t="s">
        <v>4</v>
      </c>
      <c r="AX581" s="14" t="s">
        <v>78</v>
      </c>
      <c r="AY581" s="253" t="s">
        <v>141</v>
      </c>
    </row>
    <row r="582" s="2" customFormat="1" ht="16.5" customHeight="1">
      <c r="A582" s="40"/>
      <c r="B582" s="41"/>
      <c r="C582" s="265" t="s">
        <v>532</v>
      </c>
      <c r="D582" s="265" t="s">
        <v>183</v>
      </c>
      <c r="E582" s="266" t="s">
        <v>533</v>
      </c>
      <c r="F582" s="267" t="s">
        <v>534</v>
      </c>
      <c r="G582" s="268" t="s">
        <v>347</v>
      </c>
      <c r="H582" s="269">
        <v>203.49000000000001</v>
      </c>
      <c r="I582" s="270"/>
      <c r="J582" s="271">
        <f>ROUND(I582*H582,2)</f>
        <v>0</v>
      </c>
      <c r="K582" s="267" t="s">
        <v>147</v>
      </c>
      <c r="L582" s="272"/>
      <c r="M582" s="273" t="s">
        <v>19</v>
      </c>
      <c r="N582" s="274" t="s">
        <v>43</v>
      </c>
      <c r="O582" s="86"/>
      <c r="P582" s="223">
        <f>O582*H582</f>
        <v>0</v>
      </c>
      <c r="Q582" s="223">
        <v>0.00029999999999999997</v>
      </c>
      <c r="R582" s="223">
        <f>Q582*H582</f>
        <v>0.061046999999999997</v>
      </c>
      <c r="S582" s="223">
        <v>0</v>
      </c>
      <c r="T582" s="224">
        <f>S582*H582</f>
        <v>0</v>
      </c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R582" s="225" t="s">
        <v>187</v>
      </c>
      <c r="AT582" s="225" t="s">
        <v>183</v>
      </c>
      <c r="AU582" s="225" t="s">
        <v>84</v>
      </c>
      <c r="AY582" s="19" t="s">
        <v>141</v>
      </c>
      <c r="BE582" s="226">
        <f>IF(N582="základní",J582,0)</f>
        <v>0</v>
      </c>
      <c r="BF582" s="226">
        <f>IF(N582="snížená",J582,0)</f>
        <v>0</v>
      </c>
      <c r="BG582" s="226">
        <f>IF(N582="zákl. přenesená",J582,0)</f>
        <v>0</v>
      </c>
      <c r="BH582" s="226">
        <f>IF(N582="sníž. přenesená",J582,0)</f>
        <v>0</v>
      </c>
      <c r="BI582" s="226">
        <f>IF(N582="nulová",J582,0)</f>
        <v>0</v>
      </c>
      <c r="BJ582" s="19" t="s">
        <v>84</v>
      </c>
      <c r="BK582" s="226">
        <f>ROUND(I582*H582,2)</f>
        <v>0</v>
      </c>
      <c r="BL582" s="19" t="s">
        <v>148</v>
      </c>
      <c r="BM582" s="225" t="s">
        <v>535</v>
      </c>
    </row>
    <row r="583" s="2" customFormat="1">
      <c r="A583" s="40"/>
      <c r="B583" s="41"/>
      <c r="C583" s="42"/>
      <c r="D583" s="227" t="s">
        <v>150</v>
      </c>
      <c r="E583" s="42"/>
      <c r="F583" s="228" t="s">
        <v>536</v>
      </c>
      <c r="G583" s="42"/>
      <c r="H583" s="42"/>
      <c r="I583" s="229"/>
      <c r="J583" s="42"/>
      <c r="K583" s="42"/>
      <c r="L583" s="46"/>
      <c r="M583" s="230"/>
      <c r="N583" s="231"/>
      <c r="O583" s="86"/>
      <c r="P583" s="86"/>
      <c r="Q583" s="86"/>
      <c r="R583" s="86"/>
      <c r="S583" s="86"/>
      <c r="T583" s="87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T583" s="19" t="s">
        <v>150</v>
      </c>
      <c r="AU583" s="19" t="s">
        <v>84</v>
      </c>
    </row>
    <row r="584" s="13" customFormat="1">
      <c r="A584" s="13"/>
      <c r="B584" s="232"/>
      <c r="C584" s="233"/>
      <c r="D584" s="234" t="s">
        <v>152</v>
      </c>
      <c r="E584" s="235" t="s">
        <v>19</v>
      </c>
      <c r="F584" s="236" t="s">
        <v>288</v>
      </c>
      <c r="G584" s="233"/>
      <c r="H584" s="235" t="s">
        <v>19</v>
      </c>
      <c r="I584" s="237"/>
      <c r="J584" s="233"/>
      <c r="K584" s="233"/>
      <c r="L584" s="238"/>
      <c r="M584" s="239"/>
      <c r="N584" s="240"/>
      <c r="O584" s="240"/>
      <c r="P584" s="240"/>
      <c r="Q584" s="240"/>
      <c r="R584" s="240"/>
      <c r="S584" s="240"/>
      <c r="T584" s="241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2" t="s">
        <v>152</v>
      </c>
      <c r="AU584" s="242" t="s">
        <v>84</v>
      </c>
      <c r="AV584" s="13" t="s">
        <v>78</v>
      </c>
      <c r="AW584" s="13" t="s">
        <v>33</v>
      </c>
      <c r="AX584" s="13" t="s">
        <v>71</v>
      </c>
      <c r="AY584" s="242" t="s">
        <v>141</v>
      </c>
    </row>
    <row r="585" s="14" customFormat="1">
      <c r="A585" s="14"/>
      <c r="B585" s="243"/>
      <c r="C585" s="244"/>
      <c r="D585" s="234" t="s">
        <v>152</v>
      </c>
      <c r="E585" s="245" t="s">
        <v>19</v>
      </c>
      <c r="F585" s="246" t="s">
        <v>537</v>
      </c>
      <c r="G585" s="244"/>
      <c r="H585" s="247">
        <v>7.2000000000000002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152</v>
      </c>
      <c r="AU585" s="253" t="s">
        <v>84</v>
      </c>
      <c r="AV585" s="14" t="s">
        <v>84</v>
      </c>
      <c r="AW585" s="14" t="s">
        <v>33</v>
      </c>
      <c r="AX585" s="14" t="s">
        <v>71</v>
      </c>
      <c r="AY585" s="253" t="s">
        <v>141</v>
      </c>
    </row>
    <row r="586" s="14" customFormat="1">
      <c r="A586" s="14"/>
      <c r="B586" s="243"/>
      <c r="C586" s="244"/>
      <c r="D586" s="234" t="s">
        <v>152</v>
      </c>
      <c r="E586" s="245" t="s">
        <v>19</v>
      </c>
      <c r="F586" s="246" t="s">
        <v>538</v>
      </c>
      <c r="G586" s="244"/>
      <c r="H586" s="247">
        <v>5.4000000000000004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152</v>
      </c>
      <c r="AU586" s="253" t="s">
        <v>84</v>
      </c>
      <c r="AV586" s="14" t="s">
        <v>84</v>
      </c>
      <c r="AW586" s="14" t="s">
        <v>33</v>
      </c>
      <c r="AX586" s="14" t="s">
        <v>71</v>
      </c>
      <c r="AY586" s="253" t="s">
        <v>141</v>
      </c>
    </row>
    <row r="587" s="14" customFormat="1">
      <c r="A587" s="14"/>
      <c r="B587" s="243"/>
      <c r="C587" s="244"/>
      <c r="D587" s="234" t="s">
        <v>152</v>
      </c>
      <c r="E587" s="245" t="s">
        <v>19</v>
      </c>
      <c r="F587" s="246" t="s">
        <v>539</v>
      </c>
      <c r="G587" s="244"/>
      <c r="H587" s="247">
        <v>12.6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152</v>
      </c>
      <c r="AU587" s="253" t="s">
        <v>84</v>
      </c>
      <c r="AV587" s="14" t="s">
        <v>84</v>
      </c>
      <c r="AW587" s="14" t="s">
        <v>33</v>
      </c>
      <c r="AX587" s="14" t="s">
        <v>71</v>
      </c>
      <c r="AY587" s="253" t="s">
        <v>141</v>
      </c>
    </row>
    <row r="588" s="14" customFormat="1">
      <c r="A588" s="14"/>
      <c r="B588" s="243"/>
      <c r="C588" s="244"/>
      <c r="D588" s="234" t="s">
        <v>152</v>
      </c>
      <c r="E588" s="245" t="s">
        <v>19</v>
      </c>
      <c r="F588" s="246" t="s">
        <v>537</v>
      </c>
      <c r="G588" s="244"/>
      <c r="H588" s="247">
        <v>7.2000000000000002</v>
      </c>
      <c r="I588" s="248"/>
      <c r="J588" s="244"/>
      <c r="K588" s="244"/>
      <c r="L588" s="249"/>
      <c r="M588" s="250"/>
      <c r="N588" s="251"/>
      <c r="O588" s="251"/>
      <c r="P588" s="251"/>
      <c r="Q588" s="251"/>
      <c r="R588" s="251"/>
      <c r="S588" s="251"/>
      <c r="T588" s="252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253" t="s">
        <v>152</v>
      </c>
      <c r="AU588" s="253" t="s">
        <v>84</v>
      </c>
      <c r="AV588" s="14" t="s">
        <v>84</v>
      </c>
      <c r="AW588" s="14" t="s">
        <v>33</v>
      </c>
      <c r="AX588" s="14" t="s">
        <v>71</v>
      </c>
      <c r="AY588" s="253" t="s">
        <v>141</v>
      </c>
    </row>
    <row r="589" s="14" customFormat="1">
      <c r="A589" s="14"/>
      <c r="B589" s="243"/>
      <c r="C589" s="244"/>
      <c r="D589" s="234" t="s">
        <v>152</v>
      </c>
      <c r="E589" s="245" t="s">
        <v>19</v>
      </c>
      <c r="F589" s="246" t="s">
        <v>542</v>
      </c>
      <c r="G589" s="244"/>
      <c r="H589" s="247">
        <v>2.3999999999999999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152</v>
      </c>
      <c r="AU589" s="253" t="s">
        <v>84</v>
      </c>
      <c r="AV589" s="14" t="s">
        <v>84</v>
      </c>
      <c r="AW589" s="14" t="s">
        <v>33</v>
      </c>
      <c r="AX589" s="14" t="s">
        <v>71</v>
      </c>
      <c r="AY589" s="253" t="s">
        <v>141</v>
      </c>
    </row>
    <row r="590" s="14" customFormat="1">
      <c r="A590" s="14"/>
      <c r="B590" s="243"/>
      <c r="C590" s="244"/>
      <c r="D590" s="234" t="s">
        <v>152</v>
      </c>
      <c r="E590" s="245" t="s">
        <v>19</v>
      </c>
      <c r="F590" s="246" t="s">
        <v>543</v>
      </c>
      <c r="G590" s="244"/>
      <c r="H590" s="247">
        <v>15</v>
      </c>
      <c r="I590" s="248"/>
      <c r="J590" s="244"/>
      <c r="K590" s="244"/>
      <c r="L590" s="249"/>
      <c r="M590" s="250"/>
      <c r="N590" s="251"/>
      <c r="O590" s="251"/>
      <c r="P590" s="251"/>
      <c r="Q590" s="251"/>
      <c r="R590" s="251"/>
      <c r="S590" s="251"/>
      <c r="T590" s="252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53" t="s">
        <v>152</v>
      </c>
      <c r="AU590" s="253" t="s">
        <v>84</v>
      </c>
      <c r="AV590" s="14" t="s">
        <v>84</v>
      </c>
      <c r="AW590" s="14" t="s">
        <v>33</v>
      </c>
      <c r="AX590" s="14" t="s">
        <v>71</v>
      </c>
      <c r="AY590" s="253" t="s">
        <v>141</v>
      </c>
    </row>
    <row r="591" s="14" customFormat="1">
      <c r="A591" s="14"/>
      <c r="B591" s="243"/>
      <c r="C591" s="244"/>
      <c r="D591" s="234" t="s">
        <v>152</v>
      </c>
      <c r="E591" s="245" t="s">
        <v>19</v>
      </c>
      <c r="F591" s="246" t="s">
        <v>1446</v>
      </c>
      <c r="G591" s="244"/>
      <c r="H591" s="247">
        <v>9</v>
      </c>
      <c r="I591" s="248"/>
      <c r="J591" s="244"/>
      <c r="K591" s="244"/>
      <c r="L591" s="249"/>
      <c r="M591" s="250"/>
      <c r="N591" s="251"/>
      <c r="O591" s="251"/>
      <c r="P591" s="251"/>
      <c r="Q591" s="251"/>
      <c r="R591" s="251"/>
      <c r="S591" s="251"/>
      <c r="T591" s="252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3" t="s">
        <v>152</v>
      </c>
      <c r="AU591" s="253" t="s">
        <v>84</v>
      </c>
      <c r="AV591" s="14" t="s">
        <v>84</v>
      </c>
      <c r="AW591" s="14" t="s">
        <v>33</v>
      </c>
      <c r="AX591" s="14" t="s">
        <v>71</v>
      </c>
      <c r="AY591" s="253" t="s">
        <v>141</v>
      </c>
    </row>
    <row r="592" s="14" customFormat="1">
      <c r="A592" s="14"/>
      <c r="B592" s="243"/>
      <c r="C592" s="244"/>
      <c r="D592" s="234" t="s">
        <v>152</v>
      </c>
      <c r="E592" s="245" t="s">
        <v>19</v>
      </c>
      <c r="F592" s="246" t="s">
        <v>539</v>
      </c>
      <c r="G592" s="244"/>
      <c r="H592" s="247">
        <v>12.6</v>
      </c>
      <c r="I592" s="248"/>
      <c r="J592" s="244"/>
      <c r="K592" s="244"/>
      <c r="L592" s="249"/>
      <c r="M592" s="250"/>
      <c r="N592" s="251"/>
      <c r="O592" s="251"/>
      <c r="P592" s="251"/>
      <c r="Q592" s="251"/>
      <c r="R592" s="251"/>
      <c r="S592" s="251"/>
      <c r="T592" s="252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3" t="s">
        <v>152</v>
      </c>
      <c r="AU592" s="253" t="s">
        <v>84</v>
      </c>
      <c r="AV592" s="14" t="s">
        <v>84</v>
      </c>
      <c r="AW592" s="14" t="s">
        <v>33</v>
      </c>
      <c r="AX592" s="14" t="s">
        <v>71</v>
      </c>
      <c r="AY592" s="253" t="s">
        <v>141</v>
      </c>
    </row>
    <row r="593" s="14" customFormat="1">
      <c r="A593" s="14"/>
      <c r="B593" s="243"/>
      <c r="C593" s="244"/>
      <c r="D593" s="234" t="s">
        <v>152</v>
      </c>
      <c r="E593" s="245" t="s">
        <v>19</v>
      </c>
      <c r="F593" s="246" t="s">
        <v>538</v>
      </c>
      <c r="G593" s="244"/>
      <c r="H593" s="247">
        <v>5.4000000000000004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152</v>
      </c>
      <c r="AU593" s="253" t="s">
        <v>84</v>
      </c>
      <c r="AV593" s="14" t="s">
        <v>84</v>
      </c>
      <c r="AW593" s="14" t="s">
        <v>33</v>
      </c>
      <c r="AX593" s="14" t="s">
        <v>71</v>
      </c>
      <c r="AY593" s="253" t="s">
        <v>141</v>
      </c>
    </row>
    <row r="594" s="14" customFormat="1">
      <c r="A594" s="14"/>
      <c r="B594" s="243"/>
      <c r="C594" s="244"/>
      <c r="D594" s="234" t="s">
        <v>152</v>
      </c>
      <c r="E594" s="245" t="s">
        <v>19</v>
      </c>
      <c r="F594" s="246" t="s">
        <v>537</v>
      </c>
      <c r="G594" s="244"/>
      <c r="H594" s="247">
        <v>7.2000000000000002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152</v>
      </c>
      <c r="AU594" s="253" t="s">
        <v>84</v>
      </c>
      <c r="AV594" s="14" t="s">
        <v>84</v>
      </c>
      <c r="AW594" s="14" t="s">
        <v>33</v>
      </c>
      <c r="AX594" s="14" t="s">
        <v>71</v>
      </c>
      <c r="AY594" s="253" t="s">
        <v>141</v>
      </c>
    </row>
    <row r="595" s="14" customFormat="1">
      <c r="A595" s="14"/>
      <c r="B595" s="243"/>
      <c r="C595" s="244"/>
      <c r="D595" s="234" t="s">
        <v>152</v>
      </c>
      <c r="E595" s="245" t="s">
        <v>19</v>
      </c>
      <c r="F595" s="246" t="s">
        <v>546</v>
      </c>
      <c r="G595" s="244"/>
      <c r="H595" s="247">
        <v>3.2999999999999998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152</v>
      </c>
      <c r="AU595" s="253" t="s">
        <v>84</v>
      </c>
      <c r="AV595" s="14" t="s">
        <v>84</v>
      </c>
      <c r="AW595" s="14" t="s">
        <v>33</v>
      </c>
      <c r="AX595" s="14" t="s">
        <v>71</v>
      </c>
      <c r="AY595" s="253" t="s">
        <v>141</v>
      </c>
    </row>
    <row r="596" s="14" customFormat="1">
      <c r="A596" s="14"/>
      <c r="B596" s="243"/>
      <c r="C596" s="244"/>
      <c r="D596" s="234" t="s">
        <v>152</v>
      </c>
      <c r="E596" s="245" t="s">
        <v>19</v>
      </c>
      <c r="F596" s="246" t="s">
        <v>547</v>
      </c>
      <c r="G596" s="244"/>
      <c r="H596" s="247">
        <v>8.4000000000000004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152</v>
      </c>
      <c r="AU596" s="253" t="s">
        <v>84</v>
      </c>
      <c r="AV596" s="14" t="s">
        <v>84</v>
      </c>
      <c r="AW596" s="14" t="s">
        <v>33</v>
      </c>
      <c r="AX596" s="14" t="s">
        <v>71</v>
      </c>
      <c r="AY596" s="253" t="s">
        <v>141</v>
      </c>
    </row>
    <row r="597" s="14" customFormat="1">
      <c r="A597" s="14"/>
      <c r="B597" s="243"/>
      <c r="C597" s="244"/>
      <c r="D597" s="234" t="s">
        <v>152</v>
      </c>
      <c r="E597" s="245" t="s">
        <v>19</v>
      </c>
      <c r="F597" s="246" t="s">
        <v>353</v>
      </c>
      <c r="G597" s="244"/>
      <c r="H597" s="247">
        <v>3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152</v>
      </c>
      <c r="AU597" s="253" t="s">
        <v>84</v>
      </c>
      <c r="AV597" s="14" t="s">
        <v>84</v>
      </c>
      <c r="AW597" s="14" t="s">
        <v>33</v>
      </c>
      <c r="AX597" s="14" t="s">
        <v>71</v>
      </c>
      <c r="AY597" s="253" t="s">
        <v>141</v>
      </c>
    </row>
    <row r="598" s="13" customFormat="1">
      <c r="A598" s="13"/>
      <c r="B598" s="232"/>
      <c r="C598" s="233"/>
      <c r="D598" s="234" t="s">
        <v>152</v>
      </c>
      <c r="E598" s="235" t="s">
        <v>19</v>
      </c>
      <c r="F598" s="236" t="s">
        <v>318</v>
      </c>
      <c r="G598" s="233"/>
      <c r="H598" s="235" t="s">
        <v>19</v>
      </c>
      <c r="I598" s="237"/>
      <c r="J598" s="233"/>
      <c r="K598" s="233"/>
      <c r="L598" s="238"/>
      <c r="M598" s="239"/>
      <c r="N598" s="240"/>
      <c r="O598" s="240"/>
      <c r="P598" s="240"/>
      <c r="Q598" s="240"/>
      <c r="R598" s="240"/>
      <c r="S598" s="240"/>
      <c r="T598" s="241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2" t="s">
        <v>152</v>
      </c>
      <c r="AU598" s="242" t="s">
        <v>84</v>
      </c>
      <c r="AV598" s="13" t="s">
        <v>78</v>
      </c>
      <c r="AW598" s="13" t="s">
        <v>33</v>
      </c>
      <c r="AX598" s="13" t="s">
        <v>71</v>
      </c>
      <c r="AY598" s="242" t="s">
        <v>141</v>
      </c>
    </row>
    <row r="599" s="14" customFormat="1">
      <c r="A599" s="14"/>
      <c r="B599" s="243"/>
      <c r="C599" s="244"/>
      <c r="D599" s="234" t="s">
        <v>152</v>
      </c>
      <c r="E599" s="245" t="s">
        <v>19</v>
      </c>
      <c r="F599" s="246" t="s">
        <v>548</v>
      </c>
      <c r="G599" s="244"/>
      <c r="H599" s="247">
        <v>18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152</v>
      </c>
      <c r="AU599" s="253" t="s">
        <v>84</v>
      </c>
      <c r="AV599" s="14" t="s">
        <v>84</v>
      </c>
      <c r="AW599" s="14" t="s">
        <v>33</v>
      </c>
      <c r="AX599" s="14" t="s">
        <v>71</v>
      </c>
      <c r="AY599" s="253" t="s">
        <v>141</v>
      </c>
    </row>
    <row r="600" s="14" customFormat="1">
      <c r="A600" s="14"/>
      <c r="B600" s="243"/>
      <c r="C600" s="244"/>
      <c r="D600" s="234" t="s">
        <v>152</v>
      </c>
      <c r="E600" s="245" t="s">
        <v>19</v>
      </c>
      <c r="F600" s="246" t="s">
        <v>549</v>
      </c>
      <c r="G600" s="244"/>
      <c r="H600" s="247">
        <v>14.4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152</v>
      </c>
      <c r="AU600" s="253" t="s">
        <v>84</v>
      </c>
      <c r="AV600" s="14" t="s">
        <v>84</v>
      </c>
      <c r="AW600" s="14" t="s">
        <v>33</v>
      </c>
      <c r="AX600" s="14" t="s">
        <v>71</v>
      </c>
      <c r="AY600" s="253" t="s">
        <v>141</v>
      </c>
    </row>
    <row r="601" s="14" customFormat="1">
      <c r="A601" s="14"/>
      <c r="B601" s="243"/>
      <c r="C601" s="244"/>
      <c r="D601" s="234" t="s">
        <v>152</v>
      </c>
      <c r="E601" s="245" t="s">
        <v>19</v>
      </c>
      <c r="F601" s="246" t="s">
        <v>543</v>
      </c>
      <c r="G601" s="244"/>
      <c r="H601" s="247">
        <v>15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152</v>
      </c>
      <c r="AU601" s="253" t="s">
        <v>84</v>
      </c>
      <c r="AV601" s="14" t="s">
        <v>84</v>
      </c>
      <c r="AW601" s="14" t="s">
        <v>33</v>
      </c>
      <c r="AX601" s="14" t="s">
        <v>71</v>
      </c>
      <c r="AY601" s="253" t="s">
        <v>141</v>
      </c>
    </row>
    <row r="602" s="14" customFormat="1">
      <c r="A602" s="14"/>
      <c r="B602" s="243"/>
      <c r="C602" s="244"/>
      <c r="D602" s="234" t="s">
        <v>152</v>
      </c>
      <c r="E602" s="245" t="s">
        <v>19</v>
      </c>
      <c r="F602" s="246" t="s">
        <v>549</v>
      </c>
      <c r="G602" s="244"/>
      <c r="H602" s="247">
        <v>14.4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152</v>
      </c>
      <c r="AU602" s="253" t="s">
        <v>84</v>
      </c>
      <c r="AV602" s="14" t="s">
        <v>84</v>
      </c>
      <c r="AW602" s="14" t="s">
        <v>33</v>
      </c>
      <c r="AX602" s="14" t="s">
        <v>71</v>
      </c>
      <c r="AY602" s="253" t="s">
        <v>141</v>
      </c>
    </row>
    <row r="603" s="14" customFormat="1">
      <c r="A603" s="14"/>
      <c r="B603" s="243"/>
      <c r="C603" s="244"/>
      <c r="D603" s="234" t="s">
        <v>152</v>
      </c>
      <c r="E603" s="245" t="s">
        <v>19</v>
      </c>
      <c r="F603" s="246" t="s">
        <v>548</v>
      </c>
      <c r="G603" s="244"/>
      <c r="H603" s="247">
        <v>18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152</v>
      </c>
      <c r="AU603" s="253" t="s">
        <v>84</v>
      </c>
      <c r="AV603" s="14" t="s">
        <v>84</v>
      </c>
      <c r="AW603" s="14" t="s">
        <v>33</v>
      </c>
      <c r="AX603" s="14" t="s">
        <v>71</v>
      </c>
      <c r="AY603" s="253" t="s">
        <v>141</v>
      </c>
    </row>
    <row r="604" s="14" customFormat="1">
      <c r="A604" s="14"/>
      <c r="B604" s="243"/>
      <c r="C604" s="244"/>
      <c r="D604" s="234" t="s">
        <v>152</v>
      </c>
      <c r="E604" s="245" t="s">
        <v>19</v>
      </c>
      <c r="F604" s="246" t="s">
        <v>546</v>
      </c>
      <c r="G604" s="244"/>
      <c r="H604" s="247">
        <v>3.2999999999999998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152</v>
      </c>
      <c r="AU604" s="253" t="s">
        <v>84</v>
      </c>
      <c r="AV604" s="14" t="s">
        <v>84</v>
      </c>
      <c r="AW604" s="14" t="s">
        <v>33</v>
      </c>
      <c r="AX604" s="14" t="s">
        <v>71</v>
      </c>
      <c r="AY604" s="253" t="s">
        <v>141</v>
      </c>
    </row>
    <row r="605" s="14" customFormat="1">
      <c r="A605" s="14"/>
      <c r="B605" s="243"/>
      <c r="C605" s="244"/>
      <c r="D605" s="234" t="s">
        <v>152</v>
      </c>
      <c r="E605" s="245" t="s">
        <v>19</v>
      </c>
      <c r="F605" s="246" t="s">
        <v>550</v>
      </c>
      <c r="G605" s="244"/>
      <c r="H605" s="247">
        <v>12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152</v>
      </c>
      <c r="AU605" s="253" t="s">
        <v>84</v>
      </c>
      <c r="AV605" s="14" t="s">
        <v>84</v>
      </c>
      <c r="AW605" s="14" t="s">
        <v>33</v>
      </c>
      <c r="AX605" s="14" t="s">
        <v>71</v>
      </c>
      <c r="AY605" s="253" t="s">
        <v>141</v>
      </c>
    </row>
    <row r="606" s="15" customFormat="1">
      <c r="A606" s="15"/>
      <c r="B606" s="254"/>
      <c r="C606" s="255"/>
      <c r="D606" s="234" t="s">
        <v>152</v>
      </c>
      <c r="E606" s="256" t="s">
        <v>19</v>
      </c>
      <c r="F606" s="257" t="s">
        <v>159</v>
      </c>
      <c r="G606" s="255"/>
      <c r="H606" s="258">
        <v>193.80000000000004</v>
      </c>
      <c r="I606" s="259"/>
      <c r="J606" s="255"/>
      <c r="K606" s="255"/>
      <c r="L606" s="260"/>
      <c r="M606" s="261"/>
      <c r="N606" s="262"/>
      <c r="O606" s="262"/>
      <c r="P606" s="262"/>
      <c r="Q606" s="262"/>
      <c r="R606" s="262"/>
      <c r="S606" s="262"/>
      <c r="T606" s="263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64" t="s">
        <v>152</v>
      </c>
      <c r="AU606" s="264" t="s">
        <v>84</v>
      </c>
      <c r="AV606" s="15" t="s">
        <v>148</v>
      </c>
      <c r="AW606" s="15" t="s">
        <v>33</v>
      </c>
      <c r="AX606" s="15" t="s">
        <v>78</v>
      </c>
      <c r="AY606" s="264" t="s">
        <v>141</v>
      </c>
    </row>
    <row r="607" s="14" customFormat="1">
      <c r="A607" s="14"/>
      <c r="B607" s="243"/>
      <c r="C607" s="244"/>
      <c r="D607" s="234" t="s">
        <v>152</v>
      </c>
      <c r="E607" s="244"/>
      <c r="F607" s="246" t="s">
        <v>551</v>
      </c>
      <c r="G607" s="244"/>
      <c r="H607" s="247">
        <v>203.49000000000001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152</v>
      </c>
      <c r="AU607" s="253" t="s">
        <v>84</v>
      </c>
      <c r="AV607" s="14" t="s">
        <v>84</v>
      </c>
      <c r="AW607" s="14" t="s">
        <v>4</v>
      </c>
      <c r="AX607" s="14" t="s">
        <v>78</v>
      </c>
      <c r="AY607" s="253" t="s">
        <v>141</v>
      </c>
    </row>
    <row r="608" s="2" customFormat="1" ht="16.5" customHeight="1">
      <c r="A608" s="40"/>
      <c r="B608" s="41"/>
      <c r="C608" s="265" t="s">
        <v>552</v>
      </c>
      <c r="D608" s="265" t="s">
        <v>183</v>
      </c>
      <c r="E608" s="266" t="s">
        <v>553</v>
      </c>
      <c r="F608" s="267" t="s">
        <v>554</v>
      </c>
      <c r="G608" s="268" t="s">
        <v>347</v>
      </c>
      <c r="H608" s="269">
        <v>160.65000000000001</v>
      </c>
      <c r="I608" s="270"/>
      <c r="J608" s="271">
        <f>ROUND(I608*H608,2)</f>
        <v>0</v>
      </c>
      <c r="K608" s="267" t="s">
        <v>147</v>
      </c>
      <c r="L608" s="272"/>
      <c r="M608" s="273" t="s">
        <v>19</v>
      </c>
      <c r="N608" s="274" t="s">
        <v>43</v>
      </c>
      <c r="O608" s="86"/>
      <c r="P608" s="223">
        <f>O608*H608</f>
        <v>0</v>
      </c>
      <c r="Q608" s="223">
        <v>0.00020000000000000001</v>
      </c>
      <c r="R608" s="223">
        <f>Q608*H608</f>
        <v>0.032130000000000006</v>
      </c>
      <c r="S608" s="223">
        <v>0</v>
      </c>
      <c r="T608" s="224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25" t="s">
        <v>187</v>
      </c>
      <c r="AT608" s="225" t="s">
        <v>183</v>
      </c>
      <c r="AU608" s="225" t="s">
        <v>84</v>
      </c>
      <c r="AY608" s="19" t="s">
        <v>141</v>
      </c>
      <c r="BE608" s="226">
        <f>IF(N608="základní",J608,0)</f>
        <v>0</v>
      </c>
      <c r="BF608" s="226">
        <f>IF(N608="snížená",J608,0)</f>
        <v>0</v>
      </c>
      <c r="BG608" s="226">
        <f>IF(N608="zákl. přenesená",J608,0)</f>
        <v>0</v>
      </c>
      <c r="BH608" s="226">
        <f>IF(N608="sníž. přenesená",J608,0)</f>
        <v>0</v>
      </c>
      <c r="BI608" s="226">
        <f>IF(N608="nulová",J608,0)</f>
        <v>0</v>
      </c>
      <c r="BJ608" s="19" t="s">
        <v>84</v>
      </c>
      <c r="BK608" s="226">
        <f>ROUND(I608*H608,2)</f>
        <v>0</v>
      </c>
      <c r="BL608" s="19" t="s">
        <v>148</v>
      </c>
      <c r="BM608" s="225" t="s">
        <v>555</v>
      </c>
    </row>
    <row r="609" s="2" customFormat="1">
      <c r="A609" s="40"/>
      <c r="B609" s="41"/>
      <c r="C609" s="42"/>
      <c r="D609" s="227" t="s">
        <v>150</v>
      </c>
      <c r="E609" s="42"/>
      <c r="F609" s="228" t="s">
        <v>556</v>
      </c>
      <c r="G609" s="42"/>
      <c r="H609" s="42"/>
      <c r="I609" s="229"/>
      <c r="J609" s="42"/>
      <c r="K609" s="42"/>
      <c r="L609" s="46"/>
      <c r="M609" s="230"/>
      <c r="N609" s="231"/>
      <c r="O609" s="86"/>
      <c r="P609" s="86"/>
      <c r="Q609" s="86"/>
      <c r="R609" s="86"/>
      <c r="S609" s="86"/>
      <c r="T609" s="87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T609" s="19" t="s">
        <v>150</v>
      </c>
      <c r="AU609" s="19" t="s">
        <v>84</v>
      </c>
    </row>
    <row r="610" s="13" customFormat="1">
      <c r="A610" s="13"/>
      <c r="B610" s="232"/>
      <c r="C610" s="233"/>
      <c r="D610" s="234" t="s">
        <v>152</v>
      </c>
      <c r="E610" s="235" t="s">
        <v>19</v>
      </c>
      <c r="F610" s="236" t="s">
        <v>288</v>
      </c>
      <c r="G610" s="233"/>
      <c r="H610" s="235" t="s">
        <v>19</v>
      </c>
      <c r="I610" s="237"/>
      <c r="J610" s="233"/>
      <c r="K610" s="233"/>
      <c r="L610" s="238"/>
      <c r="M610" s="239"/>
      <c r="N610" s="240"/>
      <c r="O610" s="240"/>
      <c r="P610" s="240"/>
      <c r="Q610" s="240"/>
      <c r="R610" s="240"/>
      <c r="S610" s="240"/>
      <c r="T610" s="241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2" t="s">
        <v>152</v>
      </c>
      <c r="AU610" s="242" t="s">
        <v>84</v>
      </c>
      <c r="AV610" s="13" t="s">
        <v>78</v>
      </c>
      <c r="AW610" s="13" t="s">
        <v>33</v>
      </c>
      <c r="AX610" s="13" t="s">
        <v>71</v>
      </c>
      <c r="AY610" s="242" t="s">
        <v>141</v>
      </c>
    </row>
    <row r="611" s="14" customFormat="1">
      <c r="A611" s="14"/>
      <c r="B611" s="243"/>
      <c r="C611" s="244"/>
      <c r="D611" s="234" t="s">
        <v>152</v>
      </c>
      <c r="E611" s="245" t="s">
        <v>19</v>
      </c>
      <c r="F611" s="246" t="s">
        <v>537</v>
      </c>
      <c r="G611" s="244"/>
      <c r="H611" s="247">
        <v>7.2000000000000002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152</v>
      </c>
      <c r="AU611" s="253" t="s">
        <v>84</v>
      </c>
      <c r="AV611" s="14" t="s">
        <v>84</v>
      </c>
      <c r="AW611" s="14" t="s">
        <v>33</v>
      </c>
      <c r="AX611" s="14" t="s">
        <v>71</v>
      </c>
      <c r="AY611" s="253" t="s">
        <v>141</v>
      </c>
    </row>
    <row r="612" s="14" customFormat="1">
      <c r="A612" s="14"/>
      <c r="B612" s="243"/>
      <c r="C612" s="244"/>
      <c r="D612" s="234" t="s">
        <v>152</v>
      </c>
      <c r="E612" s="245" t="s">
        <v>19</v>
      </c>
      <c r="F612" s="246" t="s">
        <v>539</v>
      </c>
      <c r="G612" s="244"/>
      <c r="H612" s="247">
        <v>12.6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152</v>
      </c>
      <c r="AU612" s="253" t="s">
        <v>84</v>
      </c>
      <c r="AV612" s="14" t="s">
        <v>84</v>
      </c>
      <c r="AW612" s="14" t="s">
        <v>33</v>
      </c>
      <c r="AX612" s="14" t="s">
        <v>71</v>
      </c>
      <c r="AY612" s="253" t="s">
        <v>141</v>
      </c>
    </row>
    <row r="613" s="14" customFormat="1">
      <c r="A613" s="14"/>
      <c r="B613" s="243"/>
      <c r="C613" s="244"/>
      <c r="D613" s="234" t="s">
        <v>152</v>
      </c>
      <c r="E613" s="245" t="s">
        <v>19</v>
      </c>
      <c r="F613" s="246" t="s">
        <v>537</v>
      </c>
      <c r="G613" s="244"/>
      <c r="H613" s="247">
        <v>7.2000000000000002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152</v>
      </c>
      <c r="AU613" s="253" t="s">
        <v>84</v>
      </c>
      <c r="AV613" s="14" t="s">
        <v>84</v>
      </c>
      <c r="AW613" s="14" t="s">
        <v>33</v>
      </c>
      <c r="AX613" s="14" t="s">
        <v>71</v>
      </c>
      <c r="AY613" s="253" t="s">
        <v>141</v>
      </c>
    </row>
    <row r="614" s="14" customFormat="1">
      <c r="A614" s="14"/>
      <c r="B614" s="243"/>
      <c r="C614" s="244"/>
      <c r="D614" s="234" t="s">
        <v>152</v>
      </c>
      <c r="E614" s="245" t="s">
        <v>19</v>
      </c>
      <c r="F614" s="246" t="s">
        <v>542</v>
      </c>
      <c r="G614" s="244"/>
      <c r="H614" s="247">
        <v>2.3999999999999999</v>
      </c>
      <c r="I614" s="248"/>
      <c r="J614" s="244"/>
      <c r="K614" s="244"/>
      <c r="L614" s="249"/>
      <c r="M614" s="250"/>
      <c r="N614" s="251"/>
      <c r="O614" s="251"/>
      <c r="P614" s="251"/>
      <c r="Q614" s="251"/>
      <c r="R614" s="251"/>
      <c r="S614" s="251"/>
      <c r="T614" s="252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53" t="s">
        <v>152</v>
      </c>
      <c r="AU614" s="253" t="s">
        <v>84</v>
      </c>
      <c r="AV614" s="14" t="s">
        <v>84</v>
      </c>
      <c r="AW614" s="14" t="s">
        <v>33</v>
      </c>
      <c r="AX614" s="14" t="s">
        <v>71</v>
      </c>
      <c r="AY614" s="253" t="s">
        <v>141</v>
      </c>
    </row>
    <row r="615" s="14" customFormat="1">
      <c r="A615" s="14"/>
      <c r="B615" s="243"/>
      <c r="C615" s="244"/>
      <c r="D615" s="234" t="s">
        <v>152</v>
      </c>
      <c r="E615" s="245" t="s">
        <v>19</v>
      </c>
      <c r="F615" s="246" t="s">
        <v>543</v>
      </c>
      <c r="G615" s="244"/>
      <c r="H615" s="247">
        <v>15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152</v>
      </c>
      <c r="AU615" s="253" t="s">
        <v>84</v>
      </c>
      <c r="AV615" s="14" t="s">
        <v>84</v>
      </c>
      <c r="AW615" s="14" t="s">
        <v>33</v>
      </c>
      <c r="AX615" s="14" t="s">
        <v>71</v>
      </c>
      <c r="AY615" s="253" t="s">
        <v>141</v>
      </c>
    </row>
    <row r="616" s="14" customFormat="1">
      <c r="A616" s="14"/>
      <c r="B616" s="243"/>
      <c r="C616" s="244"/>
      <c r="D616" s="234" t="s">
        <v>152</v>
      </c>
      <c r="E616" s="245" t="s">
        <v>19</v>
      </c>
      <c r="F616" s="246" t="s">
        <v>1446</v>
      </c>
      <c r="G616" s="244"/>
      <c r="H616" s="247">
        <v>9</v>
      </c>
      <c r="I616" s="248"/>
      <c r="J616" s="244"/>
      <c r="K616" s="244"/>
      <c r="L616" s="249"/>
      <c r="M616" s="250"/>
      <c r="N616" s="251"/>
      <c r="O616" s="251"/>
      <c r="P616" s="251"/>
      <c r="Q616" s="251"/>
      <c r="R616" s="251"/>
      <c r="S616" s="251"/>
      <c r="T616" s="252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3" t="s">
        <v>152</v>
      </c>
      <c r="AU616" s="253" t="s">
        <v>84</v>
      </c>
      <c r="AV616" s="14" t="s">
        <v>84</v>
      </c>
      <c r="AW616" s="14" t="s">
        <v>33</v>
      </c>
      <c r="AX616" s="14" t="s">
        <v>71</v>
      </c>
      <c r="AY616" s="253" t="s">
        <v>141</v>
      </c>
    </row>
    <row r="617" s="14" customFormat="1">
      <c r="A617" s="14"/>
      <c r="B617" s="243"/>
      <c r="C617" s="244"/>
      <c r="D617" s="234" t="s">
        <v>152</v>
      </c>
      <c r="E617" s="245" t="s">
        <v>19</v>
      </c>
      <c r="F617" s="246" t="s">
        <v>539</v>
      </c>
      <c r="G617" s="244"/>
      <c r="H617" s="247">
        <v>12.6</v>
      </c>
      <c r="I617" s="248"/>
      <c r="J617" s="244"/>
      <c r="K617" s="244"/>
      <c r="L617" s="249"/>
      <c r="M617" s="250"/>
      <c r="N617" s="251"/>
      <c r="O617" s="251"/>
      <c r="P617" s="251"/>
      <c r="Q617" s="251"/>
      <c r="R617" s="251"/>
      <c r="S617" s="251"/>
      <c r="T617" s="252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53" t="s">
        <v>152</v>
      </c>
      <c r="AU617" s="253" t="s">
        <v>84</v>
      </c>
      <c r="AV617" s="14" t="s">
        <v>84</v>
      </c>
      <c r="AW617" s="14" t="s">
        <v>33</v>
      </c>
      <c r="AX617" s="14" t="s">
        <v>71</v>
      </c>
      <c r="AY617" s="253" t="s">
        <v>141</v>
      </c>
    </row>
    <row r="618" s="14" customFormat="1">
      <c r="A618" s="14"/>
      <c r="B618" s="243"/>
      <c r="C618" s="244"/>
      <c r="D618" s="234" t="s">
        <v>152</v>
      </c>
      <c r="E618" s="245" t="s">
        <v>19</v>
      </c>
      <c r="F618" s="246" t="s">
        <v>537</v>
      </c>
      <c r="G618" s="244"/>
      <c r="H618" s="247">
        <v>7.2000000000000002</v>
      </c>
      <c r="I618" s="248"/>
      <c r="J618" s="244"/>
      <c r="K618" s="244"/>
      <c r="L618" s="249"/>
      <c r="M618" s="250"/>
      <c r="N618" s="251"/>
      <c r="O618" s="251"/>
      <c r="P618" s="251"/>
      <c r="Q618" s="251"/>
      <c r="R618" s="251"/>
      <c r="S618" s="251"/>
      <c r="T618" s="252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53" t="s">
        <v>152</v>
      </c>
      <c r="AU618" s="253" t="s">
        <v>84</v>
      </c>
      <c r="AV618" s="14" t="s">
        <v>84</v>
      </c>
      <c r="AW618" s="14" t="s">
        <v>33</v>
      </c>
      <c r="AX618" s="14" t="s">
        <v>71</v>
      </c>
      <c r="AY618" s="253" t="s">
        <v>141</v>
      </c>
    </row>
    <row r="619" s="13" customFormat="1">
      <c r="A619" s="13"/>
      <c r="B619" s="232"/>
      <c r="C619" s="233"/>
      <c r="D619" s="234" t="s">
        <v>152</v>
      </c>
      <c r="E619" s="235" t="s">
        <v>19</v>
      </c>
      <c r="F619" s="236" t="s">
        <v>318</v>
      </c>
      <c r="G619" s="233"/>
      <c r="H619" s="235" t="s">
        <v>19</v>
      </c>
      <c r="I619" s="237"/>
      <c r="J619" s="233"/>
      <c r="K619" s="233"/>
      <c r="L619" s="238"/>
      <c r="M619" s="239"/>
      <c r="N619" s="240"/>
      <c r="O619" s="240"/>
      <c r="P619" s="240"/>
      <c r="Q619" s="240"/>
      <c r="R619" s="240"/>
      <c r="S619" s="240"/>
      <c r="T619" s="24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2" t="s">
        <v>152</v>
      </c>
      <c r="AU619" s="242" t="s">
        <v>84</v>
      </c>
      <c r="AV619" s="13" t="s">
        <v>78</v>
      </c>
      <c r="AW619" s="13" t="s">
        <v>33</v>
      </c>
      <c r="AX619" s="13" t="s">
        <v>71</v>
      </c>
      <c r="AY619" s="242" t="s">
        <v>141</v>
      </c>
    </row>
    <row r="620" s="14" customFormat="1">
      <c r="A620" s="14"/>
      <c r="B620" s="243"/>
      <c r="C620" s="244"/>
      <c r="D620" s="234" t="s">
        <v>152</v>
      </c>
      <c r="E620" s="245" t="s">
        <v>19</v>
      </c>
      <c r="F620" s="246" t="s">
        <v>548</v>
      </c>
      <c r="G620" s="244"/>
      <c r="H620" s="247">
        <v>18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152</v>
      </c>
      <c r="AU620" s="253" t="s">
        <v>84</v>
      </c>
      <c r="AV620" s="14" t="s">
        <v>84</v>
      </c>
      <c r="AW620" s="14" t="s">
        <v>33</v>
      </c>
      <c r="AX620" s="14" t="s">
        <v>71</v>
      </c>
      <c r="AY620" s="253" t="s">
        <v>141</v>
      </c>
    </row>
    <row r="621" s="14" customFormat="1">
      <c r="A621" s="14"/>
      <c r="B621" s="243"/>
      <c r="C621" s="244"/>
      <c r="D621" s="234" t="s">
        <v>152</v>
      </c>
      <c r="E621" s="245" t="s">
        <v>19</v>
      </c>
      <c r="F621" s="246" t="s">
        <v>549</v>
      </c>
      <c r="G621" s="244"/>
      <c r="H621" s="247">
        <v>14.4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152</v>
      </c>
      <c r="AU621" s="253" t="s">
        <v>84</v>
      </c>
      <c r="AV621" s="14" t="s">
        <v>84</v>
      </c>
      <c r="AW621" s="14" t="s">
        <v>33</v>
      </c>
      <c r="AX621" s="14" t="s">
        <v>71</v>
      </c>
      <c r="AY621" s="253" t="s">
        <v>141</v>
      </c>
    </row>
    <row r="622" s="14" customFormat="1">
      <c r="A622" s="14"/>
      <c r="B622" s="243"/>
      <c r="C622" s="244"/>
      <c r="D622" s="234" t="s">
        <v>152</v>
      </c>
      <c r="E622" s="245" t="s">
        <v>19</v>
      </c>
      <c r="F622" s="246" t="s">
        <v>543</v>
      </c>
      <c r="G622" s="244"/>
      <c r="H622" s="247">
        <v>15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152</v>
      </c>
      <c r="AU622" s="253" t="s">
        <v>84</v>
      </c>
      <c r="AV622" s="14" t="s">
        <v>84</v>
      </c>
      <c r="AW622" s="14" t="s">
        <v>33</v>
      </c>
      <c r="AX622" s="14" t="s">
        <v>71</v>
      </c>
      <c r="AY622" s="253" t="s">
        <v>141</v>
      </c>
    </row>
    <row r="623" s="14" customFormat="1">
      <c r="A623" s="14"/>
      <c r="B623" s="243"/>
      <c r="C623" s="244"/>
      <c r="D623" s="234" t="s">
        <v>152</v>
      </c>
      <c r="E623" s="245" t="s">
        <v>19</v>
      </c>
      <c r="F623" s="246" t="s">
        <v>549</v>
      </c>
      <c r="G623" s="244"/>
      <c r="H623" s="247">
        <v>14.4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152</v>
      </c>
      <c r="AU623" s="253" t="s">
        <v>84</v>
      </c>
      <c r="AV623" s="14" t="s">
        <v>84</v>
      </c>
      <c r="AW623" s="14" t="s">
        <v>33</v>
      </c>
      <c r="AX623" s="14" t="s">
        <v>71</v>
      </c>
      <c r="AY623" s="253" t="s">
        <v>141</v>
      </c>
    </row>
    <row r="624" s="14" customFormat="1">
      <c r="A624" s="14"/>
      <c r="B624" s="243"/>
      <c r="C624" s="244"/>
      <c r="D624" s="234" t="s">
        <v>152</v>
      </c>
      <c r="E624" s="245" t="s">
        <v>19</v>
      </c>
      <c r="F624" s="246" t="s">
        <v>548</v>
      </c>
      <c r="G624" s="244"/>
      <c r="H624" s="247">
        <v>18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152</v>
      </c>
      <c r="AU624" s="253" t="s">
        <v>84</v>
      </c>
      <c r="AV624" s="14" t="s">
        <v>84</v>
      </c>
      <c r="AW624" s="14" t="s">
        <v>33</v>
      </c>
      <c r="AX624" s="14" t="s">
        <v>71</v>
      </c>
      <c r="AY624" s="253" t="s">
        <v>141</v>
      </c>
    </row>
    <row r="625" s="15" customFormat="1">
      <c r="A625" s="15"/>
      <c r="B625" s="254"/>
      <c r="C625" s="255"/>
      <c r="D625" s="234" t="s">
        <v>152</v>
      </c>
      <c r="E625" s="256" t="s">
        <v>19</v>
      </c>
      <c r="F625" s="257" t="s">
        <v>159</v>
      </c>
      <c r="G625" s="255"/>
      <c r="H625" s="258">
        <v>153</v>
      </c>
      <c r="I625" s="259"/>
      <c r="J625" s="255"/>
      <c r="K625" s="255"/>
      <c r="L625" s="260"/>
      <c r="M625" s="261"/>
      <c r="N625" s="262"/>
      <c r="O625" s="262"/>
      <c r="P625" s="262"/>
      <c r="Q625" s="262"/>
      <c r="R625" s="262"/>
      <c r="S625" s="262"/>
      <c r="T625" s="263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64" t="s">
        <v>152</v>
      </c>
      <c r="AU625" s="264" t="s">
        <v>84</v>
      </c>
      <c r="AV625" s="15" t="s">
        <v>148</v>
      </c>
      <c r="AW625" s="15" t="s">
        <v>33</v>
      </c>
      <c r="AX625" s="15" t="s">
        <v>78</v>
      </c>
      <c r="AY625" s="264" t="s">
        <v>141</v>
      </c>
    </row>
    <row r="626" s="14" customFormat="1">
      <c r="A626" s="14"/>
      <c r="B626" s="243"/>
      <c r="C626" s="244"/>
      <c r="D626" s="234" t="s">
        <v>152</v>
      </c>
      <c r="E626" s="244"/>
      <c r="F626" s="246" t="s">
        <v>557</v>
      </c>
      <c r="G626" s="244"/>
      <c r="H626" s="247">
        <v>160.65000000000001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152</v>
      </c>
      <c r="AU626" s="253" t="s">
        <v>84</v>
      </c>
      <c r="AV626" s="14" t="s">
        <v>84</v>
      </c>
      <c r="AW626" s="14" t="s">
        <v>4</v>
      </c>
      <c r="AX626" s="14" t="s">
        <v>78</v>
      </c>
      <c r="AY626" s="253" t="s">
        <v>141</v>
      </c>
    </row>
    <row r="627" s="2" customFormat="1" ht="24.15" customHeight="1">
      <c r="A627" s="40"/>
      <c r="B627" s="41"/>
      <c r="C627" s="214" t="s">
        <v>558</v>
      </c>
      <c r="D627" s="214" t="s">
        <v>143</v>
      </c>
      <c r="E627" s="215" t="s">
        <v>559</v>
      </c>
      <c r="F627" s="216" t="s">
        <v>560</v>
      </c>
      <c r="G627" s="217" t="s">
        <v>146</v>
      </c>
      <c r="H627" s="218">
        <v>54.460000000000001</v>
      </c>
      <c r="I627" s="219"/>
      <c r="J627" s="220">
        <f>ROUND(I627*H627,2)</f>
        <v>0</v>
      </c>
      <c r="K627" s="216" t="s">
        <v>147</v>
      </c>
      <c r="L627" s="46"/>
      <c r="M627" s="221" t="s">
        <v>19</v>
      </c>
      <c r="N627" s="222" t="s">
        <v>43</v>
      </c>
      <c r="O627" s="86"/>
      <c r="P627" s="223">
        <f>O627*H627</f>
        <v>0</v>
      </c>
      <c r="Q627" s="223">
        <v>0.0036800000000000001</v>
      </c>
      <c r="R627" s="223">
        <f>Q627*H627</f>
        <v>0.2004128</v>
      </c>
      <c r="S627" s="223">
        <v>0</v>
      </c>
      <c r="T627" s="224">
        <f>S627*H627</f>
        <v>0</v>
      </c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R627" s="225" t="s">
        <v>148</v>
      </c>
      <c r="AT627" s="225" t="s">
        <v>143</v>
      </c>
      <c r="AU627" s="225" t="s">
        <v>84</v>
      </c>
      <c r="AY627" s="19" t="s">
        <v>141</v>
      </c>
      <c r="BE627" s="226">
        <f>IF(N627="základní",J627,0)</f>
        <v>0</v>
      </c>
      <c r="BF627" s="226">
        <f>IF(N627="snížená",J627,0)</f>
        <v>0</v>
      </c>
      <c r="BG627" s="226">
        <f>IF(N627="zákl. přenesená",J627,0)</f>
        <v>0</v>
      </c>
      <c r="BH627" s="226">
        <f>IF(N627="sníž. přenesená",J627,0)</f>
        <v>0</v>
      </c>
      <c r="BI627" s="226">
        <f>IF(N627="nulová",J627,0)</f>
        <v>0</v>
      </c>
      <c r="BJ627" s="19" t="s">
        <v>84</v>
      </c>
      <c r="BK627" s="226">
        <f>ROUND(I627*H627,2)</f>
        <v>0</v>
      </c>
      <c r="BL627" s="19" t="s">
        <v>148</v>
      </c>
      <c r="BM627" s="225" t="s">
        <v>561</v>
      </c>
    </row>
    <row r="628" s="2" customFormat="1">
      <c r="A628" s="40"/>
      <c r="B628" s="41"/>
      <c r="C628" s="42"/>
      <c r="D628" s="227" t="s">
        <v>150</v>
      </c>
      <c r="E628" s="42"/>
      <c r="F628" s="228" t="s">
        <v>562</v>
      </c>
      <c r="G628" s="42"/>
      <c r="H628" s="42"/>
      <c r="I628" s="229"/>
      <c r="J628" s="42"/>
      <c r="K628" s="42"/>
      <c r="L628" s="46"/>
      <c r="M628" s="230"/>
      <c r="N628" s="231"/>
      <c r="O628" s="86"/>
      <c r="P628" s="86"/>
      <c r="Q628" s="86"/>
      <c r="R628" s="86"/>
      <c r="S628" s="86"/>
      <c r="T628" s="87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T628" s="19" t="s">
        <v>150</v>
      </c>
      <c r="AU628" s="19" t="s">
        <v>84</v>
      </c>
    </row>
    <row r="629" s="13" customFormat="1">
      <c r="A629" s="13"/>
      <c r="B629" s="232"/>
      <c r="C629" s="233"/>
      <c r="D629" s="234" t="s">
        <v>152</v>
      </c>
      <c r="E629" s="235" t="s">
        <v>19</v>
      </c>
      <c r="F629" s="236" t="s">
        <v>314</v>
      </c>
      <c r="G629" s="233"/>
      <c r="H629" s="235" t="s">
        <v>19</v>
      </c>
      <c r="I629" s="237"/>
      <c r="J629" s="233"/>
      <c r="K629" s="233"/>
      <c r="L629" s="238"/>
      <c r="M629" s="239"/>
      <c r="N629" s="240"/>
      <c r="O629" s="240"/>
      <c r="P629" s="240"/>
      <c r="Q629" s="240"/>
      <c r="R629" s="240"/>
      <c r="S629" s="240"/>
      <c r="T629" s="24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2" t="s">
        <v>152</v>
      </c>
      <c r="AU629" s="242" t="s">
        <v>84</v>
      </c>
      <c r="AV629" s="13" t="s">
        <v>78</v>
      </c>
      <c r="AW629" s="13" t="s">
        <v>33</v>
      </c>
      <c r="AX629" s="13" t="s">
        <v>71</v>
      </c>
      <c r="AY629" s="242" t="s">
        <v>141</v>
      </c>
    </row>
    <row r="630" s="13" customFormat="1">
      <c r="A630" s="13"/>
      <c r="B630" s="232"/>
      <c r="C630" s="233"/>
      <c r="D630" s="234" t="s">
        <v>152</v>
      </c>
      <c r="E630" s="235" t="s">
        <v>19</v>
      </c>
      <c r="F630" s="236" t="s">
        <v>315</v>
      </c>
      <c r="G630" s="233"/>
      <c r="H630" s="235" t="s">
        <v>19</v>
      </c>
      <c r="I630" s="237"/>
      <c r="J630" s="233"/>
      <c r="K630" s="233"/>
      <c r="L630" s="238"/>
      <c r="M630" s="239"/>
      <c r="N630" s="240"/>
      <c r="O630" s="240"/>
      <c r="P630" s="240"/>
      <c r="Q630" s="240"/>
      <c r="R630" s="240"/>
      <c r="S630" s="240"/>
      <c r="T630" s="241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2" t="s">
        <v>152</v>
      </c>
      <c r="AU630" s="242" t="s">
        <v>84</v>
      </c>
      <c r="AV630" s="13" t="s">
        <v>78</v>
      </c>
      <c r="AW630" s="13" t="s">
        <v>33</v>
      </c>
      <c r="AX630" s="13" t="s">
        <v>71</v>
      </c>
      <c r="AY630" s="242" t="s">
        <v>141</v>
      </c>
    </row>
    <row r="631" s="14" customFormat="1">
      <c r="A631" s="14"/>
      <c r="B631" s="243"/>
      <c r="C631" s="244"/>
      <c r="D631" s="234" t="s">
        <v>152</v>
      </c>
      <c r="E631" s="245" t="s">
        <v>19</v>
      </c>
      <c r="F631" s="246" t="s">
        <v>1447</v>
      </c>
      <c r="G631" s="244"/>
      <c r="H631" s="247">
        <v>2.1059999999999999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152</v>
      </c>
      <c r="AU631" s="253" t="s">
        <v>84</v>
      </c>
      <c r="AV631" s="14" t="s">
        <v>84</v>
      </c>
      <c r="AW631" s="14" t="s">
        <v>33</v>
      </c>
      <c r="AX631" s="14" t="s">
        <v>71</v>
      </c>
      <c r="AY631" s="253" t="s">
        <v>141</v>
      </c>
    </row>
    <row r="632" s="13" customFormat="1">
      <c r="A632" s="13"/>
      <c r="B632" s="232"/>
      <c r="C632" s="233"/>
      <c r="D632" s="234" t="s">
        <v>152</v>
      </c>
      <c r="E632" s="235" t="s">
        <v>19</v>
      </c>
      <c r="F632" s="236" t="s">
        <v>288</v>
      </c>
      <c r="G632" s="233"/>
      <c r="H632" s="235" t="s">
        <v>19</v>
      </c>
      <c r="I632" s="237"/>
      <c r="J632" s="233"/>
      <c r="K632" s="233"/>
      <c r="L632" s="238"/>
      <c r="M632" s="239"/>
      <c r="N632" s="240"/>
      <c r="O632" s="240"/>
      <c r="P632" s="240"/>
      <c r="Q632" s="240"/>
      <c r="R632" s="240"/>
      <c r="S632" s="240"/>
      <c r="T632" s="24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2" t="s">
        <v>152</v>
      </c>
      <c r="AU632" s="242" t="s">
        <v>84</v>
      </c>
      <c r="AV632" s="13" t="s">
        <v>78</v>
      </c>
      <c r="AW632" s="13" t="s">
        <v>33</v>
      </c>
      <c r="AX632" s="13" t="s">
        <v>71</v>
      </c>
      <c r="AY632" s="242" t="s">
        <v>141</v>
      </c>
    </row>
    <row r="633" s="14" customFormat="1">
      <c r="A633" s="14"/>
      <c r="B633" s="243"/>
      <c r="C633" s="244"/>
      <c r="D633" s="234" t="s">
        <v>152</v>
      </c>
      <c r="E633" s="245" t="s">
        <v>19</v>
      </c>
      <c r="F633" s="246" t="s">
        <v>564</v>
      </c>
      <c r="G633" s="244"/>
      <c r="H633" s="247">
        <v>23.295999999999999</v>
      </c>
      <c r="I633" s="248"/>
      <c r="J633" s="244"/>
      <c r="K633" s="244"/>
      <c r="L633" s="249"/>
      <c r="M633" s="250"/>
      <c r="N633" s="251"/>
      <c r="O633" s="251"/>
      <c r="P633" s="251"/>
      <c r="Q633" s="251"/>
      <c r="R633" s="251"/>
      <c r="S633" s="251"/>
      <c r="T633" s="252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53" t="s">
        <v>152</v>
      </c>
      <c r="AU633" s="253" t="s">
        <v>84</v>
      </c>
      <c r="AV633" s="14" t="s">
        <v>84</v>
      </c>
      <c r="AW633" s="14" t="s">
        <v>33</v>
      </c>
      <c r="AX633" s="14" t="s">
        <v>71</v>
      </c>
      <c r="AY633" s="253" t="s">
        <v>141</v>
      </c>
    </row>
    <row r="634" s="13" customFormat="1">
      <c r="A634" s="13"/>
      <c r="B634" s="232"/>
      <c r="C634" s="233"/>
      <c r="D634" s="234" t="s">
        <v>152</v>
      </c>
      <c r="E634" s="235" t="s">
        <v>19</v>
      </c>
      <c r="F634" s="236" t="s">
        <v>318</v>
      </c>
      <c r="G634" s="233"/>
      <c r="H634" s="235" t="s">
        <v>19</v>
      </c>
      <c r="I634" s="237"/>
      <c r="J634" s="233"/>
      <c r="K634" s="233"/>
      <c r="L634" s="238"/>
      <c r="M634" s="239"/>
      <c r="N634" s="240"/>
      <c r="O634" s="240"/>
      <c r="P634" s="240"/>
      <c r="Q634" s="240"/>
      <c r="R634" s="240"/>
      <c r="S634" s="240"/>
      <c r="T634" s="241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2" t="s">
        <v>152</v>
      </c>
      <c r="AU634" s="242" t="s">
        <v>84</v>
      </c>
      <c r="AV634" s="13" t="s">
        <v>78</v>
      </c>
      <c r="AW634" s="13" t="s">
        <v>33</v>
      </c>
      <c r="AX634" s="13" t="s">
        <v>71</v>
      </c>
      <c r="AY634" s="242" t="s">
        <v>141</v>
      </c>
    </row>
    <row r="635" s="14" customFormat="1">
      <c r="A635" s="14"/>
      <c r="B635" s="243"/>
      <c r="C635" s="244"/>
      <c r="D635" s="234" t="s">
        <v>152</v>
      </c>
      <c r="E635" s="245" t="s">
        <v>19</v>
      </c>
      <c r="F635" s="246" t="s">
        <v>565</v>
      </c>
      <c r="G635" s="244"/>
      <c r="H635" s="247">
        <v>27.456</v>
      </c>
      <c r="I635" s="248"/>
      <c r="J635" s="244"/>
      <c r="K635" s="244"/>
      <c r="L635" s="249"/>
      <c r="M635" s="250"/>
      <c r="N635" s="251"/>
      <c r="O635" s="251"/>
      <c r="P635" s="251"/>
      <c r="Q635" s="251"/>
      <c r="R635" s="251"/>
      <c r="S635" s="251"/>
      <c r="T635" s="252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3" t="s">
        <v>152</v>
      </c>
      <c r="AU635" s="253" t="s">
        <v>84</v>
      </c>
      <c r="AV635" s="14" t="s">
        <v>84</v>
      </c>
      <c r="AW635" s="14" t="s">
        <v>33</v>
      </c>
      <c r="AX635" s="14" t="s">
        <v>71</v>
      </c>
      <c r="AY635" s="253" t="s">
        <v>141</v>
      </c>
    </row>
    <row r="636" s="14" customFormat="1">
      <c r="A636" s="14"/>
      <c r="B636" s="243"/>
      <c r="C636" s="244"/>
      <c r="D636" s="234" t="s">
        <v>152</v>
      </c>
      <c r="E636" s="245" t="s">
        <v>19</v>
      </c>
      <c r="F636" s="246" t="s">
        <v>566</v>
      </c>
      <c r="G636" s="244"/>
      <c r="H636" s="247">
        <v>2.1059999999999999</v>
      </c>
      <c r="I636" s="248"/>
      <c r="J636" s="244"/>
      <c r="K636" s="244"/>
      <c r="L636" s="249"/>
      <c r="M636" s="250"/>
      <c r="N636" s="251"/>
      <c r="O636" s="251"/>
      <c r="P636" s="251"/>
      <c r="Q636" s="251"/>
      <c r="R636" s="251"/>
      <c r="S636" s="251"/>
      <c r="T636" s="252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53" t="s">
        <v>152</v>
      </c>
      <c r="AU636" s="253" t="s">
        <v>84</v>
      </c>
      <c r="AV636" s="14" t="s">
        <v>84</v>
      </c>
      <c r="AW636" s="14" t="s">
        <v>33</v>
      </c>
      <c r="AX636" s="14" t="s">
        <v>71</v>
      </c>
      <c r="AY636" s="253" t="s">
        <v>141</v>
      </c>
    </row>
    <row r="637" s="16" customFormat="1">
      <c r="A637" s="16"/>
      <c r="B637" s="275"/>
      <c r="C637" s="276"/>
      <c r="D637" s="234" t="s">
        <v>152</v>
      </c>
      <c r="E637" s="277" t="s">
        <v>19</v>
      </c>
      <c r="F637" s="278" t="s">
        <v>266</v>
      </c>
      <c r="G637" s="276"/>
      <c r="H637" s="279">
        <v>54.964000000000006</v>
      </c>
      <c r="I637" s="280"/>
      <c r="J637" s="276"/>
      <c r="K637" s="276"/>
      <c r="L637" s="281"/>
      <c r="M637" s="282"/>
      <c r="N637" s="283"/>
      <c r="O637" s="283"/>
      <c r="P637" s="283"/>
      <c r="Q637" s="283"/>
      <c r="R637" s="283"/>
      <c r="S637" s="283"/>
      <c r="T637" s="284"/>
      <c r="U637" s="16"/>
      <c r="V637" s="16"/>
      <c r="W637" s="16"/>
      <c r="X637" s="16"/>
      <c r="Y637" s="16"/>
      <c r="Z637" s="16"/>
      <c r="AA637" s="16"/>
      <c r="AB637" s="16"/>
      <c r="AC637" s="16"/>
      <c r="AD637" s="16"/>
      <c r="AE637" s="16"/>
      <c r="AT637" s="285" t="s">
        <v>152</v>
      </c>
      <c r="AU637" s="285" t="s">
        <v>84</v>
      </c>
      <c r="AV637" s="16" t="s">
        <v>164</v>
      </c>
      <c r="AW637" s="16" t="s">
        <v>33</v>
      </c>
      <c r="AX637" s="16" t="s">
        <v>71</v>
      </c>
      <c r="AY637" s="285" t="s">
        <v>141</v>
      </c>
    </row>
    <row r="638" s="13" customFormat="1">
      <c r="A638" s="13"/>
      <c r="B638" s="232"/>
      <c r="C638" s="233"/>
      <c r="D638" s="234" t="s">
        <v>152</v>
      </c>
      <c r="E638" s="235" t="s">
        <v>19</v>
      </c>
      <c r="F638" s="236" t="s">
        <v>321</v>
      </c>
      <c r="G638" s="233"/>
      <c r="H638" s="235" t="s">
        <v>19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152</v>
      </c>
      <c r="AU638" s="242" t="s">
        <v>84</v>
      </c>
      <c r="AV638" s="13" t="s">
        <v>78</v>
      </c>
      <c r="AW638" s="13" t="s">
        <v>33</v>
      </c>
      <c r="AX638" s="13" t="s">
        <v>71</v>
      </c>
      <c r="AY638" s="242" t="s">
        <v>141</v>
      </c>
    </row>
    <row r="639" s="13" customFormat="1">
      <c r="A639" s="13"/>
      <c r="B639" s="232"/>
      <c r="C639" s="233"/>
      <c r="D639" s="234" t="s">
        <v>152</v>
      </c>
      <c r="E639" s="235" t="s">
        <v>19</v>
      </c>
      <c r="F639" s="236" t="s">
        <v>288</v>
      </c>
      <c r="G639" s="233"/>
      <c r="H639" s="235" t="s">
        <v>19</v>
      </c>
      <c r="I639" s="237"/>
      <c r="J639" s="233"/>
      <c r="K639" s="233"/>
      <c r="L639" s="238"/>
      <c r="M639" s="239"/>
      <c r="N639" s="240"/>
      <c r="O639" s="240"/>
      <c r="P639" s="240"/>
      <c r="Q639" s="240"/>
      <c r="R639" s="240"/>
      <c r="S639" s="240"/>
      <c r="T639" s="241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2" t="s">
        <v>152</v>
      </c>
      <c r="AU639" s="242" t="s">
        <v>84</v>
      </c>
      <c r="AV639" s="13" t="s">
        <v>78</v>
      </c>
      <c r="AW639" s="13" t="s">
        <v>33</v>
      </c>
      <c r="AX639" s="13" t="s">
        <v>71</v>
      </c>
      <c r="AY639" s="242" t="s">
        <v>141</v>
      </c>
    </row>
    <row r="640" s="14" customFormat="1">
      <c r="A640" s="14"/>
      <c r="B640" s="243"/>
      <c r="C640" s="244"/>
      <c r="D640" s="234" t="s">
        <v>152</v>
      </c>
      <c r="E640" s="245" t="s">
        <v>19</v>
      </c>
      <c r="F640" s="246" t="s">
        <v>322</v>
      </c>
      <c r="G640" s="244"/>
      <c r="H640" s="247">
        <v>-5.04</v>
      </c>
      <c r="I640" s="248"/>
      <c r="J640" s="244"/>
      <c r="K640" s="244"/>
      <c r="L640" s="249"/>
      <c r="M640" s="250"/>
      <c r="N640" s="251"/>
      <c r="O640" s="251"/>
      <c r="P640" s="251"/>
      <c r="Q640" s="251"/>
      <c r="R640" s="251"/>
      <c r="S640" s="251"/>
      <c r="T640" s="252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  <c r="AE640" s="14"/>
      <c r="AT640" s="253" t="s">
        <v>152</v>
      </c>
      <c r="AU640" s="253" t="s">
        <v>84</v>
      </c>
      <c r="AV640" s="14" t="s">
        <v>84</v>
      </c>
      <c r="AW640" s="14" t="s">
        <v>33</v>
      </c>
      <c r="AX640" s="14" t="s">
        <v>71</v>
      </c>
      <c r="AY640" s="253" t="s">
        <v>141</v>
      </c>
    </row>
    <row r="641" s="14" customFormat="1">
      <c r="A641" s="14"/>
      <c r="B641" s="243"/>
      <c r="C641" s="244"/>
      <c r="D641" s="234" t="s">
        <v>152</v>
      </c>
      <c r="E641" s="245" t="s">
        <v>19</v>
      </c>
      <c r="F641" s="246" t="s">
        <v>323</v>
      </c>
      <c r="G641" s="244"/>
      <c r="H641" s="247">
        <v>-1.8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152</v>
      </c>
      <c r="AU641" s="253" t="s">
        <v>84</v>
      </c>
      <c r="AV641" s="14" t="s">
        <v>84</v>
      </c>
      <c r="AW641" s="14" t="s">
        <v>33</v>
      </c>
      <c r="AX641" s="14" t="s">
        <v>71</v>
      </c>
      <c r="AY641" s="253" t="s">
        <v>141</v>
      </c>
    </row>
    <row r="642" s="13" customFormat="1">
      <c r="A642" s="13"/>
      <c r="B642" s="232"/>
      <c r="C642" s="233"/>
      <c r="D642" s="234" t="s">
        <v>152</v>
      </c>
      <c r="E642" s="235" t="s">
        <v>19</v>
      </c>
      <c r="F642" s="236" t="s">
        <v>318</v>
      </c>
      <c r="G642" s="233"/>
      <c r="H642" s="235" t="s">
        <v>19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2" t="s">
        <v>152</v>
      </c>
      <c r="AU642" s="242" t="s">
        <v>84</v>
      </c>
      <c r="AV642" s="13" t="s">
        <v>78</v>
      </c>
      <c r="AW642" s="13" t="s">
        <v>33</v>
      </c>
      <c r="AX642" s="13" t="s">
        <v>71</v>
      </c>
      <c r="AY642" s="242" t="s">
        <v>141</v>
      </c>
    </row>
    <row r="643" s="14" customFormat="1">
      <c r="A643" s="14"/>
      <c r="B643" s="243"/>
      <c r="C643" s="244"/>
      <c r="D643" s="234" t="s">
        <v>152</v>
      </c>
      <c r="E643" s="245" t="s">
        <v>19</v>
      </c>
      <c r="F643" s="246" t="s">
        <v>567</v>
      </c>
      <c r="G643" s="244"/>
      <c r="H643" s="247">
        <v>-3.96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152</v>
      </c>
      <c r="AU643" s="253" t="s">
        <v>84</v>
      </c>
      <c r="AV643" s="14" t="s">
        <v>84</v>
      </c>
      <c r="AW643" s="14" t="s">
        <v>33</v>
      </c>
      <c r="AX643" s="14" t="s">
        <v>71</v>
      </c>
      <c r="AY643" s="253" t="s">
        <v>141</v>
      </c>
    </row>
    <row r="644" s="14" customFormat="1">
      <c r="A644" s="14"/>
      <c r="B644" s="243"/>
      <c r="C644" s="244"/>
      <c r="D644" s="234" t="s">
        <v>152</v>
      </c>
      <c r="E644" s="245" t="s">
        <v>19</v>
      </c>
      <c r="F644" s="246" t="s">
        <v>325</v>
      </c>
      <c r="G644" s="244"/>
      <c r="H644" s="247">
        <v>-7.2000000000000002</v>
      </c>
      <c r="I644" s="248"/>
      <c r="J644" s="244"/>
      <c r="K644" s="244"/>
      <c r="L644" s="249"/>
      <c r="M644" s="250"/>
      <c r="N644" s="251"/>
      <c r="O644" s="251"/>
      <c r="P644" s="251"/>
      <c r="Q644" s="251"/>
      <c r="R644" s="251"/>
      <c r="S644" s="251"/>
      <c r="T644" s="252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3" t="s">
        <v>152</v>
      </c>
      <c r="AU644" s="253" t="s">
        <v>84</v>
      </c>
      <c r="AV644" s="14" t="s">
        <v>84</v>
      </c>
      <c r="AW644" s="14" t="s">
        <v>33</v>
      </c>
      <c r="AX644" s="14" t="s">
        <v>71</v>
      </c>
      <c r="AY644" s="253" t="s">
        <v>141</v>
      </c>
    </row>
    <row r="645" s="16" customFormat="1">
      <c r="A645" s="16"/>
      <c r="B645" s="275"/>
      <c r="C645" s="276"/>
      <c r="D645" s="234" t="s">
        <v>152</v>
      </c>
      <c r="E645" s="277" t="s">
        <v>19</v>
      </c>
      <c r="F645" s="278" t="s">
        <v>266</v>
      </c>
      <c r="G645" s="276"/>
      <c r="H645" s="279">
        <v>-18</v>
      </c>
      <c r="I645" s="280"/>
      <c r="J645" s="276"/>
      <c r="K645" s="276"/>
      <c r="L645" s="281"/>
      <c r="M645" s="282"/>
      <c r="N645" s="283"/>
      <c r="O645" s="283"/>
      <c r="P645" s="283"/>
      <c r="Q645" s="283"/>
      <c r="R645" s="283"/>
      <c r="S645" s="283"/>
      <c r="T645" s="284"/>
      <c r="U645" s="16"/>
      <c r="V645" s="16"/>
      <c r="W645" s="16"/>
      <c r="X645" s="16"/>
      <c r="Y645" s="16"/>
      <c r="Z645" s="16"/>
      <c r="AA645" s="16"/>
      <c r="AB645" s="16"/>
      <c r="AC645" s="16"/>
      <c r="AD645" s="16"/>
      <c r="AE645" s="16"/>
      <c r="AT645" s="285" t="s">
        <v>152</v>
      </c>
      <c r="AU645" s="285" t="s">
        <v>84</v>
      </c>
      <c r="AV645" s="16" t="s">
        <v>164</v>
      </c>
      <c r="AW645" s="16" t="s">
        <v>33</v>
      </c>
      <c r="AX645" s="16" t="s">
        <v>71</v>
      </c>
      <c r="AY645" s="285" t="s">
        <v>141</v>
      </c>
    </row>
    <row r="646" s="13" customFormat="1">
      <c r="A646" s="13"/>
      <c r="B646" s="232"/>
      <c r="C646" s="233"/>
      <c r="D646" s="234" t="s">
        <v>152</v>
      </c>
      <c r="E646" s="235" t="s">
        <v>19</v>
      </c>
      <c r="F646" s="236" t="s">
        <v>350</v>
      </c>
      <c r="G646" s="233"/>
      <c r="H646" s="235" t="s">
        <v>19</v>
      </c>
      <c r="I646" s="237"/>
      <c r="J646" s="233"/>
      <c r="K646" s="233"/>
      <c r="L646" s="238"/>
      <c r="M646" s="239"/>
      <c r="N646" s="240"/>
      <c r="O646" s="240"/>
      <c r="P646" s="240"/>
      <c r="Q646" s="240"/>
      <c r="R646" s="240"/>
      <c r="S646" s="240"/>
      <c r="T646" s="241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2" t="s">
        <v>152</v>
      </c>
      <c r="AU646" s="242" t="s">
        <v>84</v>
      </c>
      <c r="AV646" s="13" t="s">
        <v>78</v>
      </c>
      <c r="AW646" s="13" t="s">
        <v>33</v>
      </c>
      <c r="AX646" s="13" t="s">
        <v>71</v>
      </c>
      <c r="AY646" s="242" t="s">
        <v>141</v>
      </c>
    </row>
    <row r="647" s="13" customFormat="1">
      <c r="A647" s="13"/>
      <c r="B647" s="232"/>
      <c r="C647" s="233"/>
      <c r="D647" s="234" t="s">
        <v>152</v>
      </c>
      <c r="E647" s="235" t="s">
        <v>19</v>
      </c>
      <c r="F647" s="236" t="s">
        <v>288</v>
      </c>
      <c r="G647" s="233"/>
      <c r="H647" s="235" t="s">
        <v>19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152</v>
      </c>
      <c r="AU647" s="242" t="s">
        <v>84</v>
      </c>
      <c r="AV647" s="13" t="s">
        <v>78</v>
      </c>
      <c r="AW647" s="13" t="s">
        <v>33</v>
      </c>
      <c r="AX647" s="13" t="s">
        <v>71</v>
      </c>
      <c r="AY647" s="242" t="s">
        <v>141</v>
      </c>
    </row>
    <row r="648" s="14" customFormat="1">
      <c r="A648" s="14"/>
      <c r="B648" s="243"/>
      <c r="C648" s="244"/>
      <c r="D648" s="234" t="s">
        <v>152</v>
      </c>
      <c r="E648" s="245" t="s">
        <v>19</v>
      </c>
      <c r="F648" s="246" t="s">
        <v>568</v>
      </c>
      <c r="G648" s="244"/>
      <c r="H648" s="247">
        <v>5.8319999999999999</v>
      </c>
      <c r="I648" s="248"/>
      <c r="J648" s="244"/>
      <c r="K648" s="244"/>
      <c r="L648" s="249"/>
      <c r="M648" s="250"/>
      <c r="N648" s="251"/>
      <c r="O648" s="251"/>
      <c r="P648" s="251"/>
      <c r="Q648" s="251"/>
      <c r="R648" s="251"/>
      <c r="S648" s="251"/>
      <c r="T648" s="252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53" t="s">
        <v>152</v>
      </c>
      <c r="AU648" s="253" t="s">
        <v>84</v>
      </c>
      <c r="AV648" s="14" t="s">
        <v>84</v>
      </c>
      <c r="AW648" s="14" t="s">
        <v>33</v>
      </c>
      <c r="AX648" s="14" t="s">
        <v>71</v>
      </c>
      <c r="AY648" s="253" t="s">
        <v>141</v>
      </c>
    </row>
    <row r="649" s="14" customFormat="1">
      <c r="A649" s="14"/>
      <c r="B649" s="243"/>
      <c r="C649" s="244"/>
      <c r="D649" s="234" t="s">
        <v>152</v>
      </c>
      <c r="E649" s="245" t="s">
        <v>19</v>
      </c>
      <c r="F649" s="246" t="s">
        <v>569</v>
      </c>
      <c r="G649" s="244"/>
      <c r="H649" s="247">
        <v>2.2679999999999998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152</v>
      </c>
      <c r="AU649" s="253" t="s">
        <v>84</v>
      </c>
      <c r="AV649" s="14" t="s">
        <v>84</v>
      </c>
      <c r="AW649" s="14" t="s">
        <v>33</v>
      </c>
      <c r="AX649" s="14" t="s">
        <v>71</v>
      </c>
      <c r="AY649" s="253" t="s">
        <v>141</v>
      </c>
    </row>
    <row r="650" s="14" customFormat="1">
      <c r="A650" s="14"/>
      <c r="B650" s="243"/>
      <c r="C650" s="244"/>
      <c r="D650" s="234" t="s">
        <v>152</v>
      </c>
      <c r="E650" s="245" t="s">
        <v>19</v>
      </c>
      <c r="F650" s="246" t="s">
        <v>570</v>
      </c>
      <c r="G650" s="244"/>
      <c r="H650" s="247">
        <v>0.81000000000000005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152</v>
      </c>
      <c r="AU650" s="253" t="s">
        <v>84</v>
      </c>
      <c r="AV650" s="14" t="s">
        <v>84</v>
      </c>
      <c r="AW650" s="14" t="s">
        <v>33</v>
      </c>
      <c r="AX650" s="14" t="s">
        <v>71</v>
      </c>
      <c r="AY650" s="253" t="s">
        <v>141</v>
      </c>
    </row>
    <row r="651" s="13" customFormat="1">
      <c r="A651" s="13"/>
      <c r="B651" s="232"/>
      <c r="C651" s="233"/>
      <c r="D651" s="234" t="s">
        <v>152</v>
      </c>
      <c r="E651" s="235" t="s">
        <v>19</v>
      </c>
      <c r="F651" s="236" t="s">
        <v>318</v>
      </c>
      <c r="G651" s="233"/>
      <c r="H651" s="235" t="s">
        <v>19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152</v>
      </c>
      <c r="AU651" s="242" t="s">
        <v>84</v>
      </c>
      <c r="AV651" s="13" t="s">
        <v>78</v>
      </c>
      <c r="AW651" s="13" t="s">
        <v>33</v>
      </c>
      <c r="AX651" s="13" t="s">
        <v>71</v>
      </c>
      <c r="AY651" s="242" t="s">
        <v>141</v>
      </c>
    </row>
    <row r="652" s="14" customFormat="1">
      <c r="A652" s="14"/>
      <c r="B652" s="243"/>
      <c r="C652" s="244"/>
      <c r="D652" s="234" t="s">
        <v>152</v>
      </c>
      <c r="E652" s="245" t="s">
        <v>19</v>
      </c>
      <c r="F652" s="246" t="s">
        <v>571</v>
      </c>
      <c r="G652" s="244"/>
      <c r="H652" s="247">
        <v>0.81000000000000005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152</v>
      </c>
      <c r="AU652" s="253" t="s">
        <v>84</v>
      </c>
      <c r="AV652" s="14" t="s">
        <v>84</v>
      </c>
      <c r="AW652" s="14" t="s">
        <v>33</v>
      </c>
      <c r="AX652" s="14" t="s">
        <v>71</v>
      </c>
      <c r="AY652" s="253" t="s">
        <v>141</v>
      </c>
    </row>
    <row r="653" s="14" customFormat="1">
      <c r="A653" s="14"/>
      <c r="B653" s="243"/>
      <c r="C653" s="244"/>
      <c r="D653" s="234" t="s">
        <v>152</v>
      </c>
      <c r="E653" s="245" t="s">
        <v>19</v>
      </c>
      <c r="F653" s="246" t="s">
        <v>572</v>
      </c>
      <c r="G653" s="244"/>
      <c r="H653" s="247">
        <v>7.7759999999999998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152</v>
      </c>
      <c r="AU653" s="253" t="s">
        <v>84</v>
      </c>
      <c r="AV653" s="14" t="s">
        <v>84</v>
      </c>
      <c r="AW653" s="14" t="s">
        <v>33</v>
      </c>
      <c r="AX653" s="14" t="s">
        <v>71</v>
      </c>
      <c r="AY653" s="253" t="s">
        <v>141</v>
      </c>
    </row>
    <row r="654" s="15" customFormat="1">
      <c r="A654" s="15"/>
      <c r="B654" s="254"/>
      <c r="C654" s="255"/>
      <c r="D654" s="234" t="s">
        <v>152</v>
      </c>
      <c r="E654" s="256" t="s">
        <v>19</v>
      </c>
      <c r="F654" s="257" t="s">
        <v>159</v>
      </c>
      <c r="G654" s="255"/>
      <c r="H654" s="258">
        <v>54.460000000000008</v>
      </c>
      <c r="I654" s="259"/>
      <c r="J654" s="255"/>
      <c r="K654" s="255"/>
      <c r="L654" s="260"/>
      <c r="M654" s="261"/>
      <c r="N654" s="262"/>
      <c r="O654" s="262"/>
      <c r="P654" s="262"/>
      <c r="Q654" s="262"/>
      <c r="R654" s="262"/>
      <c r="S654" s="262"/>
      <c r="T654" s="263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T654" s="264" t="s">
        <v>152</v>
      </c>
      <c r="AU654" s="264" t="s">
        <v>84</v>
      </c>
      <c r="AV654" s="15" t="s">
        <v>148</v>
      </c>
      <c r="AW654" s="15" t="s">
        <v>33</v>
      </c>
      <c r="AX654" s="15" t="s">
        <v>78</v>
      </c>
      <c r="AY654" s="264" t="s">
        <v>141</v>
      </c>
    </row>
    <row r="655" s="2" customFormat="1" ht="33" customHeight="1">
      <c r="A655" s="40"/>
      <c r="B655" s="41"/>
      <c r="C655" s="214" t="s">
        <v>573</v>
      </c>
      <c r="D655" s="214" t="s">
        <v>143</v>
      </c>
      <c r="E655" s="215" t="s">
        <v>574</v>
      </c>
      <c r="F655" s="216" t="s">
        <v>575</v>
      </c>
      <c r="G655" s="217" t="s">
        <v>146</v>
      </c>
      <c r="H655" s="218">
        <v>769.65999999999997</v>
      </c>
      <c r="I655" s="219"/>
      <c r="J655" s="220">
        <f>ROUND(I655*H655,2)</f>
        <v>0</v>
      </c>
      <c r="K655" s="216" t="s">
        <v>147</v>
      </c>
      <c r="L655" s="46"/>
      <c r="M655" s="221" t="s">
        <v>19</v>
      </c>
      <c r="N655" s="222" t="s">
        <v>43</v>
      </c>
      <c r="O655" s="86"/>
      <c r="P655" s="223">
        <f>O655*H655</f>
        <v>0</v>
      </c>
      <c r="Q655" s="223">
        <v>0.0026800000000000001</v>
      </c>
      <c r="R655" s="223">
        <f>Q655*H655</f>
        <v>2.0626888000000001</v>
      </c>
      <c r="S655" s="223">
        <v>0</v>
      </c>
      <c r="T655" s="224">
        <f>S655*H655</f>
        <v>0</v>
      </c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R655" s="225" t="s">
        <v>148</v>
      </c>
      <c r="AT655" s="225" t="s">
        <v>143</v>
      </c>
      <c r="AU655" s="225" t="s">
        <v>84</v>
      </c>
      <c r="AY655" s="19" t="s">
        <v>141</v>
      </c>
      <c r="BE655" s="226">
        <f>IF(N655="základní",J655,0)</f>
        <v>0</v>
      </c>
      <c r="BF655" s="226">
        <f>IF(N655="snížená",J655,0)</f>
        <v>0</v>
      </c>
      <c r="BG655" s="226">
        <f>IF(N655="zákl. přenesená",J655,0)</f>
        <v>0</v>
      </c>
      <c r="BH655" s="226">
        <f>IF(N655="sníž. přenesená",J655,0)</f>
        <v>0</v>
      </c>
      <c r="BI655" s="226">
        <f>IF(N655="nulová",J655,0)</f>
        <v>0</v>
      </c>
      <c r="BJ655" s="19" t="s">
        <v>84</v>
      </c>
      <c r="BK655" s="226">
        <f>ROUND(I655*H655,2)</f>
        <v>0</v>
      </c>
      <c r="BL655" s="19" t="s">
        <v>148</v>
      </c>
      <c r="BM655" s="225" t="s">
        <v>576</v>
      </c>
    </row>
    <row r="656" s="2" customFormat="1">
      <c r="A656" s="40"/>
      <c r="B656" s="41"/>
      <c r="C656" s="42"/>
      <c r="D656" s="227" t="s">
        <v>150</v>
      </c>
      <c r="E656" s="42"/>
      <c r="F656" s="228" t="s">
        <v>577</v>
      </c>
      <c r="G656" s="42"/>
      <c r="H656" s="42"/>
      <c r="I656" s="229"/>
      <c r="J656" s="42"/>
      <c r="K656" s="42"/>
      <c r="L656" s="46"/>
      <c r="M656" s="230"/>
      <c r="N656" s="231"/>
      <c r="O656" s="86"/>
      <c r="P656" s="86"/>
      <c r="Q656" s="86"/>
      <c r="R656" s="86"/>
      <c r="S656" s="86"/>
      <c r="T656" s="87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T656" s="19" t="s">
        <v>150</v>
      </c>
      <c r="AU656" s="19" t="s">
        <v>84</v>
      </c>
    </row>
    <row r="657" s="13" customFormat="1">
      <c r="A657" s="13"/>
      <c r="B657" s="232"/>
      <c r="C657" s="233"/>
      <c r="D657" s="234" t="s">
        <v>152</v>
      </c>
      <c r="E657" s="235" t="s">
        <v>19</v>
      </c>
      <c r="F657" s="236" t="s">
        <v>315</v>
      </c>
      <c r="G657" s="233"/>
      <c r="H657" s="235" t="s">
        <v>19</v>
      </c>
      <c r="I657" s="237"/>
      <c r="J657" s="233"/>
      <c r="K657" s="233"/>
      <c r="L657" s="238"/>
      <c r="M657" s="239"/>
      <c r="N657" s="240"/>
      <c r="O657" s="240"/>
      <c r="P657" s="240"/>
      <c r="Q657" s="240"/>
      <c r="R657" s="240"/>
      <c r="S657" s="240"/>
      <c r="T657" s="241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2" t="s">
        <v>152</v>
      </c>
      <c r="AU657" s="242" t="s">
        <v>84</v>
      </c>
      <c r="AV657" s="13" t="s">
        <v>78</v>
      </c>
      <c r="AW657" s="13" t="s">
        <v>33</v>
      </c>
      <c r="AX657" s="13" t="s">
        <v>71</v>
      </c>
      <c r="AY657" s="242" t="s">
        <v>141</v>
      </c>
    </row>
    <row r="658" s="14" customFormat="1">
      <c r="A658" s="14"/>
      <c r="B658" s="243"/>
      <c r="C658" s="244"/>
      <c r="D658" s="234" t="s">
        <v>152</v>
      </c>
      <c r="E658" s="245" t="s">
        <v>19</v>
      </c>
      <c r="F658" s="246" t="s">
        <v>1431</v>
      </c>
      <c r="G658" s="244"/>
      <c r="H658" s="247">
        <v>29.93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152</v>
      </c>
      <c r="AU658" s="253" t="s">
        <v>84</v>
      </c>
      <c r="AV658" s="14" t="s">
        <v>84</v>
      </c>
      <c r="AW658" s="14" t="s">
        <v>33</v>
      </c>
      <c r="AX658" s="14" t="s">
        <v>71</v>
      </c>
      <c r="AY658" s="253" t="s">
        <v>141</v>
      </c>
    </row>
    <row r="659" s="14" customFormat="1">
      <c r="A659" s="14"/>
      <c r="B659" s="243"/>
      <c r="C659" s="244"/>
      <c r="D659" s="234" t="s">
        <v>152</v>
      </c>
      <c r="E659" s="245" t="s">
        <v>19</v>
      </c>
      <c r="F659" s="246" t="s">
        <v>258</v>
      </c>
      <c r="G659" s="244"/>
      <c r="H659" s="247">
        <v>0.22500000000000001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152</v>
      </c>
      <c r="AU659" s="253" t="s">
        <v>84</v>
      </c>
      <c r="AV659" s="14" t="s">
        <v>84</v>
      </c>
      <c r="AW659" s="14" t="s">
        <v>33</v>
      </c>
      <c r="AX659" s="14" t="s">
        <v>71</v>
      </c>
      <c r="AY659" s="253" t="s">
        <v>141</v>
      </c>
    </row>
    <row r="660" s="13" customFormat="1">
      <c r="A660" s="13"/>
      <c r="B660" s="232"/>
      <c r="C660" s="233"/>
      <c r="D660" s="234" t="s">
        <v>152</v>
      </c>
      <c r="E660" s="235" t="s">
        <v>19</v>
      </c>
      <c r="F660" s="236" t="s">
        <v>288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152</v>
      </c>
      <c r="AU660" s="242" t="s">
        <v>84</v>
      </c>
      <c r="AV660" s="13" t="s">
        <v>78</v>
      </c>
      <c r="AW660" s="13" t="s">
        <v>33</v>
      </c>
      <c r="AX660" s="13" t="s">
        <v>71</v>
      </c>
      <c r="AY660" s="242" t="s">
        <v>141</v>
      </c>
    </row>
    <row r="661" s="14" customFormat="1">
      <c r="A661" s="14"/>
      <c r="B661" s="243"/>
      <c r="C661" s="244"/>
      <c r="D661" s="234" t="s">
        <v>152</v>
      </c>
      <c r="E661" s="245" t="s">
        <v>19</v>
      </c>
      <c r="F661" s="246" t="s">
        <v>578</v>
      </c>
      <c r="G661" s="244"/>
      <c r="H661" s="247">
        <v>381.51499999999999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152</v>
      </c>
      <c r="AU661" s="253" t="s">
        <v>84</v>
      </c>
      <c r="AV661" s="14" t="s">
        <v>84</v>
      </c>
      <c r="AW661" s="14" t="s">
        <v>33</v>
      </c>
      <c r="AX661" s="14" t="s">
        <v>71</v>
      </c>
      <c r="AY661" s="253" t="s">
        <v>141</v>
      </c>
    </row>
    <row r="662" s="14" customFormat="1">
      <c r="A662" s="14"/>
      <c r="B662" s="243"/>
      <c r="C662" s="244"/>
      <c r="D662" s="234" t="s">
        <v>152</v>
      </c>
      <c r="E662" s="245" t="s">
        <v>19</v>
      </c>
      <c r="F662" s="246" t="s">
        <v>579</v>
      </c>
      <c r="G662" s="244"/>
      <c r="H662" s="247">
        <v>0.79500000000000004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152</v>
      </c>
      <c r="AU662" s="253" t="s">
        <v>84</v>
      </c>
      <c r="AV662" s="14" t="s">
        <v>84</v>
      </c>
      <c r="AW662" s="14" t="s">
        <v>33</v>
      </c>
      <c r="AX662" s="14" t="s">
        <v>71</v>
      </c>
      <c r="AY662" s="253" t="s">
        <v>141</v>
      </c>
    </row>
    <row r="663" s="13" customFormat="1">
      <c r="A663" s="13"/>
      <c r="B663" s="232"/>
      <c r="C663" s="233"/>
      <c r="D663" s="234" t="s">
        <v>152</v>
      </c>
      <c r="E663" s="235" t="s">
        <v>19</v>
      </c>
      <c r="F663" s="236" t="s">
        <v>318</v>
      </c>
      <c r="G663" s="233"/>
      <c r="H663" s="235" t="s">
        <v>19</v>
      </c>
      <c r="I663" s="237"/>
      <c r="J663" s="233"/>
      <c r="K663" s="233"/>
      <c r="L663" s="238"/>
      <c r="M663" s="239"/>
      <c r="N663" s="240"/>
      <c r="O663" s="240"/>
      <c r="P663" s="240"/>
      <c r="Q663" s="240"/>
      <c r="R663" s="240"/>
      <c r="S663" s="240"/>
      <c r="T663" s="241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42" t="s">
        <v>152</v>
      </c>
      <c r="AU663" s="242" t="s">
        <v>84</v>
      </c>
      <c r="AV663" s="13" t="s">
        <v>78</v>
      </c>
      <c r="AW663" s="13" t="s">
        <v>33</v>
      </c>
      <c r="AX663" s="13" t="s">
        <v>71</v>
      </c>
      <c r="AY663" s="242" t="s">
        <v>141</v>
      </c>
    </row>
    <row r="664" s="14" customFormat="1">
      <c r="A664" s="14"/>
      <c r="B664" s="243"/>
      <c r="C664" s="244"/>
      <c r="D664" s="234" t="s">
        <v>152</v>
      </c>
      <c r="E664" s="245" t="s">
        <v>19</v>
      </c>
      <c r="F664" s="246" t="s">
        <v>385</v>
      </c>
      <c r="G664" s="244"/>
      <c r="H664" s="247">
        <v>381.51499999999999</v>
      </c>
      <c r="I664" s="248"/>
      <c r="J664" s="244"/>
      <c r="K664" s="244"/>
      <c r="L664" s="249"/>
      <c r="M664" s="250"/>
      <c r="N664" s="251"/>
      <c r="O664" s="251"/>
      <c r="P664" s="251"/>
      <c r="Q664" s="251"/>
      <c r="R664" s="251"/>
      <c r="S664" s="251"/>
      <c r="T664" s="252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253" t="s">
        <v>152</v>
      </c>
      <c r="AU664" s="253" t="s">
        <v>84</v>
      </c>
      <c r="AV664" s="14" t="s">
        <v>84</v>
      </c>
      <c r="AW664" s="14" t="s">
        <v>33</v>
      </c>
      <c r="AX664" s="14" t="s">
        <v>71</v>
      </c>
      <c r="AY664" s="253" t="s">
        <v>141</v>
      </c>
    </row>
    <row r="665" s="14" customFormat="1">
      <c r="A665" s="14"/>
      <c r="B665" s="243"/>
      <c r="C665" s="244"/>
      <c r="D665" s="234" t="s">
        <v>152</v>
      </c>
      <c r="E665" s="245" t="s">
        <v>19</v>
      </c>
      <c r="F665" s="246" t="s">
        <v>580</v>
      </c>
      <c r="G665" s="244"/>
      <c r="H665" s="247">
        <v>29.93</v>
      </c>
      <c r="I665" s="248"/>
      <c r="J665" s="244"/>
      <c r="K665" s="244"/>
      <c r="L665" s="249"/>
      <c r="M665" s="250"/>
      <c r="N665" s="251"/>
      <c r="O665" s="251"/>
      <c r="P665" s="251"/>
      <c r="Q665" s="251"/>
      <c r="R665" s="251"/>
      <c r="S665" s="251"/>
      <c r="T665" s="252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3" t="s">
        <v>152</v>
      </c>
      <c r="AU665" s="253" t="s">
        <v>84</v>
      </c>
      <c r="AV665" s="14" t="s">
        <v>84</v>
      </c>
      <c r="AW665" s="14" t="s">
        <v>33</v>
      </c>
      <c r="AX665" s="14" t="s">
        <v>71</v>
      </c>
      <c r="AY665" s="253" t="s">
        <v>141</v>
      </c>
    </row>
    <row r="666" s="16" customFormat="1">
      <c r="A666" s="16"/>
      <c r="B666" s="275"/>
      <c r="C666" s="276"/>
      <c r="D666" s="234" t="s">
        <v>152</v>
      </c>
      <c r="E666" s="277" t="s">
        <v>19</v>
      </c>
      <c r="F666" s="278" t="s">
        <v>266</v>
      </c>
      <c r="G666" s="276"/>
      <c r="H666" s="279">
        <v>823.90999999999997</v>
      </c>
      <c r="I666" s="280"/>
      <c r="J666" s="276"/>
      <c r="K666" s="276"/>
      <c r="L666" s="281"/>
      <c r="M666" s="282"/>
      <c r="N666" s="283"/>
      <c r="O666" s="283"/>
      <c r="P666" s="283"/>
      <c r="Q666" s="283"/>
      <c r="R666" s="283"/>
      <c r="S666" s="283"/>
      <c r="T666" s="284"/>
      <c r="U666" s="16"/>
      <c r="V666" s="16"/>
      <c r="W666" s="16"/>
      <c r="X666" s="16"/>
      <c r="Y666" s="16"/>
      <c r="Z666" s="16"/>
      <c r="AA666" s="16"/>
      <c r="AB666" s="16"/>
      <c r="AC666" s="16"/>
      <c r="AD666" s="16"/>
      <c r="AE666" s="16"/>
      <c r="AT666" s="285" t="s">
        <v>152</v>
      </c>
      <c r="AU666" s="285" t="s">
        <v>84</v>
      </c>
      <c r="AV666" s="16" t="s">
        <v>164</v>
      </c>
      <c r="AW666" s="16" t="s">
        <v>33</v>
      </c>
      <c r="AX666" s="16" t="s">
        <v>71</v>
      </c>
      <c r="AY666" s="285" t="s">
        <v>141</v>
      </c>
    </row>
    <row r="667" s="13" customFormat="1">
      <c r="A667" s="13"/>
      <c r="B667" s="232"/>
      <c r="C667" s="233"/>
      <c r="D667" s="234" t="s">
        <v>152</v>
      </c>
      <c r="E667" s="235" t="s">
        <v>19</v>
      </c>
      <c r="F667" s="236" t="s">
        <v>288</v>
      </c>
      <c r="G667" s="233"/>
      <c r="H667" s="235" t="s">
        <v>19</v>
      </c>
      <c r="I667" s="237"/>
      <c r="J667" s="233"/>
      <c r="K667" s="233"/>
      <c r="L667" s="238"/>
      <c r="M667" s="239"/>
      <c r="N667" s="240"/>
      <c r="O667" s="240"/>
      <c r="P667" s="240"/>
      <c r="Q667" s="240"/>
      <c r="R667" s="240"/>
      <c r="S667" s="240"/>
      <c r="T667" s="241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2" t="s">
        <v>152</v>
      </c>
      <c r="AU667" s="242" t="s">
        <v>84</v>
      </c>
      <c r="AV667" s="13" t="s">
        <v>78</v>
      </c>
      <c r="AW667" s="13" t="s">
        <v>33</v>
      </c>
      <c r="AX667" s="13" t="s">
        <v>71</v>
      </c>
      <c r="AY667" s="242" t="s">
        <v>141</v>
      </c>
    </row>
    <row r="668" s="13" customFormat="1">
      <c r="A668" s="13"/>
      <c r="B668" s="232"/>
      <c r="C668" s="233"/>
      <c r="D668" s="234" t="s">
        <v>152</v>
      </c>
      <c r="E668" s="235" t="s">
        <v>19</v>
      </c>
      <c r="F668" s="236" t="s">
        <v>289</v>
      </c>
      <c r="G668" s="233"/>
      <c r="H668" s="235" t="s">
        <v>19</v>
      </c>
      <c r="I668" s="237"/>
      <c r="J668" s="233"/>
      <c r="K668" s="233"/>
      <c r="L668" s="238"/>
      <c r="M668" s="239"/>
      <c r="N668" s="240"/>
      <c r="O668" s="240"/>
      <c r="P668" s="240"/>
      <c r="Q668" s="240"/>
      <c r="R668" s="240"/>
      <c r="S668" s="240"/>
      <c r="T668" s="241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42" t="s">
        <v>152</v>
      </c>
      <c r="AU668" s="242" t="s">
        <v>84</v>
      </c>
      <c r="AV668" s="13" t="s">
        <v>78</v>
      </c>
      <c r="AW668" s="13" t="s">
        <v>33</v>
      </c>
      <c r="AX668" s="13" t="s">
        <v>71</v>
      </c>
      <c r="AY668" s="242" t="s">
        <v>141</v>
      </c>
    </row>
    <row r="669" s="14" customFormat="1">
      <c r="A669" s="14"/>
      <c r="B669" s="243"/>
      <c r="C669" s="244"/>
      <c r="D669" s="234" t="s">
        <v>152</v>
      </c>
      <c r="E669" s="245" t="s">
        <v>19</v>
      </c>
      <c r="F669" s="246" t="s">
        <v>581</v>
      </c>
      <c r="G669" s="244"/>
      <c r="H669" s="247">
        <v>9.3420000000000005</v>
      </c>
      <c r="I669" s="248"/>
      <c r="J669" s="244"/>
      <c r="K669" s="244"/>
      <c r="L669" s="249"/>
      <c r="M669" s="250"/>
      <c r="N669" s="251"/>
      <c r="O669" s="251"/>
      <c r="P669" s="251"/>
      <c r="Q669" s="251"/>
      <c r="R669" s="251"/>
      <c r="S669" s="251"/>
      <c r="T669" s="252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  <c r="AE669" s="14"/>
      <c r="AT669" s="253" t="s">
        <v>152</v>
      </c>
      <c r="AU669" s="253" t="s">
        <v>84</v>
      </c>
      <c r="AV669" s="14" t="s">
        <v>84</v>
      </c>
      <c r="AW669" s="14" t="s">
        <v>33</v>
      </c>
      <c r="AX669" s="14" t="s">
        <v>71</v>
      </c>
      <c r="AY669" s="253" t="s">
        <v>141</v>
      </c>
    </row>
    <row r="670" s="16" customFormat="1">
      <c r="A670" s="16"/>
      <c r="B670" s="275"/>
      <c r="C670" s="276"/>
      <c r="D670" s="234" t="s">
        <v>152</v>
      </c>
      <c r="E670" s="277" t="s">
        <v>19</v>
      </c>
      <c r="F670" s="278" t="s">
        <v>266</v>
      </c>
      <c r="G670" s="276"/>
      <c r="H670" s="279">
        <v>9.3420000000000005</v>
      </c>
      <c r="I670" s="280"/>
      <c r="J670" s="276"/>
      <c r="K670" s="276"/>
      <c r="L670" s="281"/>
      <c r="M670" s="282"/>
      <c r="N670" s="283"/>
      <c r="O670" s="283"/>
      <c r="P670" s="283"/>
      <c r="Q670" s="283"/>
      <c r="R670" s="283"/>
      <c r="S670" s="283"/>
      <c r="T670" s="284"/>
      <c r="U670" s="16"/>
      <c r="V670" s="16"/>
      <c r="W670" s="16"/>
      <c r="X670" s="16"/>
      <c r="Y670" s="16"/>
      <c r="Z670" s="16"/>
      <c r="AA670" s="16"/>
      <c r="AB670" s="16"/>
      <c r="AC670" s="16"/>
      <c r="AD670" s="16"/>
      <c r="AE670" s="16"/>
      <c r="AT670" s="285" t="s">
        <v>152</v>
      </c>
      <c r="AU670" s="285" t="s">
        <v>84</v>
      </c>
      <c r="AV670" s="16" t="s">
        <v>164</v>
      </c>
      <c r="AW670" s="16" t="s">
        <v>33</v>
      </c>
      <c r="AX670" s="16" t="s">
        <v>71</v>
      </c>
      <c r="AY670" s="285" t="s">
        <v>141</v>
      </c>
    </row>
    <row r="671" s="13" customFormat="1">
      <c r="A671" s="13"/>
      <c r="B671" s="232"/>
      <c r="C671" s="233"/>
      <c r="D671" s="234" t="s">
        <v>152</v>
      </c>
      <c r="E671" s="235" t="s">
        <v>19</v>
      </c>
      <c r="F671" s="236" t="s">
        <v>288</v>
      </c>
      <c r="G671" s="233"/>
      <c r="H671" s="235" t="s">
        <v>19</v>
      </c>
      <c r="I671" s="237"/>
      <c r="J671" s="233"/>
      <c r="K671" s="233"/>
      <c r="L671" s="238"/>
      <c r="M671" s="239"/>
      <c r="N671" s="240"/>
      <c r="O671" s="240"/>
      <c r="P671" s="240"/>
      <c r="Q671" s="240"/>
      <c r="R671" s="240"/>
      <c r="S671" s="240"/>
      <c r="T671" s="241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2" t="s">
        <v>152</v>
      </c>
      <c r="AU671" s="242" t="s">
        <v>84</v>
      </c>
      <c r="AV671" s="13" t="s">
        <v>78</v>
      </c>
      <c r="AW671" s="13" t="s">
        <v>33</v>
      </c>
      <c r="AX671" s="13" t="s">
        <v>71</v>
      </c>
      <c r="AY671" s="242" t="s">
        <v>141</v>
      </c>
    </row>
    <row r="672" s="13" customFormat="1">
      <c r="A672" s="13"/>
      <c r="B672" s="232"/>
      <c r="C672" s="233"/>
      <c r="D672" s="234" t="s">
        <v>152</v>
      </c>
      <c r="E672" s="235" t="s">
        <v>19</v>
      </c>
      <c r="F672" s="236" t="s">
        <v>230</v>
      </c>
      <c r="G672" s="233"/>
      <c r="H672" s="235" t="s">
        <v>19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152</v>
      </c>
      <c r="AU672" s="242" t="s">
        <v>84</v>
      </c>
      <c r="AV672" s="13" t="s">
        <v>78</v>
      </c>
      <c r="AW672" s="13" t="s">
        <v>33</v>
      </c>
      <c r="AX672" s="13" t="s">
        <v>71</v>
      </c>
      <c r="AY672" s="242" t="s">
        <v>141</v>
      </c>
    </row>
    <row r="673" s="14" customFormat="1">
      <c r="A673" s="14"/>
      <c r="B673" s="243"/>
      <c r="C673" s="244"/>
      <c r="D673" s="234" t="s">
        <v>152</v>
      </c>
      <c r="E673" s="245" t="s">
        <v>19</v>
      </c>
      <c r="F673" s="246" t="s">
        <v>582</v>
      </c>
      <c r="G673" s="244"/>
      <c r="H673" s="247">
        <v>73.439999999999998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152</v>
      </c>
      <c r="AU673" s="253" t="s">
        <v>84</v>
      </c>
      <c r="AV673" s="14" t="s">
        <v>84</v>
      </c>
      <c r="AW673" s="14" t="s">
        <v>33</v>
      </c>
      <c r="AX673" s="14" t="s">
        <v>71</v>
      </c>
      <c r="AY673" s="253" t="s">
        <v>141</v>
      </c>
    </row>
    <row r="674" s="16" customFormat="1">
      <c r="A674" s="16"/>
      <c r="B674" s="275"/>
      <c r="C674" s="276"/>
      <c r="D674" s="234" t="s">
        <v>152</v>
      </c>
      <c r="E674" s="277" t="s">
        <v>19</v>
      </c>
      <c r="F674" s="278" t="s">
        <v>266</v>
      </c>
      <c r="G674" s="276"/>
      <c r="H674" s="279">
        <v>73.439999999999998</v>
      </c>
      <c r="I674" s="280"/>
      <c r="J674" s="276"/>
      <c r="K674" s="276"/>
      <c r="L674" s="281"/>
      <c r="M674" s="282"/>
      <c r="N674" s="283"/>
      <c r="O674" s="283"/>
      <c r="P674" s="283"/>
      <c r="Q674" s="283"/>
      <c r="R674" s="283"/>
      <c r="S674" s="283"/>
      <c r="T674" s="284"/>
      <c r="U674" s="16"/>
      <c r="V674" s="16"/>
      <c r="W674" s="16"/>
      <c r="X674" s="16"/>
      <c r="Y674" s="16"/>
      <c r="Z674" s="16"/>
      <c r="AA674" s="16"/>
      <c r="AB674" s="16"/>
      <c r="AC674" s="16"/>
      <c r="AD674" s="16"/>
      <c r="AE674" s="16"/>
      <c r="AT674" s="285" t="s">
        <v>152</v>
      </c>
      <c r="AU674" s="285" t="s">
        <v>84</v>
      </c>
      <c r="AV674" s="16" t="s">
        <v>164</v>
      </c>
      <c r="AW674" s="16" t="s">
        <v>33</v>
      </c>
      <c r="AX674" s="16" t="s">
        <v>71</v>
      </c>
      <c r="AY674" s="285" t="s">
        <v>141</v>
      </c>
    </row>
    <row r="675" s="13" customFormat="1">
      <c r="A675" s="13"/>
      <c r="B675" s="232"/>
      <c r="C675" s="233"/>
      <c r="D675" s="234" t="s">
        <v>152</v>
      </c>
      <c r="E675" s="235" t="s">
        <v>19</v>
      </c>
      <c r="F675" s="236" t="s">
        <v>441</v>
      </c>
      <c r="G675" s="233"/>
      <c r="H675" s="235" t="s">
        <v>19</v>
      </c>
      <c r="I675" s="237"/>
      <c r="J675" s="233"/>
      <c r="K675" s="233"/>
      <c r="L675" s="238"/>
      <c r="M675" s="239"/>
      <c r="N675" s="240"/>
      <c r="O675" s="240"/>
      <c r="P675" s="240"/>
      <c r="Q675" s="240"/>
      <c r="R675" s="240"/>
      <c r="S675" s="240"/>
      <c r="T675" s="24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42" t="s">
        <v>152</v>
      </c>
      <c r="AU675" s="242" t="s">
        <v>84</v>
      </c>
      <c r="AV675" s="13" t="s">
        <v>78</v>
      </c>
      <c r="AW675" s="13" t="s">
        <v>33</v>
      </c>
      <c r="AX675" s="13" t="s">
        <v>71</v>
      </c>
      <c r="AY675" s="242" t="s">
        <v>141</v>
      </c>
    </row>
    <row r="676" s="14" customFormat="1">
      <c r="A676" s="14"/>
      <c r="B676" s="243"/>
      <c r="C676" s="244"/>
      <c r="D676" s="234" t="s">
        <v>152</v>
      </c>
      <c r="E676" s="245" t="s">
        <v>19</v>
      </c>
      <c r="F676" s="246" t="s">
        <v>583</v>
      </c>
      <c r="G676" s="244"/>
      <c r="H676" s="247">
        <v>76.194000000000003</v>
      </c>
      <c r="I676" s="248"/>
      <c r="J676" s="244"/>
      <c r="K676" s="244"/>
      <c r="L676" s="249"/>
      <c r="M676" s="250"/>
      <c r="N676" s="251"/>
      <c r="O676" s="251"/>
      <c r="P676" s="251"/>
      <c r="Q676" s="251"/>
      <c r="R676" s="251"/>
      <c r="S676" s="251"/>
      <c r="T676" s="252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253" t="s">
        <v>152</v>
      </c>
      <c r="AU676" s="253" t="s">
        <v>84</v>
      </c>
      <c r="AV676" s="14" t="s">
        <v>84</v>
      </c>
      <c r="AW676" s="14" t="s">
        <v>33</v>
      </c>
      <c r="AX676" s="14" t="s">
        <v>71</v>
      </c>
      <c r="AY676" s="253" t="s">
        <v>141</v>
      </c>
    </row>
    <row r="677" s="14" customFormat="1">
      <c r="A677" s="14"/>
      <c r="B677" s="243"/>
      <c r="C677" s="244"/>
      <c r="D677" s="234" t="s">
        <v>152</v>
      </c>
      <c r="E677" s="245" t="s">
        <v>19</v>
      </c>
      <c r="F677" s="246" t="s">
        <v>443</v>
      </c>
      <c r="G677" s="244"/>
      <c r="H677" s="247">
        <v>-48.960000000000001</v>
      </c>
      <c r="I677" s="248"/>
      <c r="J677" s="244"/>
      <c r="K677" s="244"/>
      <c r="L677" s="249"/>
      <c r="M677" s="250"/>
      <c r="N677" s="251"/>
      <c r="O677" s="251"/>
      <c r="P677" s="251"/>
      <c r="Q677" s="251"/>
      <c r="R677" s="251"/>
      <c r="S677" s="251"/>
      <c r="T677" s="252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53" t="s">
        <v>152</v>
      </c>
      <c r="AU677" s="253" t="s">
        <v>84</v>
      </c>
      <c r="AV677" s="14" t="s">
        <v>84</v>
      </c>
      <c r="AW677" s="14" t="s">
        <v>33</v>
      </c>
      <c r="AX677" s="14" t="s">
        <v>71</v>
      </c>
      <c r="AY677" s="253" t="s">
        <v>141</v>
      </c>
    </row>
    <row r="678" s="16" customFormat="1">
      <c r="A678" s="16"/>
      <c r="B678" s="275"/>
      <c r="C678" s="276"/>
      <c r="D678" s="234" t="s">
        <v>152</v>
      </c>
      <c r="E678" s="277" t="s">
        <v>19</v>
      </c>
      <c r="F678" s="278" t="s">
        <v>266</v>
      </c>
      <c r="G678" s="276"/>
      <c r="H678" s="279">
        <v>27.234000000000002</v>
      </c>
      <c r="I678" s="280"/>
      <c r="J678" s="276"/>
      <c r="K678" s="276"/>
      <c r="L678" s="281"/>
      <c r="M678" s="282"/>
      <c r="N678" s="283"/>
      <c r="O678" s="283"/>
      <c r="P678" s="283"/>
      <c r="Q678" s="283"/>
      <c r="R678" s="283"/>
      <c r="S678" s="283"/>
      <c r="T678" s="284"/>
      <c r="U678" s="16"/>
      <c r="V678" s="16"/>
      <c r="W678" s="16"/>
      <c r="X678" s="16"/>
      <c r="Y678" s="16"/>
      <c r="Z678" s="16"/>
      <c r="AA678" s="16"/>
      <c r="AB678" s="16"/>
      <c r="AC678" s="16"/>
      <c r="AD678" s="16"/>
      <c r="AE678" s="16"/>
      <c r="AT678" s="285" t="s">
        <v>152</v>
      </c>
      <c r="AU678" s="285" t="s">
        <v>84</v>
      </c>
      <c r="AV678" s="16" t="s">
        <v>164</v>
      </c>
      <c r="AW678" s="16" t="s">
        <v>33</v>
      </c>
      <c r="AX678" s="16" t="s">
        <v>71</v>
      </c>
      <c r="AY678" s="285" t="s">
        <v>141</v>
      </c>
    </row>
    <row r="679" s="13" customFormat="1">
      <c r="A679" s="13"/>
      <c r="B679" s="232"/>
      <c r="C679" s="233"/>
      <c r="D679" s="234" t="s">
        <v>152</v>
      </c>
      <c r="E679" s="235" t="s">
        <v>19</v>
      </c>
      <c r="F679" s="236" t="s">
        <v>267</v>
      </c>
      <c r="G679" s="233"/>
      <c r="H679" s="235" t="s">
        <v>19</v>
      </c>
      <c r="I679" s="237"/>
      <c r="J679" s="233"/>
      <c r="K679" s="233"/>
      <c r="L679" s="238"/>
      <c r="M679" s="239"/>
      <c r="N679" s="240"/>
      <c r="O679" s="240"/>
      <c r="P679" s="240"/>
      <c r="Q679" s="240"/>
      <c r="R679" s="240"/>
      <c r="S679" s="240"/>
      <c r="T679" s="241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42" t="s">
        <v>152</v>
      </c>
      <c r="AU679" s="242" t="s">
        <v>84</v>
      </c>
      <c r="AV679" s="13" t="s">
        <v>78</v>
      </c>
      <c r="AW679" s="13" t="s">
        <v>33</v>
      </c>
      <c r="AX679" s="13" t="s">
        <v>71</v>
      </c>
      <c r="AY679" s="242" t="s">
        <v>141</v>
      </c>
    </row>
    <row r="680" s="13" customFormat="1">
      <c r="A680" s="13"/>
      <c r="B680" s="232"/>
      <c r="C680" s="233"/>
      <c r="D680" s="234" t="s">
        <v>152</v>
      </c>
      <c r="E680" s="235" t="s">
        <v>19</v>
      </c>
      <c r="F680" s="236" t="s">
        <v>288</v>
      </c>
      <c r="G680" s="233"/>
      <c r="H680" s="235" t="s">
        <v>19</v>
      </c>
      <c r="I680" s="237"/>
      <c r="J680" s="233"/>
      <c r="K680" s="233"/>
      <c r="L680" s="238"/>
      <c r="M680" s="239"/>
      <c r="N680" s="240"/>
      <c r="O680" s="240"/>
      <c r="P680" s="240"/>
      <c r="Q680" s="240"/>
      <c r="R680" s="240"/>
      <c r="S680" s="240"/>
      <c r="T680" s="24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42" t="s">
        <v>152</v>
      </c>
      <c r="AU680" s="242" t="s">
        <v>84</v>
      </c>
      <c r="AV680" s="13" t="s">
        <v>78</v>
      </c>
      <c r="AW680" s="13" t="s">
        <v>33</v>
      </c>
      <c r="AX680" s="13" t="s">
        <v>71</v>
      </c>
      <c r="AY680" s="242" t="s">
        <v>141</v>
      </c>
    </row>
    <row r="681" s="14" customFormat="1">
      <c r="A681" s="14"/>
      <c r="B681" s="243"/>
      <c r="C681" s="244"/>
      <c r="D681" s="234" t="s">
        <v>152</v>
      </c>
      <c r="E681" s="245" t="s">
        <v>19</v>
      </c>
      <c r="F681" s="246" t="s">
        <v>584</v>
      </c>
      <c r="G681" s="244"/>
      <c r="H681" s="247">
        <v>8.5860000000000003</v>
      </c>
      <c r="I681" s="248"/>
      <c r="J681" s="244"/>
      <c r="K681" s="244"/>
      <c r="L681" s="249"/>
      <c r="M681" s="250"/>
      <c r="N681" s="251"/>
      <c r="O681" s="251"/>
      <c r="P681" s="251"/>
      <c r="Q681" s="251"/>
      <c r="R681" s="251"/>
      <c r="S681" s="251"/>
      <c r="T681" s="252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53" t="s">
        <v>152</v>
      </c>
      <c r="AU681" s="253" t="s">
        <v>84</v>
      </c>
      <c r="AV681" s="14" t="s">
        <v>84</v>
      </c>
      <c r="AW681" s="14" t="s">
        <v>33</v>
      </c>
      <c r="AX681" s="14" t="s">
        <v>71</v>
      </c>
      <c r="AY681" s="253" t="s">
        <v>141</v>
      </c>
    </row>
    <row r="682" s="14" customFormat="1">
      <c r="A682" s="14"/>
      <c r="B682" s="243"/>
      <c r="C682" s="244"/>
      <c r="D682" s="234" t="s">
        <v>152</v>
      </c>
      <c r="E682" s="245" t="s">
        <v>19</v>
      </c>
      <c r="F682" s="246" t="s">
        <v>1448</v>
      </c>
      <c r="G682" s="244"/>
      <c r="H682" s="247">
        <v>7.1280000000000001</v>
      </c>
      <c r="I682" s="248"/>
      <c r="J682" s="244"/>
      <c r="K682" s="244"/>
      <c r="L682" s="249"/>
      <c r="M682" s="250"/>
      <c r="N682" s="251"/>
      <c r="O682" s="251"/>
      <c r="P682" s="251"/>
      <c r="Q682" s="251"/>
      <c r="R682" s="251"/>
      <c r="S682" s="251"/>
      <c r="T682" s="252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53" t="s">
        <v>152</v>
      </c>
      <c r="AU682" s="253" t="s">
        <v>84</v>
      </c>
      <c r="AV682" s="14" t="s">
        <v>84</v>
      </c>
      <c r="AW682" s="14" t="s">
        <v>33</v>
      </c>
      <c r="AX682" s="14" t="s">
        <v>71</v>
      </c>
      <c r="AY682" s="253" t="s">
        <v>141</v>
      </c>
    </row>
    <row r="683" s="14" customFormat="1">
      <c r="A683" s="14"/>
      <c r="B683" s="243"/>
      <c r="C683" s="244"/>
      <c r="D683" s="234" t="s">
        <v>152</v>
      </c>
      <c r="E683" s="245" t="s">
        <v>19</v>
      </c>
      <c r="F683" s="246" t="s">
        <v>587</v>
      </c>
      <c r="G683" s="244"/>
      <c r="H683" s="247">
        <v>1.6200000000000001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152</v>
      </c>
      <c r="AU683" s="253" t="s">
        <v>84</v>
      </c>
      <c r="AV683" s="14" t="s">
        <v>84</v>
      </c>
      <c r="AW683" s="14" t="s">
        <v>33</v>
      </c>
      <c r="AX683" s="14" t="s">
        <v>71</v>
      </c>
      <c r="AY683" s="253" t="s">
        <v>141</v>
      </c>
    </row>
    <row r="684" s="14" customFormat="1">
      <c r="A684" s="14"/>
      <c r="B684" s="243"/>
      <c r="C684" s="244"/>
      <c r="D684" s="234" t="s">
        <v>152</v>
      </c>
      <c r="E684" s="245" t="s">
        <v>19</v>
      </c>
      <c r="F684" s="246" t="s">
        <v>588</v>
      </c>
      <c r="G684" s="244"/>
      <c r="H684" s="247">
        <v>8.3699999999999992</v>
      </c>
      <c r="I684" s="248"/>
      <c r="J684" s="244"/>
      <c r="K684" s="244"/>
      <c r="L684" s="249"/>
      <c r="M684" s="250"/>
      <c r="N684" s="251"/>
      <c r="O684" s="251"/>
      <c r="P684" s="251"/>
      <c r="Q684" s="251"/>
      <c r="R684" s="251"/>
      <c r="S684" s="251"/>
      <c r="T684" s="252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53" t="s">
        <v>152</v>
      </c>
      <c r="AU684" s="253" t="s">
        <v>84</v>
      </c>
      <c r="AV684" s="14" t="s">
        <v>84</v>
      </c>
      <c r="AW684" s="14" t="s">
        <v>33</v>
      </c>
      <c r="AX684" s="14" t="s">
        <v>71</v>
      </c>
      <c r="AY684" s="253" t="s">
        <v>141</v>
      </c>
    </row>
    <row r="685" s="14" customFormat="1">
      <c r="A685" s="14"/>
      <c r="B685" s="243"/>
      <c r="C685" s="244"/>
      <c r="D685" s="234" t="s">
        <v>152</v>
      </c>
      <c r="E685" s="245" t="s">
        <v>19</v>
      </c>
      <c r="F685" s="246" t="s">
        <v>1449</v>
      </c>
      <c r="G685" s="244"/>
      <c r="H685" s="247">
        <v>7.6139999999999999</v>
      </c>
      <c r="I685" s="248"/>
      <c r="J685" s="244"/>
      <c r="K685" s="244"/>
      <c r="L685" s="249"/>
      <c r="M685" s="250"/>
      <c r="N685" s="251"/>
      <c r="O685" s="251"/>
      <c r="P685" s="251"/>
      <c r="Q685" s="251"/>
      <c r="R685" s="251"/>
      <c r="S685" s="251"/>
      <c r="T685" s="252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3" t="s">
        <v>152</v>
      </c>
      <c r="AU685" s="253" t="s">
        <v>84</v>
      </c>
      <c r="AV685" s="14" t="s">
        <v>84</v>
      </c>
      <c r="AW685" s="14" t="s">
        <v>33</v>
      </c>
      <c r="AX685" s="14" t="s">
        <v>71</v>
      </c>
      <c r="AY685" s="253" t="s">
        <v>141</v>
      </c>
    </row>
    <row r="686" s="14" customFormat="1">
      <c r="A686" s="14"/>
      <c r="B686" s="243"/>
      <c r="C686" s="244"/>
      <c r="D686" s="234" t="s">
        <v>152</v>
      </c>
      <c r="E686" s="245" t="s">
        <v>19</v>
      </c>
      <c r="F686" s="246" t="s">
        <v>584</v>
      </c>
      <c r="G686" s="244"/>
      <c r="H686" s="247">
        <v>8.5860000000000003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152</v>
      </c>
      <c r="AU686" s="253" t="s">
        <v>84</v>
      </c>
      <c r="AV686" s="14" t="s">
        <v>84</v>
      </c>
      <c r="AW686" s="14" t="s">
        <v>33</v>
      </c>
      <c r="AX686" s="14" t="s">
        <v>71</v>
      </c>
      <c r="AY686" s="253" t="s">
        <v>141</v>
      </c>
    </row>
    <row r="687" s="14" customFormat="1">
      <c r="A687" s="14"/>
      <c r="B687" s="243"/>
      <c r="C687" s="244"/>
      <c r="D687" s="234" t="s">
        <v>152</v>
      </c>
      <c r="E687" s="245" t="s">
        <v>19</v>
      </c>
      <c r="F687" s="246" t="s">
        <v>591</v>
      </c>
      <c r="G687" s="244"/>
      <c r="H687" s="247">
        <v>1.2689999999999999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152</v>
      </c>
      <c r="AU687" s="253" t="s">
        <v>84</v>
      </c>
      <c r="AV687" s="14" t="s">
        <v>84</v>
      </c>
      <c r="AW687" s="14" t="s">
        <v>33</v>
      </c>
      <c r="AX687" s="14" t="s">
        <v>71</v>
      </c>
      <c r="AY687" s="253" t="s">
        <v>141</v>
      </c>
    </row>
    <row r="688" s="13" customFormat="1">
      <c r="A688" s="13"/>
      <c r="B688" s="232"/>
      <c r="C688" s="233"/>
      <c r="D688" s="234" t="s">
        <v>152</v>
      </c>
      <c r="E688" s="235" t="s">
        <v>19</v>
      </c>
      <c r="F688" s="236" t="s">
        <v>318</v>
      </c>
      <c r="G688" s="233"/>
      <c r="H688" s="235" t="s">
        <v>19</v>
      </c>
      <c r="I688" s="237"/>
      <c r="J688" s="233"/>
      <c r="K688" s="233"/>
      <c r="L688" s="238"/>
      <c r="M688" s="239"/>
      <c r="N688" s="240"/>
      <c r="O688" s="240"/>
      <c r="P688" s="240"/>
      <c r="Q688" s="240"/>
      <c r="R688" s="240"/>
      <c r="S688" s="240"/>
      <c r="T688" s="24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2" t="s">
        <v>152</v>
      </c>
      <c r="AU688" s="242" t="s">
        <v>84</v>
      </c>
      <c r="AV688" s="13" t="s">
        <v>78</v>
      </c>
      <c r="AW688" s="13" t="s">
        <v>33</v>
      </c>
      <c r="AX688" s="13" t="s">
        <v>71</v>
      </c>
      <c r="AY688" s="242" t="s">
        <v>141</v>
      </c>
    </row>
    <row r="689" s="14" customFormat="1">
      <c r="A689" s="14"/>
      <c r="B689" s="243"/>
      <c r="C689" s="244"/>
      <c r="D689" s="234" t="s">
        <v>152</v>
      </c>
      <c r="E689" s="245" t="s">
        <v>19</v>
      </c>
      <c r="F689" s="246" t="s">
        <v>592</v>
      </c>
      <c r="G689" s="244"/>
      <c r="H689" s="247">
        <v>10.044000000000001</v>
      </c>
      <c r="I689" s="248"/>
      <c r="J689" s="244"/>
      <c r="K689" s="244"/>
      <c r="L689" s="249"/>
      <c r="M689" s="250"/>
      <c r="N689" s="251"/>
      <c r="O689" s="251"/>
      <c r="P689" s="251"/>
      <c r="Q689" s="251"/>
      <c r="R689" s="251"/>
      <c r="S689" s="251"/>
      <c r="T689" s="252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3" t="s">
        <v>152</v>
      </c>
      <c r="AU689" s="253" t="s">
        <v>84</v>
      </c>
      <c r="AV689" s="14" t="s">
        <v>84</v>
      </c>
      <c r="AW689" s="14" t="s">
        <v>33</v>
      </c>
      <c r="AX689" s="14" t="s">
        <v>71</v>
      </c>
      <c r="AY689" s="253" t="s">
        <v>141</v>
      </c>
    </row>
    <row r="690" s="14" customFormat="1">
      <c r="A690" s="14"/>
      <c r="B690" s="243"/>
      <c r="C690" s="244"/>
      <c r="D690" s="234" t="s">
        <v>152</v>
      </c>
      <c r="E690" s="245" t="s">
        <v>19</v>
      </c>
      <c r="F690" s="246" t="s">
        <v>593</v>
      </c>
      <c r="G690" s="244"/>
      <c r="H690" s="247">
        <v>9.0719999999999992</v>
      </c>
      <c r="I690" s="248"/>
      <c r="J690" s="244"/>
      <c r="K690" s="244"/>
      <c r="L690" s="249"/>
      <c r="M690" s="250"/>
      <c r="N690" s="251"/>
      <c r="O690" s="251"/>
      <c r="P690" s="251"/>
      <c r="Q690" s="251"/>
      <c r="R690" s="251"/>
      <c r="S690" s="251"/>
      <c r="T690" s="252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  <c r="AE690" s="14"/>
      <c r="AT690" s="253" t="s">
        <v>152</v>
      </c>
      <c r="AU690" s="253" t="s">
        <v>84</v>
      </c>
      <c r="AV690" s="14" t="s">
        <v>84</v>
      </c>
      <c r="AW690" s="14" t="s">
        <v>33</v>
      </c>
      <c r="AX690" s="14" t="s">
        <v>71</v>
      </c>
      <c r="AY690" s="253" t="s">
        <v>141</v>
      </c>
    </row>
    <row r="691" s="14" customFormat="1">
      <c r="A691" s="14"/>
      <c r="B691" s="243"/>
      <c r="C691" s="244"/>
      <c r="D691" s="234" t="s">
        <v>152</v>
      </c>
      <c r="E691" s="245" t="s">
        <v>19</v>
      </c>
      <c r="F691" s="246" t="s">
        <v>588</v>
      </c>
      <c r="G691" s="244"/>
      <c r="H691" s="247">
        <v>8.3699999999999992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152</v>
      </c>
      <c r="AU691" s="253" t="s">
        <v>84</v>
      </c>
      <c r="AV691" s="14" t="s">
        <v>84</v>
      </c>
      <c r="AW691" s="14" t="s">
        <v>33</v>
      </c>
      <c r="AX691" s="14" t="s">
        <v>71</v>
      </c>
      <c r="AY691" s="253" t="s">
        <v>141</v>
      </c>
    </row>
    <row r="692" s="14" customFormat="1">
      <c r="A692" s="14"/>
      <c r="B692" s="243"/>
      <c r="C692" s="244"/>
      <c r="D692" s="234" t="s">
        <v>152</v>
      </c>
      <c r="E692" s="245" t="s">
        <v>19</v>
      </c>
      <c r="F692" s="246" t="s">
        <v>593</v>
      </c>
      <c r="G692" s="244"/>
      <c r="H692" s="247">
        <v>9.0719999999999992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152</v>
      </c>
      <c r="AU692" s="253" t="s">
        <v>84</v>
      </c>
      <c r="AV692" s="14" t="s">
        <v>84</v>
      </c>
      <c r="AW692" s="14" t="s">
        <v>33</v>
      </c>
      <c r="AX692" s="14" t="s">
        <v>71</v>
      </c>
      <c r="AY692" s="253" t="s">
        <v>141</v>
      </c>
    </row>
    <row r="693" s="14" customFormat="1">
      <c r="A693" s="14"/>
      <c r="B693" s="243"/>
      <c r="C693" s="244"/>
      <c r="D693" s="234" t="s">
        <v>152</v>
      </c>
      <c r="E693" s="245" t="s">
        <v>19</v>
      </c>
      <c r="F693" s="246" t="s">
        <v>592</v>
      </c>
      <c r="G693" s="244"/>
      <c r="H693" s="247">
        <v>10.044000000000001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152</v>
      </c>
      <c r="AU693" s="253" t="s">
        <v>84</v>
      </c>
      <c r="AV693" s="14" t="s">
        <v>84</v>
      </c>
      <c r="AW693" s="14" t="s">
        <v>33</v>
      </c>
      <c r="AX693" s="14" t="s">
        <v>71</v>
      </c>
      <c r="AY693" s="253" t="s">
        <v>141</v>
      </c>
    </row>
    <row r="694" s="14" customFormat="1">
      <c r="A694" s="14"/>
      <c r="B694" s="243"/>
      <c r="C694" s="244"/>
      <c r="D694" s="234" t="s">
        <v>152</v>
      </c>
      <c r="E694" s="245" t="s">
        <v>19</v>
      </c>
      <c r="F694" s="246" t="s">
        <v>591</v>
      </c>
      <c r="G694" s="244"/>
      <c r="H694" s="247">
        <v>1.2689999999999999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152</v>
      </c>
      <c r="AU694" s="253" t="s">
        <v>84</v>
      </c>
      <c r="AV694" s="14" t="s">
        <v>84</v>
      </c>
      <c r="AW694" s="14" t="s">
        <v>33</v>
      </c>
      <c r="AX694" s="14" t="s">
        <v>71</v>
      </c>
      <c r="AY694" s="253" t="s">
        <v>141</v>
      </c>
    </row>
    <row r="695" s="16" customFormat="1">
      <c r="A695" s="16"/>
      <c r="B695" s="275"/>
      <c r="C695" s="276"/>
      <c r="D695" s="234" t="s">
        <v>152</v>
      </c>
      <c r="E695" s="277" t="s">
        <v>19</v>
      </c>
      <c r="F695" s="278" t="s">
        <v>266</v>
      </c>
      <c r="G695" s="276"/>
      <c r="H695" s="279">
        <v>91.044000000000011</v>
      </c>
      <c r="I695" s="280"/>
      <c r="J695" s="276"/>
      <c r="K695" s="276"/>
      <c r="L695" s="281"/>
      <c r="M695" s="282"/>
      <c r="N695" s="283"/>
      <c r="O695" s="283"/>
      <c r="P695" s="283"/>
      <c r="Q695" s="283"/>
      <c r="R695" s="283"/>
      <c r="S695" s="283"/>
      <c r="T695" s="284"/>
      <c r="U695" s="16"/>
      <c r="V695" s="16"/>
      <c r="W695" s="16"/>
      <c r="X695" s="16"/>
      <c r="Y695" s="16"/>
      <c r="Z695" s="16"/>
      <c r="AA695" s="16"/>
      <c r="AB695" s="16"/>
      <c r="AC695" s="16"/>
      <c r="AD695" s="16"/>
      <c r="AE695" s="16"/>
      <c r="AT695" s="285" t="s">
        <v>152</v>
      </c>
      <c r="AU695" s="285" t="s">
        <v>84</v>
      </c>
      <c r="AV695" s="16" t="s">
        <v>164</v>
      </c>
      <c r="AW695" s="16" t="s">
        <v>33</v>
      </c>
      <c r="AX695" s="16" t="s">
        <v>71</v>
      </c>
      <c r="AY695" s="285" t="s">
        <v>141</v>
      </c>
    </row>
    <row r="696" s="13" customFormat="1">
      <c r="A696" s="13"/>
      <c r="B696" s="232"/>
      <c r="C696" s="233"/>
      <c r="D696" s="234" t="s">
        <v>152</v>
      </c>
      <c r="E696" s="235" t="s">
        <v>19</v>
      </c>
      <c r="F696" s="236" t="s">
        <v>321</v>
      </c>
      <c r="G696" s="233"/>
      <c r="H696" s="235" t="s">
        <v>19</v>
      </c>
      <c r="I696" s="237"/>
      <c r="J696" s="233"/>
      <c r="K696" s="233"/>
      <c r="L696" s="238"/>
      <c r="M696" s="239"/>
      <c r="N696" s="240"/>
      <c r="O696" s="240"/>
      <c r="P696" s="240"/>
      <c r="Q696" s="240"/>
      <c r="R696" s="240"/>
      <c r="S696" s="240"/>
      <c r="T696" s="241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2" t="s">
        <v>152</v>
      </c>
      <c r="AU696" s="242" t="s">
        <v>84</v>
      </c>
      <c r="AV696" s="13" t="s">
        <v>78</v>
      </c>
      <c r="AW696" s="13" t="s">
        <v>33</v>
      </c>
      <c r="AX696" s="13" t="s">
        <v>71</v>
      </c>
      <c r="AY696" s="242" t="s">
        <v>141</v>
      </c>
    </row>
    <row r="697" s="13" customFormat="1">
      <c r="A697" s="13"/>
      <c r="B697" s="232"/>
      <c r="C697" s="233"/>
      <c r="D697" s="234" t="s">
        <v>152</v>
      </c>
      <c r="E697" s="235" t="s">
        <v>19</v>
      </c>
      <c r="F697" s="236" t="s">
        <v>288</v>
      </c>
      <c r="G697" s="233"/>
      <c r="H697" s="235" t="s">
        <v>19</v>
      </c>
      <c r="I697" s="237"/>
      <c r="J697" s="233"/>
      <c r="K697" s="233"/>
      <c r="L697" s="238"/>
      <c r="M697" s="239"/>
      <c r="N697" s="240"/>
      <c r="O697" s="240"/>
      <c r="P697" s="240"/>
      <c r="Q697" s="240"/>
      <c r="R697" s="240"/>
      <c r="S697" s="240"/>
      <c r="T697" s="241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2" t="s">
        <v>152</v>
      </c>
      <c r="AU697" s="242" t="s">
        <v>84</v>
      </c>
      <c r="AV697" s="13" t="s">
        <v>78</v>
      </c>
      <c r="AW697" s="13" t="s">
        <v>33</v>
      </c>
      <c r="AX697" s="13" t="s">
        <v>71</v>
      </c>
      <c r="AY697" s="242" t="s">
        <v>141</v>
      </c>
    </row>
    <row r="698" s="14" customFormat="1">
      <c r="A698" s="14"/>
      <c r="B698" s="243"/>
      <c r="C698" s="244"/>
      <c r="D698" s="234" t="s">
        <v>152</v>
      </c>
      <c r="E698" s="245" t="s">
        <v>19</v>
      </c>
      <c r="F698" s="246" t="s">
        <v>387</v>
      </c>
      <c r="G698" s="244"/>
      <c r="H698" s="247">
        <v>-20.16</v>
      </c>
      <c r="I698" s="248"/>
      <c r="J698" s="244"/>
      <c r="K698" s="244"/>
      <c r="L698" s="249"/>
      <c r="M698" s="250"/>
      <c r="N698" s="251"/>
      <c r="O698" s="251"/>
      <c r="P698" s="251"/>
      <c r="Q698" s="251"/>
      <c r="R698" s="251"/>
      <c r="S698" s="251"/>
      <c r="T698" s="252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3" t="s">
        <v>152</v>
      </c>
      <c r="AU698" s="253" t="s">
        <v>84</v>
      </c>
      <c r="AV698" s="14" t="s">
        <v>84</v>
      </c>
      <c r="AW698" s="14" t="s">
        <v>33</v>
      </c>
      <c r="AX698" s="14" t="s">
        <v>71</v>
      </c>
      <c r="AY698" s="253" t="s">
        <v>141</v>
      </c>
    </row>
    <row r="699" s="14" customFormat="1">
      <c r="A699" s="14"/>
      <c r="B699" s="243"/>
      <c r="C699" s="244"/>
      <c r="D699" s="234" t="s">
        <v>152</v>
      </c>
      <c r="E699" s="245" t="s">
        <v>19</v>
      </c>
      <c r="F699" s="246" t="s">
        <v>395</v>
      </c>
      <c r="G699" s="244"/>
      <c r="H699" s="247">
        <v>-11.52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152</v>
      </c>
      <c r="AU699" s="253" t="s">
        <v>84</v>
      </c>
      <c r="AV699" s="14" t="s">
        <v>84</v>
      </c>
      <c r="AW699" s="14" t="s">
        <v>33</v>
      </c>
      <c r="AX699" s="14" t="s">
        <v>71</v>
      </c>
      <c r="AY699" s="253" t="s">
        <v>141</v>
      </c>
    </row>
    <row r="700" s="14" customFormat="1">
      <c r="A700" s="14"/>
      <c r="B700" s="243"/>
      <c r="C700" s="244"/>
      <c r="D700" s="234" t="s">
        <v>152</v>
      </c>
      <c r="E700" s="245" t="s">
        <v>19</v>
      </c>
      <c r="F700" s="246" t="s">
        <v>390</v>
      </c>
      <c r="G700" s="244"/>
      <c r="H700" s="247">
        <v>-2.1600000000000001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152</v>
      </c>
      <c r="AU700" s="253" t="s">
        <v>84</v>
      </c>
      <c r="AV700" s="14" t="s">
        <v>84</v>
      </c>
      <c r="AW700" s="14" t="s">
        <v>33</v>
      </c>
      <c r="AX700" s="14" t="s">
        <v>71</v>
      </c>
      <c r="AY700" s="253" t="s">
        <v>141</v>
      </c>
    </row>
    <row r="701" s="14" customFormat="1">
      <c r="A701" s="14"/>
      <c r="B701" s="243"/>
      <c r="C701" s="244"/>
      <c r="D701" s="234" t="s">
        <v>152</v>
      </c>
      <c r="E701" s="245" t="s">
        <v>19</v>
      </c>
      <c r="F701" s="246" t="s">
        <v>391</v>
      </c>
      <c r="G701" s="244"/>
      <c r="H701" s="247">
        <v>-24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152</v>
      </c>
      <c r="AU701" s="253" t="s">
        <v>84</v>
      </c>
      <c r="AV701" s="14" t="s">
        <v>84</v>
      </c>
      <c r="AW701" s="14" t="s">
        <v>33</v>
      </c>
      <c r="AX701" s="14" t="s">
        <v>71</v>
      </c>
      <c r="AY701" s="253" t="s">
        <v>141</v>
      </c>
    </row>
    <row r="702" s="14" customFormat="1">
      <c r="A702" s="14"/>
      <c r="B702" s="243"/>
      <c r="C702" s="244"/>
      <c r="D702" s="234" t="s">
        <v>152</v>
      </c>
      <c r="E702" s="245" t="s">
        <v>19</v>
      </c>
      <c r="F702" s="246" t="s">
        <v>1432</v>
      </c>
      <c r="G702" s="244"/>
      <c r="H702" s="247">
        <v>-14.4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152</v>
      </c>
      <c r="AU702" s="253" t="s">
        <v>84</v>
      </c>
      <c r="AV702" s="14" t="s">
        <v>84</v>
      </c>
      <c r="AW702" s="14" t="s">
        <v>33</v>
      </c>
      <c r="AX702" s="14" t="s">
        <v>71</v>
      </c>
      <c r="AY702" s="253" t="s">
        <v>141</v>
      </c>
    </row>
    <row r="703" s="14" customFormat="1">
      <c r="A703" s="14"/>
      <c r="B703" s="243"/>
      <c r="C703" s="244"/>
      <c r="D703" s="234" t="s">
        <v>152</v>
      </c>
      <c r="E703" s="245" t="s">
        <v>19</v>
      </c>
      <c r="F703" s="246" t="s">
        <v>387</v>
      </c>
      <c r="G703" s="244"/>
      <c r="H703" s="247">
        <v>-20.16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152</v>
      </c>
      <c r="AU703" s="253" t="s">
        <v>84</v>
      </c>
      <c r="AV703" s="14" t="s">
        <v>84</v>
      </c>
      <c r="AW703" s="14" t="s">
        <v>33</v>
      </c>
      <c r="AX703" s="14" t="s">
        <v>71</v>
      </c>
      <c r="AY703" s="253" t="s">
        <v>141</v>
      </c>
    </row>
    <row r="704" s="14" customFormat="1">
      <c r="A704" s="14"/>
      <c r="B704" s="243"/>
      <c r="C704" s="244"/>
      <c r="D704" s="234" t="s">
        <v>152</v>
      </c>
      <c r="E704" s="245" t="s">
        <v>19</v>
      </c>
      <c r="F704" s="246" t="s">
        <v>394</v>
      </c>
      <c r="G704" s="244"/>
      <c r="H704" s="247">
        <v>-12.960000000000001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152</v>
      </c>
      <c r="AU704" s="253" t="s">
        <v>84</v>
      </c>
      <c r="AV704" s="14" t="s">
        <v>84</v>
      </c>
      <c r="AW704" s="14" t="s">
        <v>33</v>
      </c>
      <c r="AX704" s="14" t="s">
        <v>71</v>
      </c>
      <c r="AY704" s="253" t="s">
        <v>141</v>
      </c>
    </row>
    <row r="705" s="14" customFormat="1">
      <c r="A705" s="14"/>
      <c r="B705" s="243"/>
      <c r="C705" s="244"/>
      <c r="D705" s="234" t="s">
        <v>152</v>
      </c>
      <c r="E705" s="245" t="s">
        <v>19</v>
      </c>
      <c r="F705" s="246" t="s">
        <v>395</v>
      </c>
      <c r="G705" s="244"/>
      <c r="H705" s="247">
        <v>-11.52</v>
      </c>
      <c r="I705" s="248"/>
      <c r="J705" s="244"/>
      <c r="K705" s="244"/>
      <c r="L705" s="249"/>
      <c r="M705" s="250"/>
      <c r="N705" s="251"/>
      <c r="O705" s="251"/>
      <c r="P705" s="251"/>
      <c r="Q705" s="251"/>
      <c r="R705" s="251"/>
      <c r="S705" s="251"/>
      <c r="T705" s="252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253" t="s">
        <v>152</v>
      </c>
      <c r="AU705" s="253" t="s">
        <v>84</v>
      </c>
      <c r="AV705" s="14" t="s">
        <v>84</v>
      </c>
      <c r="AW705" s="14" t="s">
        <v>33</v>
      </c>
      <c r="AX705" s="14" t="s">
        <v>71</v>
      </c>
      <c r="AY705" s="253" t="s">
        <v>141</v>
      </c>
    </row>
    <row r="706" s="14" customFormat="1">
      <c r="A706" s="14"/>
      <c r="B706" s="243"/>
      <c r="C706" s="244"/>
      <c r="D706" s="234" t="s">
        <v>152</v>
      </c>
      <c r="E706" s="245" t="s">
        <v>19</v>
      </c>
      <c r="F706" s="246" t="s">
        <v>594</v>
      </c>
      <c r="G706" s="244"/>
      <c r="H706" s="247">
        <v>-3.6549999999999998</v>
      </c>
      <c r="I706" s="248"/>
      <c r="J706" s="244"/>
      <c r="K706" s="244"/>
      <c r="L706" s="249"/>
      <c r="M706" s="250"/>
      <c r="N706" s="251"/>
      <c r="O706" s="251"/>
      <c r="P706" s="251"/>
      <c r="Q706" s="251"/>
      <c r="R706" s="251"/>
      <c r="S706" s="251"/>
      <c r="T706" s="252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53" t="s">
        <v>152</v>
      </c>
      <c r="AU706" s="253" t="s">
        <v>84</v>
      </c>
      <c r="AV706" s="14" t="s">
        <v>84</v>
      </c>
      <c r="AW706" s="14" t="s">
        <v>33</v>
      </c>
      <c r="AX706" s="14" t="s">
        <v>71</v>
      </c>
      <c r="AY706" s="253" t="s">
        <v>141</v>
      </c>
    </row>
    <row r="707" s="13" customFormat="1">
      <c r="A707" s="13"/>
      <c r="B707" s="232"/>
      <c r="C707" s="233"/>
      <c r="D707" s="234" t="s">
        <v>152</v>
      </c>
      <c r="E707" s="235" t="s">
        <v>19</v>
      </c>
      <c r="F707" s="236" t="s">
        <v>318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152</v>
      </c>
      <c r="AU707" s="242" t="s">
        <v>84</v>
      </c>
      <c r="AV707" s="13" t="s">
        <v>78</v>
      </c>
      <c r="AW707" s="13" t="s">
        <v>33</v>
      </c>
      <c r="AX707" s="13" t="s">
        <v>71</v>
      </c>
      <c r="AY707" s="242" t="s">
        <v>141</v>
      </c>
    </row>
    <row r="708" s="14" customFormat="1">
      <c r="A708" s="14"/>
      <c r="B708" s="243"/>
      <c r="C708" s="244"/>
      <c r="D708" s="234" t="s">
        <v>152</v>
      </c>
      <c r="E708" s="245" t="s">
        <v>19</v>
      </c>
      <c r="F708" s="246" t="s">
        <v>397</v>
      </c>
      <c r="G708" s="244"/>
      <c r="H708" s="247">
        <v>-28.800000000000001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152</v>
      </c>
      <c r="AU708" s="253" t="s">
        <v>84</v>
      </c>
      <c r="AV708" s="14" t="s">
        <v>84</v>
      </c>
      <c r="AW708" s="14" t="s">
        <v>33</v>
      </c>
      <c r="AX708" s="14" t="s">
        <v>71</v>
      </c>
      <c r="AY708" s="253" t="s">
        <v>141</v>
      </c>
    </row>
    <row r="709" s="14" customFormat="1">
      <c r="A709" s="14"/>
      <c r="B709" s="243"/>
      <c r="C709" s="244"/>
      <c r="D709" s="234" t="s">
        <v>152</v>
      </c>
      <c r="E709" s="245" t="s">
        <v>19</v>
      </c>
      <c r="F709" s="246" t="s">
        <v>398</v>
      </c>
      <c r="G709" s="244"/>
      <c r="H709" s="247">
        <v>-23.039999999999999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152</v>
      </c>
      <c r="AU709" s="253" t="s">
        <v>84</v>
      </c>
      <c r="AV709" s="14" t="s">
        <v>84</v>
      </c>
      <c r="AW709" s="14" t="s">
        <v>33</v>
      </c>
      <c r="AX709" s="14" t="s">
        <v>71</v>
      </c>
      <c r="AY709" s="253" t="s">
        <v>141</v>
      </c>
    </row>
    <row r="710" s="14" customFormat="1">
      <c r="A710" s="14"/>
      <c r="B710" s="243"/>
      <c r="C710" s="244"/>
      <c r="D710" s="234" t="s">
        <v>152</v>
      </c>
      <c r="E710" s="245" t="s">
        <v>19</v>
      </c>
      <c r="F710" s="246" t="s">
        <v>391</v>
      </c>
      <c r="G710" s="244"/>
      <c r="H710" s="247">
        <v>-24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152</v>
      </c>
      <c r="AU710" s="253" t="s">
        <v>84</v>
      </c>
      <c r="AV710" s="14" t="s">
        <v>84</v>
      </c>
      <c r="AW710" s="14" t="s">
        <v>33</v>
      </c>
      <c r="AX710" s="14" t="s">
        <v>71</v>
      </c>
      <c r="AY710" s="253" t="s">
        <v>141</v>
      </c>
    </row>
    <row r="711" s="14" customFormat="1">
      <c r="A711" s="14"/>
      <c r="B711" s="243"/>
      <c r="C711" s="244"/>
      <c r="D711" s="234" t="s">
        <v>152</v>
      </c>
      <c r="E711" s="245" t="s">
        <v>19</v>
      </c>
      <c r="F711" s="246" t="s">
        <v>398</v>
      </c>
      <c r="G711" s="244"/>
      <c r="H711" s="247">
        <v>-23.039999999999999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152</v>
      </c>
      <c r="AU711" s="253" t="s">
        <v>84</v>
      </c>
      <c r="AV711" s="14" t="s">
        <v>84</v>
      </c>
      <c r="AW711" s="14" t="s">
        <v>33</v>
      </c>
      <c r="AX711" s="14" t="s">
        <v>71</v>
      </c>
      <c r="AY711" s="253" t="s">
        <v>141</v>
      </c>
    </row>
    <row r="712" s="14" customFormat="1">
      <c r="A712" s="14"/>
      <c r="B712" s="243"/>
      <c r="C712" s="244"/>
      <c r="D712" s="234" t="s">
        <v>152</v>
      </c>
      <c r="E712" s="245" t="s">
        <v>19</v>
      </c>
      <c r="F712" s="246" t="s">
        <v>397</v>
      </c>
      <c r="G712" s="244"/>
      <c r="H712" s="247">
        <v>-28.800000000000001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152</v>
      </c>
      <c r="AU712" s="253" t="s">
        <v>84</v>
      </c>
      <c r="AV712" s="14" t="s">
        <v>84</v>
      </c>
      <c r="AW712" s="14" t="s">
        <v>33</v>
      </c>
      <c r="AX712" s="14" t="s">
        <v>71</v>
      </c>
      <c r="AY712" s="253" t="s">
        <v>141</v>
      </c>
    </row>
    <row r="713" s="14" customFormat="1">
      <c r="A713" s="14"/>
      <c r="B713" s="243"/>
      <c r="C713" s="244"/>
      <c r="D713" s="234" t="s">
        <v>152</v>
      </c>
      <c r="E713" s="245" t="s">
        <v>19</v>
      </c>
      <c r="F713" s="246" t="s">
        <v>595</v>
      </c>
      <c r="G713" s="244"/>
      <c r="H713" s="247">
        <v>-7.0949999999999998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152</v>
      </c>
      <c r="AU713" s="253" t="s">
        <v>84</v>
      </c>
      <c r="AV713" s="14" t="s">
        <v>84</v>
      </c>
      <c r="AW713" s="14" t="s">
        <v>33</v>
      </c>
      <c r="AX713" s="14" t="s">
        <v>71</v>
      </c>
      <c r="AY713" s="253" t="s">
        <v>141</v>
      </c>
    </row>
    <row r="714" s="16" customFormat="1">
      <c r="A714" s="16"/>
      <c r="B714" s="275"/>
      <c r="C714" s="276"/>
      <c r="D714" s="234" t="s">
        <v>152</v>
      </c>
      <c r="E714" s="277" t="s">
        <v>19</v>
      </c>
      <c r="F714" s="278" t="s">
        <v>266</v>
      </c>
      <c r="G714" s="276"/>
      <c r="H714" s="279">
        <v>-255.31</v>
      </c>
      <c r="I714" s="280"/>
      <c r="J714" s="276"/>
      <c r="K714" s="276"/>
      <c r="L714" s="281"/>
      <c r="M714" s="282"/>
      <c r="N714" s="283"/>
      <c r="O714" s="283"/>
      <c r="P714" s="283"/>
      <c r="Q714" s="283"/>
      <c r="R714" s="283"/>
      <c r="S714" s="283"/>
      <c r="T714" s="284"/>
      <c r="U714" s="16"/>
      <c r="V714" s="16"/>
      <c r="W714" s="16"/>
      <c r="X714" s="16"/>
      <c r="Y714" s="16"/>
      <c r="Z714" s="16"/>
      <c r="AA714" s="16"/>
      <c r="AB714" s="16"/>
      <c r="AC714" s="16"/>
      <c r="AD714" s="16"/>
      <c r="AE714" s="16"/>
      <c r="AT714" s="285" t="s">
        <v>152</v>
      </c>
      <c r="AU714" s="285" t="s">
        <v>84</v>
      </c>
      <c r="AV714" s="16" t="s">
        <v>164</v>
      </c>
      <c r="AW714" s="16" t="s">
        <v>33</v>
      </c>
      <c r="AX714" s="16" t="s">
        <v>71</v>
      </c>
      <c r="AY714" s="285" t="s">
        <v>141</v>
      </c>
    </row>
    <row r="715" s="15" customFormat="1">
      <c r="A715" s="15"/>
      <c r="B715" s="254"/>
      <c r="C715" s="255"/>
      <c r="D715" s="234" t="s">
        <v>152</v>
      </c>
      <c r="E715" s="256" t="s">
        <v>19</v>
      </c>
      <c r="F715" s="257" t="s">
        <v>159</v>
      </c>
      <c r="G715" s="255"/>
      <c r="H715" s="258">
        <v>769.66000000000031</v>
      </c>
      <c r="I715" s="259"/>
      <c r="J715" s="255"/>
      <c r="K715" s="255"/>
      <c r="L715" s="260"/>
      <c r="M715" s="261"/>
      <c r="N715" s="262"/>
      <c r="O715" s="262"/>
      <c r="P715" s="262"/>
      <c r="Q715" s="262"/>
      <c r="R715" s="262"/>
      <c r="S715" s="262"/>
      <c r="T715" s="263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T715" s="264" t="s">
        <v>152</v>
      </c>
      <c r="AU715" s="264" t="s">
        <v>84</v>
      </c>
      <c r="AV715" s="15" t="s">
        <v>148</v>
      </c>
      <c r="AW715" s="15" t="s">
        <v>33</v>
      </c>
      <c r="AX715" s="15" t="s">
        <v>78</v>
      </c>
      <c r="AY715" s="264" t="s">
        <v>141</v>
      </c>
    </row>
    <row r="716" s="2" customFormat="1" ht="24.15" customHeight="1">
      <c r="A716" s="40"/>
      <c r="B716" s="41"/>
      <c r="C716" s="214" t="s">
        <v>596</v>
      </c>
      <c r="D716" s="214" t="s">
        <v>143</v>
      </c>
      <c r="E716" s="215" t="s">
        <v>597</v>
      </c>
      <c r="F716" s="216" t="s">
        <v>598</v>
      </c>
      <c r="G716" s="217" t="s">
        <v>146</v>
      </c>
      <c r="H716" s="218">
        <v>297.26999999999998</v>
      </c>
      <c r="I716" s="219"/>
      <c r="J716" s="220">
        <f>ROUND(I716*H716,2)</f>
        <v>0</v>
      </c>
      <c r="K716" s="216" t="s">
        <v>147</v>
      </c>
      <c r="L716" s="46"/>
      <c r="M716" s="221" t="s">
        <v>19</v>
      </c>
      <c r="N716" s="222" t="s">
        <v>43</v>
      </c>
      <c r="O716" s="86"/>
      <c r="P716" s="223">
        <f>O716*H716</f>
        <v>0</v>
      </c>
      <c r="Q716" s="223">
        <v>0</v>
      </c>
      <c r="R716" s="223">
        <f>Q716*H716</f>
        <v>0</v>
      </c>
      <c r="S716" s="223">
        <v>0</v>
      </c>
      <c r="T716" s="224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25" t="s">
        <v>148</v>
      </c>
      <c r="AT716" s="225" t="s">
        <v>143</v>
      </c>
      <c r="AU716" s="225" t="s">
        <v>84</v>
      </c>
      <c r="AY716" s="19" t="s">
        <v>141</v>
      </c>
      <c r="BE716" s="226">
        <f>IF(N716="základní",J716,0)</f>
        <v>0</v>
      </c>
      <c r="BF716" s="226">
        <f>IF(N716="snížená",J716,0)</f>
        <v>0</v>
      </c>
      <c r="BG716" s="226">
        <f>IF(N716="zákl. přenesená",J716,0)</f>
        <v>0</v>
      </c>
      <c r="BH716" s="226">
        <f>IF(N716="sníž. přenesená",J716,0)</f>
        <v>0</v>
      </c>
      <c r="BI716" s="226">
        <f>IF(N716="nulová",J716,0)</f>
        <v>0</v>
      </c>
      <c r="BJ716" s="19" t="s">
        <v>84</v>
      </c>
      <c r="BK716" s="226">
        <f>ROUND(I716*H716,2)</f>
        <v>0</v>
      </c>
      <c r="BL716" s="19" t="s">
        <v>148</v>
      </c>
      <c r="BM716" s="225" t="s">
        <v>599</v>
      </c>
    </row>
    <row r="717" s="2" customFormat="1">
      <c r="A717" s="40"/>
      <c r="B717" s="41"/>
      <c r="C717" s="42"/>
      <c r="D717" s="227" t="s">
        <v>150</v>
      </c>
      <c r="E717" s="42"/>
      <c r="F717" s="228" t="s">
        <v>600</v>
      </c>
      <c r="G717" s="42"/>
      <c r="H717" s="42"/>
      <c r="I717" s="229"/>
      <c r="J717" s="42"/>
      <c r="K717" s="42"/>
      <c r="L717" s="46"/>
      <c r="M717" s="230"/>
      <c r="N717" s="231"/>
      <c r="O717" s="86"/>
      <c r="P717" s="86"/>
      <c r="Q717" s="86"/>
      <c r="R717" s="86"/>
      <c r="S717" s="86"/>
      <c r="T717" s="87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T717" s="19" t="s">
        <v>150</v>
      </c>
      <c r="AU717" s="19" t="s">
        <v>84</v>
      </c>
    </row>
    <row r="718" s="13" customFormat="1">
      <c r="A718" s="13"/>
      <c r="B718" s="232"/>
      <c r="C718" s="233"/>
      <c r="D718" s="234" t="s">
        <v>152</v>
      </c>
      <c r="E718" s="235" t="s">
        <v>19</v>
      </c>
      <c r="F718" s="236" t="s">
        <v>288</v>
      </c>
      <c r="G718" s="233"/>
      <c r="H718" s="235" t="s">
        <v>19</v>
      </c>
      <c r="I718" s="237"/>
      <c r="J718" s="233"/>
      <c r="K718" s="233"/>
      <c r="L718" s="238"/>
      <c r="M718" s="239"/>
      <c r="N718" s="240"/>
      <c r="O718" s="240"/>
      <c r="P718" s="240"/>
      <c r="Q718" s="240"/>
      <c r="R718" s="240"/>
      <c r="S718" s="240"/>
      <c r="T718" s="241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42" t="s">
        <v>152</v>
      </c>
      <c r="AU718" s="242" t="s">
        <v>84</v>
      </c>
      <c r="AV718" s="13" t="s">
        <v>78</v>
      </c>
      <c r="AW718" s="13" t="s">
        <v>33</v>
      </c>
      <c r="AX718" s="13" t="s">
        <v>71</v>
      </c>
      <c r="AY718" s="242" t="s">
        <v>141</v>
      </c>
    </row>
    <row r="719" s="14" customFormat="1">
      <c r="A719" s="14"/>
      <c r="B719" s="243"/>
      <c r="C719" s="244"/>
      <c r="D719" s="234" t="s">
        <v>152</v>
      </c>
      <c r="E719" s="245" t="s">
        <v>19</v>
      </c>
      <c r="F719" s="246" t="s">
        <v>601</v>
      </c>
      <c r="G719" s="244"/>
      <c r="H719" s="247">
        <v>11.52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152</v>
      </c>
      <c r="AU719" s="253" t="s">
        <v>84</v>
      </c>
      <c r="AV719" s="14" t="s">
        <v>84</v>
      </c>
      <c r="AW719" s="14" t="s">
        <v>33</v>
      </c>
      <c r="AX719" s="14" t="s">
        <v>71</v>
      </c>
      <c r="AY719" s="253" t="s">
        <v>141</v>
      </c>
    </row>
    <row r="720" s="14" customFormat="1">
      <c r="A720" s="14"/>
      <c r="B720" s="243"/>
      <c r="C720" s="244"/>
      <c r="D720" s="234" t="s">
        <v>152</v>
      </c>
      <c r="E720" s="245" t="s">
        <v>19</v>
      </c>
      <c r="F720" s="246" t="s">
        <v>602</v>
      </c>
      <c r="G720" s="244"/>
      <c r="H720" s="247">
        <v>12.960000000000001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152</v>
      </c>
      <c r="AU720" s="253" t="s">
        <v>84</v>
      </c>
      <c r="AV720" s="14" t="s">
        <v>84</v>
      </c>
      <c r="AW720" s="14" t="s">
        <v>33</v>
      </c>
      <c r="AX720" s="14" t="s">
        <v>71</v>
      </c>
      <c r="AY720" s="253" t="s">
        <v>141</v>
      </c>
    </row>
    <row r="721" s="14" customFormat="1">
      <c r="A721" s="14"/>
      <c r="B721" s="243"/>
      <c r="C721" s="244"/>
      <c r="D721" s="234" t="s">
        <v>152</v>
      </c>
      <c r="E721" s="245" t="s">
        <v>19</v>
      </c>
      <c r="F721" s="246" t="s">
        <v>603</v>
      </c>
      <c r="G721" s="244"/>
      <c r="H721" s="247">
        <v>20.16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152</v>
      </c>
      <c r="AU721" s="253" t="s">
        <v>84</v>
      </c>
      <c r="AV721" s="14" t="s">
        <v>84</v>
      </c>
      <c r="AW721" s="14" t="s">
        <v>33</v>
      </c>
      <c r="AX721" s="14" t="s">
        <v>71</v>
      </c>
      <c r="AY721" s="253" t="s">
        <v>141</v>
      </c>
    </row>
    <row r="722" s="14" customFormat="1">
      <c r="A722" s="14"/>
      <c r="B722" s="243"/>
      <c r="C722" s="244"/>
      <c r="D722" s="234" t="s">
        <v>152</v>
      </c>
      <c r="E722" s="245" t="s">
        <v>19</v>
      </c>
      <c r="F722" s="246" t="s">
        <v>601</v>
      </c>
      <c r="G722" s="244"/>
      <c r="H722" s="247">
        <v>11.52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152</v>
      </c>
      <c r="AU722" s="253" t="s">
        <v>84</v>
      </c>
      <c r="AV722" s="14" t="s">
        <v>84</v>
      </c>
      <c r="AW722" s="14" t="s">
        <v>33</v>
      </c>
      <c r="AX722" s="14" t="s">
        <v>71</v>
      </c>
      <c r="AY722" s="253" t="s">
        <v>141</v>
      </c>
    </row>
    <row r="723" s="14" customFormat="1">
      <c r="A723" s="14"/>
      <c r="B723" s="243"/>
      <c r="C723" s="244"/>
      <c r="D723" s="234" t="s">
        <v>152</v>
      </c>
      <c r="E723" s="245" t="s">
        <v>19</v>
      </c>
      <c r="F723" s="246" t="s">
        <v>606</v>
      </c>
      <c r="G723" s="244"/>
      <c r="H723" s="247">
        <v>2.1600000000000001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152</v>
      </c>
      <c r="AU723" s="253" t="s">
        <v>84</v>
      </c>
      <c r="AV723" s="14" t="s">
        <v>84</v>
      </c>
      <c r="AW723" s="14" t="s">
        <v>33</v>
      </c>
      <c r="AX723" s="14" t="s">
        <v>71</v>
      </c>
      <c r="AY723" s="253" t="s">
        <v>141</v>
      </c>
    </row>
    <row r="724" s="14" customFormat="1">
      <c r="A724" s="14"/>
      <c r="B724" s="243"/>
      <c r="C724" s="244"/>
      <c r="D724" s="234" t="s">
        <v>152</v>
      </c>
      <c r="E724" s="245" t="s">
        <v>19</v>
      </c>
      <c r="F724" s="246" t="s">
        <v>607</v>
      </c>
      <c r="G724" s="244"/>
      <c r="H724" s="247">
        <v>24</v>
      </c>
      <c r="I724" s="248"/>
      <c r="J724" s="244"/>
      <c r="K724" s="244"/>
      <c r="L724" s="249"/>
      <c r="M724" s="250"/>
      <c r="N724" s="251"/>
      <c r="O724" s="251"/>
      <c r="P724" s="251"/>
      <c r="Q724" s="251"/>
      <c r="R724" s="251"/>
      <c r="S724" s="251"/>
      <c r="T724" s="252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3" t="s">
        <v>152</v>
      </c>
      <c r="AU724" s="253" t="s">
        <v>84</v>
      </c>
      <c r="AV724" s="14" t="s">
        <v>84</v>
      </c>
      <c r="AW724" s="14" t="s">
        <v>33</v>
      </c>
      <c r="AX724" s="14" t="s">
        <v>71</v>
      </c>
      <c r="AY724" s="253" t="s">
        <v>141</v>
      </c>
    </row>
    <row r="725" s="14" customFormat="1">
      <c r="A725" s="14"/>
      <c r="B725" s="243"/>
      <c r="C725" s="244"/>
      <c r="D725" s="234" t="s">
        <v>152</v>
      </c>
      <c r="E725" s="245" t="s">
        <v>19</v>
      </c>
      <c r="F725" s="246" t="s">
        <v>1450</v>
      </c>
      <c r="G725" s="244"/>
      <c r="H725" s="247">
        <v>14.4</v>
      </c>
      <c r="I725" s="248"/>
      <c r="J725" s="244"/>
      <c r="K725" s="244"/>
      <c r="L725" s="249"/>
      <c r="M725" s="250"/>
      <c r="N725" s="251"/>
      <c r="O725" s="251"/>
      <c r="P725" s="251"/>
      <c r="Q725" s="251"/>
      <c r="R725" s="251"/>
      <c r="S725" s="251"/>
      <c r="T725" s="252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  <c r="AE725" s="14"/>
      <c r="AT725" s="253" t="s">
        <v>152</v>
      </c>
      <c r="AU725" s="253" t="s">
        <v>84</v>
      </c>
      <c r="AV725" s="14" t="s">
        <v>84</v>
      </c>
      <c r="AW725" s="14" t="s">
        <v>33</v>
      </c>
      <c r="AX725" s="14" t="s">
        <v>71</v>
      </c>
      <c r="AY725" s="253" t="s">
        <v>141</v>
      </c>
    </row>
    <row r="726" s="14" customFormat="1">
      <c r="A726" s="14"/>
      <c r="B726" s="243"/>
      <c r="C726" s="244"/>
      <c r="D726" s="234" t="s">
        <v>152</v>
      </c>
      <c r="E726" s="245" t="s">
        <v>19</v>
      </c>
      <c r="F726" s="246" t="s">
        <v>603</v>
      </c>
      <c r="G726" s="244"/>
      <c r="H726" s="247">
        <v>20.16</v>
      </c>
      <c r="I726" s="248"/>
      <c r="J726" s="244"/>
      <c r="K726" s="244"/>
      <c r="L726" s="249"/>
      <c r="M726" s="250"/>
      <c r="N726" s="251"/>
      <c r="O726" s="251"/>
      <c r="P726" s="251"/>
      <c r="Q726" s="251"/>
      <c r="R726" s="251"/>
      <c r="S726" s="251"/>
      <c r="T726" s="252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53" t="s">
        <v>152</v>
      </c>
      <c r="AU726" s="253" t="s">
        <v>84</v>
      </c>
      <c r="AV726" s="14" t="s">
        <v>84</v>
      </c>
      <c r="AW726" s="14" t="s">
        <v>33</v>
      </c>
      <c r="AX726" s="14" t="s">
        <v>71</v>
      </c>
      <c r="AY726" s="253" t="s">
        <v>141</v>
      </c>
    </row>
    <row r="727" s="14" customFormat="1">
      <c r="A727" s="14"/>
      <c r="B727" s="243"/>
      <c r="C727" s="244"/>
      <c r="D727" s="234" t="s">
        <v>152</v>
      </c>
      <c r="E727" s="245" t="s">
        <v>19</v>
      </c>
      <c r="F727" s="246" t="s">
        <v>602</v>
      </c>
      <c r="G727" s="244"/>
      <c r="H727" s="247">
        <v>12.960000000000001</v>
      </c>
      <c r="I727" s="248"/>
      <c r="J727" s="244"/>
      <c r="K727" s="244"/>
      <c r="L727" s="249"/>
      <c r="M727" s="250"/>
      <c r="N727" s="251"/>
      <c r="O727" s="251"/>
      <c r="P727" s="251"/>
      <c r="Q727" s="251"/>
      <c r="R727" s="251"/>
      <c r="S727" s="251"/>
      <c r="T727" s="252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53" t="s">
        <v>152</v>
      </c>
      <c r="AU727" s="253" t="s">
        <v>84</v>
      </c>
      <c r="AV727" s="14" t="s">
        <v>84</v>
      </c>
      <c r="AW727" s="14" t="s">
        <v>33</v>
      </c>
      <c r="AX727" s="14" t="s">
        <v>71</v>
      </c>
      <c r="AY727" s="253" t="s">
        <v>141</v>
      </c>
    </row>
    <row r="728" s="14" customFormat="1">
      <c r="A728" s="14"/>
      <c r="B728" s="243"/>
      <c r="C728" s="244"/>
      <c r="D728" s="234" t="s">
        <v>152</v>
      </c>
      <c r="E728" s="245" t="s">
        <v>19</v>
      </c>
      <c r="F728" s="246" t="s">
        <v>601</v>
      </c>
      <c r="G728" s="244"/>
      <c r="H728" s="247">
        <v>11.52</v>
      </c>
      <c r="I728" s="248"/>
      <c r="J728" s="244"/>
      <c r="K728" s="244"/>
      <c r="L728" s="249"/>
      <c r="M728" s="250"/>
      <c r="N728" s="251"/>
      <c r="O728" s="251"/>
      <c r="P728" s="251"/>
      <c r="Q728" s="251"/>
      <c r="R728" s="251"/>
      <c r="S728" s="251"/>
      <c r="T728" s="252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253" t="s">
        <v>152</v>
      </c>
      <c r="AU728" s="253" t="s">
        <v>84</v>
      </c>
      <c r="AV728" s="14" t="s">
        <v>84</v>
      </c>
      <c r="AW728" s="14" t="s">
        <v>33</v>
      </c>
      <c r="AX728" s="14" t="s">
        <v>71</v>
      </c>
      <c r="AY728" s="253" t="s">
        <v>141</v>
      </c>
    </row>
    <row r="729" s="14" customFormat="1">
      <c r="A729" s="14"/>
      <c r="B729" s="243"/>
      <c r="C729" s="244"/>
      <c r="D729" s="234" t="s">
        <v>152</v>
      </c>
      <c r="E729" s="245" t="s">
        <v>19</v>
      </c>
      <c r="F729" s="246" t="s">
        <v>610</v>
      </c>
      <c r="G729" s="244"/>
      <c r="H729" s="247">
        <v>7.0949999999999998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152</v>
      </c>
      <c r="AU729" s="253" t="s">
        <v>84</v>
      </c>
      <c r="AV729" s="14" t="s">
        <v>84</v>
      </c>
      <c r="AW729" s="14" t="s">
        <v>33</v>
      </c>
      <c r="AX729" s="14" t="s">
        <v>71</v>
      </c>
      <c r="AY729" s="253" t="s">
        <v>141</v>
      </c>
    </row>
    <row r="730" s="14" customFormat="1">
      <c r="A730" s="14"/>
      <c r="B730" s="243"/>
      <c r="C730" s="244"/>
      <c r="D730" s="234" t="s">
        <v>152</v>
      </c>
      <c r="E730" s="245" t="s">
        <v>19</v>
      </c>
      <c r="F730" s="246" t="s">
        <v>611</v>
      </c>
      <c r="G730" s="244"/>
      <c r="H730" s="247">
        <v>5.04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152</v>
      </c>
      <c r="AU730" s="253" t="s">
        <v>84</v>
      </c>
      <c r="AV730" s="14" t="s">
        <v>84</v>
      </c>
      <c r="AW730" s="14" t="s">
        <v>33</v>
      </c>
      <c r="AX730" s="14" t="s">
        <v>71</v>
      </c>
      <c r="AY730" s="253" t="s">
        <v>141</v>
      </c>
    </row>
    <row r="731" s="14" customFormat="1">
      <c r="A731" s="14"/>
      <c r="B731" s="243"/>
      <c r="C731" s="244"/>
      <c r="D731" s="234" t="s">
        <v>152</v>
      </c>
      <c r="E731" s="245" t="s">
        <v>19</v>
      </c>
      <c r="F731" s="246" t="s">
        <v>612</v>
      </c>
      <c r="G731" s="244"/>
      <c r="H731" s="247">
        <v>1.8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152</v>
      </c>
      <c r="AU731" s="253" t="s">
        <v>84</v>
      </c>
      <c r="AV731" s="14" t="s">
        <v>84</v>
      </c>
      <c r="AW731" s="14" t="s">
        <v>33</v>
      </c>
      <c r="AX731" s="14" t="s">
        <v>71</v>
      </c>
      <c r="AY731" s="253" t="s">
        <v>141</v>
      </c>
    </row>
    <row r="732" s="13" customFormat="1">
      <c r="A732" s="13"/>
      <c r="B732" s="232"/>
      <c r="C732" s="233"/>
      <c r="D732" s="234" t="s">
        <v>152</v>
      </c>
      <c r="E732" s="235" t="s">
        <v>19</v>
      </c>
      <c r="F732" s="236" t="s">
        <v>318</v>
      </c>
      <c r="G732" s="233"/>
      <c r="H732" s="235" t="s">
        <v>19</v>
      </c>
      <c r="I732" s="237"/>
      <c r="J732" s="233"/>
      <c r="K732" s="233"/>
      <c r="L732" s="238"/>
      <c r="M732" s="239"/>
      <c r="N732" s="240"/>
      <c r="O732" s="240"/>
      <c r="P732" s="240"/>
      <c r="Q732" s="240"/>
      <c r="R732" s="240"/>
      <c r="S732" s="240"/>
      <c r="T732" s="24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2" t="s">
        <v>152</v>
      </c>
      <c r="AU732" s="242" t="s">
        <v>84</v>
      </c>
      <c r="AV732" s="13" t="s">
        <v>78</v>
      </c>
      <c r="AW732" s="13" t="s">
        <v>33</v>
      </c>
      <c r="AX732" s="13" t="s">
        <v>71</v>
      </c>
      <c r="AY732" s="242" t="s">
        <v>141</v>
      </c>
    </row>
    <row r="733" s="14" customFormat="1">
      <c r="A733" s="14"/>
      <c r="B733" s="243"/>
      <c r="C733" s="244"/>
      <c r="D733" s="234" t="s">
        <v>152</v>
      </c>
      <c r="E733" s="245" t="s">
        <v>19</v>
      </c>
      <c r="F733" s="246" t="s">
        <v>613</v>
      </c>
      <c r="G733" s="244"/>
      <c r="H733" s="247">
        <v>28.800000000000001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152</v>
      </c>
      <c r="AU733" s="253" t="s">
        <v>84</v>
      </c>
      <c r="AV733" s="14" t="s">
        <v>84</v>
      </c>
      <c r="AW733" s="14" t="s">
        <v>33</v>
      </c>
      <c r="AX733" s="14" t="s">
        <v>71</v>
      </c>
      <c r="AY733" s="253" t="s">
        <v>141</v>
      </c>
    </row>
    <row r="734" s="14" customFormat="1">
      <c r="A734" s="14"/>
      <c r="B734" s="243"/>
      <c r="C734" s="244"/>
      <c r="D734" s="234" t="s">
        <v>152</v>
      </c>
      <c r="E734" s="245" t="s">
        <v>19</v>
      </c>
      <c r="F734" s="246" t="s">
        <v>614</v>
      </c>
      <c r="G734" s="244"/>
      <c r="H734" s="247">
        <v>23.039999999999999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152</v>
      </c>
      <c r="AU734" s="253" t="s">
        <v>84</v>
      </c>
      <c r="AV734" s="14" t="s">
        <v>84</v>
      </c>
      <c r="AW734" s="14" t="s">
        <v>33</v>
      </c>
      <c r="AX734" s="14" t="s">
        <v>71</v>
      </c>
      <c r="AY734" s="253" t="s">
        <v>141</v>
      </c>
    </row>
    <row r="735" s="14" customFormat="1">
      <c r="A735" s="14"/>
      <c r="B735" s="243"/>
      <c r="C735" s="244"/>
      <c r="D735" s="234" t="s">
        <v>152</v>
      </c>
      <c r="E735" s="245" t="s">
        <v>19</v>
      </c>
      <c r="F735" s="246" t="s">
        <v>607</v>
      </c>
      <c r="G735" s="244"/>
      <c r="H735" s="247">
        <v>24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152</v>
      </c>
      <c r="AU735" s="253" t="s">
        <v>84</v>
      </c>
      <c r="AV735" s="14" t="s">
        <v>84</v>
      </c>
      <c r="AW735" s="14" t="s">
        <v>33</v>
      </c>
      <c r="AX735" s="14" t="s">
        <v>71</v>
      </c>
      <c r="AY735" s="253" t="s">
        <v>141</v>
      </c>
    </row>
    <row r="736" s="14" customFormat="1">
      <c r="A736" s="14"/>
      <c r="B736" s="243"/>
      <c r="C736" s="244"/>
      <c r="D736" s="234" t="s">
        <v>152</v>
      </c>
      <c r="E736" s="245" t="s">
        <v>19</v>
      </c>
      <c r="F736" s="246" t="s">
        <v>614</v>
      </c>
      <c r="G736" s="244"/>
      <c r="H736" s="247">
        <v>23.039999999999999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152</v>
      </c>
      <c r="AU736" s="253" t="s">
        <v>84</v>
      </c>
      <c r="AV736" s="14" t="s">
        <v>84</v>
      </c>
      <c r="AW736" s="14" t="s">
        <v>33</v>
      </c>
      <c r="AX736" s="14" t="s">
        <v>71</v>
      </c>
      <c r="AY736" s="253" t="s">
        <v>141</v>
      </c>
    </row>
    <row r="737" s="14" customFormat="1">
      <c r="A737" s="14"/>
      <c r="B737" s="243"/>
      <c r="C737" s="244"/>
      <c r="D737" s="234" t="s">
        <v>152</v>
      </c>
      <c r="E737" s="245" t="s">
        <v>19</v>
      </c>
      <c r="F737" s="246" t="s">
        <v>613</v>
      </c>
      <c r="G737" s="244"/>
      <c r="H737" s="247">
        <v>28.800000000000001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152</v>
      </c>
      <c r="AU737" s="253" t="s">
        <v>84</v>
      </c>
      <c r="AV737" s="14" t="s">
        <v>84</v>
      </c>
      <c r="AW737" s="14" t="s">
        <v>33</v>
      </c>
      <c r="AX737" s="14" t="s">
        <v>71</v>
      </c>
      <c r="AY737" s="253" t="s">
        <v>141</v>
      </c>
    </row>
    <row r="738" s="14" customFormat="1">
      <c r="A738" s="14"/>
      <c r="B738" s="243"/>
      <c r="C738" s="244"/>
      <c r="D738" s="234" t="s">
        <v>152</v>
      </c>
      <c r="E738" s="245" t="s">
        <v>19</v>
      </c>
      <c r="F738" s="246" t="s">
        <v>610</v>
      </c>
      <c r="G738" s="244"/>
      <c r="H738" s="247">
        <v>7.0949999999999998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152</v>
      </c>
      <c r="AU738" s="253" t="s">
        <v>84</v>
      </c>
      <c r="AV738" s="14" t="s">
        <v>84</v>
      </c>
      <c r="AW738" s="14" t="s">
        <v>33</v>
      </c>
      <c r="AX738" s="14" t="s">
        <v>71</v>
      </c>
      <c r="AY738" s="253" t="s">
        <v>141</v>
      </c>
    </row>
    <row r="739" s="14" customFormat="1">
      <c r="A739" s="14"/>
      <c r="B739" s="243"/>
      <c r="C739" s="244"/>
      <c r="D739" s="234" t="s">
        <v>152</v>
      </c>
      <c r="E739" s="245" t="s">
        <v>19</v>
      </c>
      <c r="F739" s="246" t="s">
        <v>615</v>
      </c>
      <c r="G739" s="244"/>
      <c r="H739" s="247">
        <v>7.2000000000000002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152</v>
      </c>
      <c r="AU739" s="253" t="s">
        <v>84</v>
      </c>
      <c r="AV739" s="14" t="s">
        <v>84</v>
      </c>
      <c r="AW739" s="14" t="s">
        <v>33</v>
      </c>
      <c r="AX739" s="14" t="s">
        <v>71</v>
      </c>
      <c r="AY739" s="253" t="s">
        <v>141</v>
      </c>
    </row>
    <row r="740" s="15" customFormat="1">
      <c r="A740" s="15"/>
      <c r="B740" s="254"/>
      <c r="C740" s="255"/>
      <c r="D740" s="234" t="s">
        <v>152</v>
      </c>
      <c r="E740" s="256" t="s">
        <v>19</v>
      </c>
      <c r="F740" s="257" t="s">
        <v>159</v>
      </c>
      <c r="G740" s="255"/>
      <c r="H740" s="258">
        <v>297.27000000000004</v>
      </c>
      <c r="I740" s="259"/>
      <c r="J740" s="255"/>
      <c r="K740" s="255"/>
      <c r="L740" s="260"/>
      <c r="M740" s="261"/>
      <c r="N740" s="262"/>
      <c r="O740" s="262"/>
      <c r="P740" s="262"/>
      <c r="Q740" s="262"/>
      <c r="R740" s="262"/>
      <c r="S740" s="262"/>
      <c r="T740" s="263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T740" s="264" t="s">
        <v>152</v>
      </c>
      <c r="AU740" s="264" t="s">
        <v>84</v>
      </c>
      <c r="AV740" s="15" t="s">
        <v>148</v>
      </c>
      <c r="AW740" s="15" t="s">
        <v>33</v>
      </c>
      <c r="AX740" s="15" t="s">
        <v>78</v>
      </c>
      <c r="AY740" s="264" t="s">
        <v>141</v>
      </c>
    </row>
    <row r="741" s="2" customFormat="1" ht="16.5" customHeight="1">
      <c r="A741" s="40"/>
      <c r="B741" s="41"/>
      <c r="C741" s="214" t="s">
        <v>616</v>
      </c>
      <c r="D741" s="214" t="s">
        <v>143</v>
      </c>
      <c r="E741" s="215" t="s">
        <v>617</v>
      </c>
      <c r="F741" s="216" t="s">
        <v>618</v>
      </c>
      <c r="G741" s="217" t="s">
        <v>146</v>
      </c>
      <c r="H741" s="218">
        <v>732.60000000000002</v>
      </c>
      <c r="I741" s="219"/>
      <c r="J741" s="220">
        <f>ROUND(I741*H741,2)</f>
        <v>0</v>
      </c>
      <c r="K741" s="216" t="s">
        <v>147</v>
      </c>
      <c r="L741" s="46"/>
      <c r="M741" s="221" t="s">
        <v>19</v>
      </c>
      <c r="N741" s="222" t="s">
        <v>43</v>
      </c>
      <c r="O741" s="86"/>
      <c r="P741" s="223">
        <f>O741*H741</f>
        <v>0</v>
      </c>
      <c r="Q741" s="223">
        <v>0</v>
      </c>
      <c r="R741" s="223">
        <f>Q741*H741</f>
        <v>0</v>
      </c>
      <c r="S741" s="223">
        <v>0</v>
      </c>
      <c r="T741" s="224">
        <f>S741*H741</f>
        <v>0</v>
      </c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R741" s="225" t="s">
        <v>148</v>
      </c>
      <c r="AT741" s="225" t="s">
        <v>143</v>
      </c>
      <c r="AU741" s="225" t="s">
        <v>84</v>
      </c>
      <c r="AY741" s="19" t="s">
        <v>141</v>
      </c>
      <c r="BE741" s="226">
        <f>IF(N741="základní",J741,0)</f>
        <v>0</v>
      </c>
      <c r="BF741" s="226">
        <f>IF(N741="snížená",J741,0)</f>
        <v>0</v>
      </c>
      <c r="BG741" s="226">
        <f>IF(N741="zákl. přenesená",J741,0)</f>
        <v>0</v>
      </c>
      <c r="BH741" s="226">
        <f>IF(N741="sníž. přenesená",J741,0)</f>
        <v>0</v>
      </c>
      <c r="BI741" s="226">
        <f>IF(N741="nulová",J741,0)</f>
        <v>0</v>
      </c>
      <c r="BJ741" s="19" t="s">
        <v>84</v>
      </c>
      <c r="BK741" s="226">
        <f>ROUND(I741*H741,2)</f>
        <v>0</v>
      </c>
      <c r="BL741" s="19" t="s">
        <v>148</v>
      </c>
      <c r="BM741" s="225" t="s">
        <v>619</v>
      </c>
    </row>
    <row r="742" s="2" customFormat="1">
      <c r="A742" s="40"/>
      <c r="B742" s="41"/>
      <c r="C742" s="42"/>
      <c r="D742" s="227" t="s">
        <v>150</v>
      </c>
      <c r="E742" s="42"/>
      <c r="F742" s="228" t="s">
        <v>620</v>
      </c>
      <c r="G742" s="42"/>
      <c r="H742" s="42"/>
      <c r="I742" s="229"/>
      <c r="J742" s="42"/>
      <c r="K742" s="42"/>
      <c r="L742" s="46"/>
      <c r="M742" s="230"/>
      <c r="N742" s="231"/>
      <c r="O742" s="86"/>
      <c r="P742" s="86"/>
      <c r="Q742" s="86"/>
      <c r="R742" s="86"/>
      <c r="S742" s="86"/>
      <c r="T742" s="87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T742" s="19" t="s">
        <v>150</v>
      </c>
      <c r="AU742" s="19" t="s">
        <v>84</v>
      </c>
    </row>
    <row r="743" s="13" customFormat="1">
      <c r="A743" s="13"/>
      <c r="B743" s="232"/>
      <c r="C743" s="233"/>
      <c r="D743" s="234" t="s">
        <v>152</v>
      </c>
      <c r="E743" s="235" t="s">
        <v>19</v>
      </c>
      <c r="F743" s="236" t="s">
        <v>255</v>
      </c>
      <c r="G743" s="233"/>
      <c r="H743" s="235" t="s">
        <v>19</v>
      </c>
      <c r="I743" s="237"/>
      <c r="J743" s="233"/>
      <c r="K743" s="233"/>
      <c r="L743" s="238"/>
      <c r="M743" s="239"/>
      <c r="N743" s="240"/>
      <c r="O743" s="240"/>
      <c r="P743" s="240"/>
      <c r="Q743" s="240"/>
      <c r="R743" s="240"/>
      <c r="S743" s="240"/>
      <c r="T743" s="241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42" t="s">
        <v>152</v>
      </c>
      <c r="AU743" s="242" t="s">
        <v>84</v>
      </c>
      <c r="AV743" s="13" t="s">
        <v>78</v>
      </c>
      <c r="AW743" s="13" t="s">
        <v>33</v>
      </c>
      <c r="AX743" s="13" t="s">
        <v>71</v>
      </c>
      <c r="AY743" s="242" t="s">
        <v>141</v>
      </c>
    </row>
    <row r="744" s="14" customFormat="1">
      <c r="A744" s="14"/>
      <c r="B744" s="243"/>
      <c r="C744" s="244"/>
      <c r="D744" s="234" t="s">
        <v>152</v>
      </c>
      <c r="E744" s="245" t="s">
        <v>19</v>
      </c>
      <c r="F744" s="246" t="s">
        <v>1425</v>
      </c>
      <c r="G744" s="244"/>
      <c r="H744" s="247">
        <v>29.145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152</v>
      </c>
      <c r="AU744" s="253" t="s">
        <v>84</v>
      </c>
      <c r="AV744" s="14" t="s">
        <v>84</v>
      </c>
      <c r="AW744" s="14" t="s">
        <v>33</v>
      </c>
      <c r="AX744" s="14" t="s">
        <v>71</v>
      </c>
      <c r="AY744" s="253" t="s">
        <v>141</v>
      </c>
    </row>
    <row r="745" s="14" customFormat="1">
      <c r="A745" s="14"/>
      <c r="B745" s="243"/>
      <c r="C745" s="244"/>
      <c r="D745" s="234" t="s">
        <v>152</v>
      </c>
      <c r="E745" s="245" t="s">
        <v>19</v>
      </c>
      <c r="F745" s="246" t="s">
        <v>258</v>
      </c>
      <c r="G745" s="244"/>
      <c r="H745" s="247">
        <v>0.22500000000000001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152</v>
      </c>
      <c r="AU745" s="253" t="s">
        <v>84</v>
      </c>
      <c r="AV745" s="14" t="s">
        <v>84</v>
      </c>
      <c r="AW745" s="14" t="s">
        <v>33</v>
      </c>
      <c r="AX745" s="14" t="s">
        <v>71</v>
      </c>
      <c r="AY745" s="253" t="s">
        <v>141</v>
      </c>
    </row>
    <row r="746" s="14" customFormat="1">
      <c r="A746" s="14"/>
      <c r="B746" s="243"/>
      <c r="C746" s="244"/>
      <c r="D746" s="234" t="s">
        <v>152</v>
      </c>
      <c r="E746" s="245" t="s">
        <v>19</v>
      </c>
      <c r="F746" s="246" t="s">
        <v>259</v>
      </c>
      <c r="G746" s="244"/>
      <c r="H746" s="247">
        <v>7.8300000000000001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152</v>
      </c>
      <c r="AU746" s="253" t="s">
        <v>84</v>
      </c>
      <c r="AV746" s="14" t="s">
        <v>84</v>
      </c>
      <c r="AW746" s="14" t="s">
        <v>33</v>
      </c>
      <c r="AX746" s="14" t="s">
        <v>71</v>
      </c>
      <c r="AY746" s="253" t="s">
        <v>141</v>
      </c>
    </row>
    <row r="747" s="13" customFormat="1">
      <c r="A747" s="13"/>
      <c r="B747" s="232"/>
      <c r="C747" s="233"/>
      <c r="D747" s="234" t="s">
        <v>152</v>
      </c>
      <c r="E747" s="235" t="s">
        <v>19</v>
      </c>
      <c r="F747" s="236" t="s">
        <v>260</v>
      </c>
      <c r="G747" s="233"/>
      <c r="H747" s="235" t="s">
        <v>19</v>
      </c>
      <c r="I747" s="237"/>
      <c r="J747" s="233"/>
      <c r="K747" s="233"/>
      <c r="L747" s="238"/>
      <c r="M747" s="239"/>
      <c r="N747" s="240"/>
      <c r="O747" s="240"/>
      <c r="P747" s="240"/>
      <c r="Q747" s="240"/>
      <c r="R747" s="240"/>
      <c r="S747" s="240"/>
      <c r="T747" s="241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2" t="s">
        <v>152</v>
      </c>
      <c r="AU747" s="242" t="s">
        <v>84</v>
      </c>
      <c r="AV747" s="13" t="s">
        <v>78</v>
      </c>
      <c r="AW747" s="13" t="s">
        <v>33</v>
      </c>
      <c r="AX747" s="13" t="s">
        <v>71</v>
      </c>
      <c r="AY747" s="242" t="s">
        <v>141</v>
      </c>
    </row>
    <row r="748" s="14" customFormat="1">
      <c r="A748" s="14"/>
      <c r="B748" s="243"/>
      <c r="C748" s="244"/>
      <c r="D748" s="234" t="s">
        <v>152</v>
      </c>
      <c r="E748" s="245" t="s">
        <v>19</v>
      </c>
      <c r="F748" s="246" t="s">
        <v>1426</v>
      </c>
      <c r="G748" s="244"/>
      <c r="H748" s="247">
        <v>408.02999999999997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152</v>
      </c>
      <c r="AU748" s="253" t="s">
        <v>84</v>
      </c>
      <c r="AV748" s="14" t="s">
        <v>84</v>
      </c>
      <c r="AW748" s="14" t="s">
        <v>33</v>
      </c>
      <c r="AX748" s="14" t="s">
        <v>71</v>
      </c>
      <c r="AY748" s="253" t="s">
        <v>141</v>
      </c>
    </row>
    <row r="749" s="14" customFormat="1">
      <c r="A749" s="14"/>
      <c r="B749" s="243"/>
      <c r="C749" s="244"/>
      <c r="D749" s="234" t="s">
        <v>152</v>
      </c>
      <c r="E749" s="245" t="s">
        <v>19</v>
      </c>
      <c r="F749" s="246" t="s">
        <v>262</v>
      </c>
      <c r="G749" s="244"/>
      <c r="H749" s="247">
        <v>76.319999999999993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152</v>
      </c>
      <c r="AU749" s="253" t="s">
        <v>84</v>
      </c>
      <c r="AV749" s="14" t="s">
        <v>84</v>
      </c>
      <c r="AW749" s="14" t="s">
        <v>33</v>
      </c>
      <c r="AX749" s="14" t="s">
        <v>71</v>
      </c>
      <c r="AY749" s="253" t="s">
        <v>141</v>
      </c>
    </row>
    <row r="750" s="14" customFormat="1">
      <c r="A750" s="14"/>
      <c r="B750" s="243"/>
      <c r="C750" s="244"/>
      <c r="D750" s="234" t="s">
        <v>152</v>
      </c>
      <c r="E750" s="245" t="s">
        <v>19</v>
      </c>
      <c r="F750" s="246" t="s">
        <v>579</v>
      </c>
      <c r="G750" s="244"/>
      <c r="H750" s="247">
        <v>0.79500000000000004</v>
      </c>
      <c r="I750" s="248"/>
      <c r="J750" s="244"/>
      <c r="K750" s="244"/>
      <c r="L750" s="249"/>
      <c r="M750" s="250"/>
      <c r="N750" s="251"/>
      <c r="O750" s="251"/>
      <c r="P750" s="251"/>
      <c r="Q750" s="251"/>
      <c r="R750" s="251"/>
      <c r="S750" s="251"/>
      <c r="T750" s="252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53" t="s">
        <v>152</v>
      </c>
      <c r="AU750" s="253" t="s">
        <v>84</v>
      </c>
      <c r="AV750" s="14" t="s">
        <v>84</v>
      </c>
      <c r="AW750" s="14" t="s">
        <v>33</v>
      </c>
      <c r="AX750" s="14" t="s">
        <v>71</v>
      </c>
      <c r="AY750" s="253" t="s">
        <v>141</v>
      </c>
    </row>
    <row r="751" s="14" customFormat="1">
      <c r="A751" s="14"/>
      <c r="B751" s="243"/>
      <c r="C751" s="244"/>
      <c r="D751" s="234" t="s">
        <v>152</v>
      </c>
      <c r="E751" s="245" t="s">
        <v>19</v>
      </c>
      <c r="F751" s="246" t="s">
        <v>263</v>
      </c>
      <c r="G751" s="244"/>
      <c r="H751" s="247">
        <v>1.0800000000000001</v>
      </c>
      <c r="I751" s="248"/>
      <c r="J751" s="244"/>
      <c r="K751" s="244"/>
      <c r="L751" s="249"/>
      <c r="M751" s="250"/>
      <c r="N751" s="251"/>
      <c r="O751" s="251"/>
      <c r="P751" s="251"/>
      <c r="Q751" s="251"/>
      <c r="R751" s="251"/>
      <c r="S751" s="251"/>
      <c r="T751" s="252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3" t="s">
        <v>152</v>
      </c>
      <c r="AU751" s="253" t="s">
        <v>84</v>
      </c>
      <c r="AV751" s="14" t="s">
        <v>84</v>
      </c>
      <c r="AW751" s="14" t="s">
        <v>33</v>
      </c>
      <c r="AX751" s="14" t="s">
        <v>71</v>
      </c>
      <c r="AY751" s="253" t="s">
        <v>141</v>
      </c>
    </row>
    <row r="752" s="13" customFormat="1">
      <c r="A752" s="13"/>
      <c r="B752" s="232"/>
      <c r="C752" s="233"/>
      <c r="D752" s="234" t="s">
        <v>152</v>
      </c>
      <c r="E752" s="235" t="s">
        <v>19</v>
      </c>
      <c r="F752" s="236" t="s">
        <v>264</v>
      </c>
      <c r="G752" s="233"/>
      <c r="H752" s="235" t="s">
        <v>19</v>
      </c>
      <c r="I752" s="237"/>
      <c r="J752" s="233"/>
      <c r="K752" s="233"/>
      <c r="L752" s="238"/>
      <c r="M752" s="239"/>
      <c r="N752" s="240"/>
      <c r="O752" s="240"/>
      <c r="P752" s="240"/>
      <c r="Q752" s="240"/>
      <c r="R752" s="240"/>
      <c r="S752" s="240"/>
      <c r="T752" s="241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2" t="s">
        <v>152</v>
      </c>
      <c r="AU752" s="242" t="s">
        <v>84</v>
      </c>
      <c r="AV752" s="13" t="s">
        <v>78</v>
      </c>
      <c r="AW752" s="13" t="s">
        <v>33</v>
      </c>
      <c r="AX752" s="13" t="s">
        <v>71</v>
      </c>
      <c r="AY752" s="242" t="s">
        <v>141</v>
      </c>
    </row>
    <row r="753" s="14" customFormat="1">
      <c r="A753" s="14"/>
      <c r="B753" s="243"/>
      <c r="C753" s="244"/>
      <c r="D753" s="234" t="s">
        <v>152</v>
      </c>
      <c r="E753" s="245" t="s">
        <v>19</v>
      </c>
      <c r="F753" s="246" t="s">
        <v>1426</v>
      </c>
      <c r="G753" s="244"/>
      <c r="H753" s="247">
        <v>408.02999999999997</v>
      </c>
      <c r="I753" s="248"/>
      <c r="J753" s="244"/>
      <c r="K753" s="244"/>
      <c r="L753" s="249"/>
      <c r="M753" s="250"/>
      <c r="N753" s="251"/>
      <c r="O753" s="251"/>
      <c r="P753" s="251"/>
      <c r="Q753" s="251"/>
      <c r="R753" s="251"/>
      <c r="S753" s="251"/>
      <c r="T753" s="252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53" t="s">
        <v>152</v>
      </c>
      <c r="AU753" s="253" t="s">
        <v>84</v>
      </c>
      <c r="AV753" s="14" t="s">
        <v>84</v>
      </c>
      <c r="AW753" s="14" t="s">
        <v>33</v>
      </c>
      <c r="AX753" s="14" t="s">
        <v>71</v>
      </c>
      <c r="AY753" s="253" t="s">
        <v>141</v>
      </c>
    </row>
    <row r="754" s="14" customFormat="1">
      <c r="A754" s="14"/>
      <c r="B754" s="243"/>
      <c r="C754" s="244"/>
      <c r="D754" s="234" t="s">
        <v>152</v>
      </c>
      <c r="E754" s="245" t="s">
        <v>19</v>
      </c>
      <c r="F754" s="246" t="s">
        <v>1425</v>
      </c>
      <c r="G754" s="244"/>
      <c r="H754" s="247">
        <v>29.145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152</v>
      </c>
      <c r="AU754" s="253" t="s">
        <v>84</v>
      </c>
      <c r="AV754" s="14" t="s">
        <v>84</v>
      </c>
      <c r="AW754" s="14" t="s">
        <v>33</v>
      </c>
      <c r="AX754" s="14" t="s">
        <v>71</v>
      </c>
      <c r="AY754" s="253" t="s">
        <v>141</v>
      </c>
    </row>
    <row r="755" s="16" customFormat="1">
      <c r="A755" s="16"/>
      <c r="B755" s="275"/>
      <c r="C755" s="276"/>
      <c r="D755" s="234" t="s">
        <v>152</v>
      </c>
      <c r="E755" s="277" t="s">
        <v>19</v>
      </c>
      <c r="F755" s="278" t="s">
        <v>266</v>
      </c>
      <c r="G755" s="276"/>
      <c r="H755" s="279">
        <v>960.59999999999991</v>
      </c>
      <c r="I755" s="280"/>
      <c r="J755" s="276"/>
      <c r="K755" s="276"/>
      <c r="L755" s="281"/>
      <c r="M755" s="282"/>
      <c r="N755" s="283"/>
      <c r="O755" s="283"/>
      <c r="P755" s="283"/>
      <c r="Q755" s="283"/>
      <c r="R755" s="283"/>
      <c r="S755" s="283"/>
      <c r="T755" s="284"/>
      <c r="U755" s="16"/>
      <c r="V755" s="16"/>
      <c r="W755" s="16"/>
      <c r="X755" s="16"/>
      <c r="Y755" s="16"/>
      <c r="Z755" s="16"/>
      <c r="AA755" s="16"/>
      <c r="AB755" s="16"/>
      <c r="AC755" s="16"/>
      <c r="AD755" s="16"/>
      <c r="AE755" s="16"/>
      <c r="AT755" s="285" t="s">
        <v>152</v>
      </c>
      <c r="AU755" s="285" t="s">
        <v>84</v>
      </c>
      <c r="AV755" s="16" t="s">
        <v>164</v>
      </c>
      <c r="AW755" s="16" t="s">
        <v>33</v>
      </c>
      <c r="AX755" s="16" t="s">
        <v>71</v>
      </c>
      <c r="AY755" s="285" t="s">
        <v>141</v>
      </c>
    </row>
    <row r="756" s="13" customFormat="1">
      <c r="A756" s="13"/>
      <c r="B756" s="232"/>
      <c r="C756" s="233"/>
      <c r="D756" s="234" t="s">
        <v>152</v>
      </c>
      <c r="E756" s="235" t="s">
        <v>19</v>
      </c>
      <c r="F756" s="236" t="s">
        <v>267</v>
      </c>
      <c r="G756" s="233"/>
      <c r="H756" s="235" t="s">
        <v>19</v>
      </c>
      <c r="I756" s="237"/>
      <c r="J756" s="233"/>
      <c r="K756" s="233"/>
      <c r="L756" s="238"/>
      <c r="M756" s="239"/>
      <c r="N756" s="240"/>
      <c r="O756" s="240"/>
      <c r="P756" s="240"/>
      <c r="Q756" s="240"/>
      <c r="R756" s="240"/>
      <c r="S756" s="240"/>
      <c r="T756" s="241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2" t="s">
        <v>152</v>
      </c>
      <c r="AU756" s="242" t="s">
        <v>84</v>
      </c>
      <c r="AV756" s="13" t="s">
        <v>78</v>
      </c>
      <c r="AW756" s="13" t="s">
        <v>33</v>
      </c>
      <c r="AX756" s="13" t="s">
        <v>71</v>
      </c>
      <c r="AY756" s="242" t="s">
        <v>141</v>
      </c>
    </row>
    <row r="757" s="13" customFormat="1">
      <c r="A757" s="13"/>
      <c r="B757" s="232"/>
      <c r="C757" s="233"/>
      <c r="D757" s="234" t="s">
        <v>152</v>
      </c>
      <c r="E757" s="235" t="s">
        <v>19</v>
      </c>
      <c r="F757" s="236" t="s">
        <v>260</v>
      </c>
      <c r="G757" s="233"/>
      <c r="H757" s="235" t="s">
        <v>19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152</v>
      </c>
      <c r="AU757" s="242" t="s">
        <v>84</v>
      </c>
      <c r="AV757" s="13" t="s">
        <v>78</v>
      </c>
      <c r="AW757" s="13" t="s">
        <v>33</v>
      </c>
      <c r="AX757" s="13" t="s">
        <v>71</v>
      </c>
      <c r="AY757" s="242" t="s">
        <v>141</v>
      </c>
    </row>
    <row r="758" s="14" customFormat="1">
      <c r="A758" s="14"/>
      <c r="B758" s="243"/>
      <c r="C758" s="244"/>
      <c r="D758" s="234" t="s">
        <v>152</v>
      </c>
      <c r="E758" s="245" t="s">
        <v>19</v>
      </c>
      <c r="F758" s="246" t="s">
        <v>268</v>
      </c>
      <c r="G758" s="244"/>
      <c r="H758" s="247">
        <v>6.2999999999999998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152</v>
      </c>
      <c r="AU758" s="253" t="s">
        <v>84</v>
      </c>
      <c r="AV758" s="14" t="s">
        <v>84</v>
      </c>
      <c r="AW758" s="14" t="s">
        <v>33</v>
      </c>
      <c r="AX758" s="14" t="s">
        <v>71</v>
      </c>
      <c r="AY758" s="253" t="s">
        <v>141</v>
      </c>
    </row>
    <row r="759" s="14" customFormat="1">
      <c r="A759" s="14"/>
      <c r="B759" s="243"/>
      <c r="C759" s="244"/>
      <c r="D759" s="234" t="s">
        <v>152</v>
      </c>
      <c r="E759" s="245" t="s">
        <v>19</v>
      </c>
      <c r="F759" s="246" t="s">
        <v>269</v>
      </c>
      <c r="G759" s="244"/>
      <c r="H759" s="247">
        <v>4.7699999999999996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152</v>
      </c>
      <c r="AU759" s="253" t="s">
        <v>84</v>
      </c>
      <c r="AV759" s="14" t="s">
        <v>84</v>
      </c>
      <c r="AW759" s="14" t="s">
        <v>33</v>
      </c>
      <c r="AX759" s="14" t="s">
        <v>71</v>
      </c>
      <c r="AY759" s="253" t="s">
        <v>141</v>
      </c>
    </row>
    <row r="760" s="14" customFormat="1">
      <c r="A760" s="14"/>
      <c r="B760" s="243"/>
      <c r="C760" s="244"/>
      <c r="D760" s="234" t="s">
        <v>152</v>
      </c>
      <c r="E760" s="245" t="s">
        <v>19</v>
      </c>
      <c r="F760" s="246" t="s">
        <v>1427</v>
      </c>
      <c r="G760" s="244"/>
      <c r="H760" s="247">
        <v>3.96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152</v>
      </c>
      <c r="AU760" s="253" t="s">
        <v>84</v>
      </c>
      <c r="AV760" s="14" t="s">
        <v>84</v>
      </c>
      <c r="AW760" s="14" t="s">
        <v>33</v>
      </c>
      <c r="AX760" s="14" t="s">
        <v>71</v>
      </c>
      <c r="AY760" s="253" t="s">
        <v>141</v>
      </c>
    </row>
    <row r="761" s="14" customFormat="1">
      <c r="A761" s="14"/>
      <c r="B761" s="243"/>
      <c r="C761" s="244"/>
      <c r="D761" s="234" t="s">
        <v>152</v>
      </c>
      <c r="E761" s="245" t="s">
        <v>19</v>
      </c>
      <c r="F761" s="246" t="s">
        <v>272</v>
      </c>
      <c r="G761" s="244"/>
      <c r="H761" s="247">
        <v>0.90000000000000002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152</v>
      </c>
      <c r="AU761" s="253" t="s">
        <v>84</v>
      </c>
      <c r="AV761" s="14" t="s">
        <v>84</v>
      </c>
      <c r="AW761" s="14" t="s">
        <v>33</v>
      </c>
      <c r="AX761" s="14" t="s">
        <v>71</v>
      </c>
      <c r="AY761" s="253" t="s">
        <v>141</v>
      </c>
    </row>
    <row r="762" s="14" customFormat="1">
      <c r="A762" s="14"/>
      <c r="B762" s="243"/>
      <c r="C762" s="244"/>
      <c r="D762" s="234" t="s">
        <v>152</v>
      </c>
      <c r="E762" s="245" t="s">
        <v>19</v>
      </c>
      <c r="F762" s="246" t="s">
        <v>273</v>
      </c>
      <c r="G762" s="244"/>
      <c r="H762" s="247">
        <v>4.6500000000000004</v>
      </c>
      <c r="I762" s="248"/>
      <c r="J762" s="244"/>
      <c r="K762" s="244"/>
      <c r="L762" s="249"/>
      <c r="M762" s="250"/>
      <c r="N762" s="251"/>
      <c r="O762" s="251"/>
      <c r="P762" s="251"/>
      <c r="Q762" s="251"/>
      <c r="R762" s="251"/>
      <c r="S762" s="251"/>
      <c r="T762" s="252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53" t="s">
        <v>152</v>
      </c>
      <c r="AU762" s="253" t="s">
        <v>84</v>
      </c>
      <c r="AV762" s="14" t="s">
        <v>84</v>
      </c>
      <c r="AW762" s="14" t="s">
        <v>33</v>
      </c>
      <c r="AX762" s="14" t="s">
        <v>71</v>
      </c>
      <c r="AY762" s="253" t="s">
        <v>141</v>
      </c>
    </row>
    <row r="763" s="14" customFormat="1">
      <c r="A763" s="14"/>
      <c r="B763" s="243"/>
      <c r="C763" s="244"/>
      <c r="D763" s="234" t="s">
        <v>152</v>
      </c>
      <c r="E763" s="245" t="s">
        <v>19</v>
      </c>
      <c r="F763" s="246" t="s">
        <v>1428</v>
      </c>
      <c r="G763" s="244"/>
      <c r="H763" s="247">
        <v>4.2300000000000004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152</v>
      </c>
      <c r="AU763" s="253" t="s">
        <v>84</v>
      </c>
      <c r="AV763" s="14" t="s">
        <v>84</v>
      </c>
      <c r="AW763" s="14" t="s">
        <v>33</v>
      </c>
      <c r="AX763" s="14" t="s">
        <v>71</v>
      </c>
      <c r="AY763" s="253" t="s">
        <v>141</v>
      </c>
    </row>
    <row r="764" s="14" customFormat="1">
      <c r="A764" s="14"/>
      <c r="B764" s="243"/>
      <c r="C764" s="244"/>
      <c r="D764" s="234" t="s">
        <v>152</v>
      </c>
      <c r="E764" s="245" t="s">
        <v>19</v>
      </c>
      <c r="F764" s="246" t="s">
        <v>269</v>
      </c>
      <c r="G764" s="244"/>
      <c r="H764" s="247">
        <v>4.7699999999999996</v>
      </c>
      <c r="I764" s="248"/>
      <c r="J764" s="244"/>
      <c r="K764" s="244"/>
      <c r="L764" s="249"/>
      <c r="M764" s="250"/>
      <c r="N764" s="251"/>
      <c r="O764" s="251"/>
      <c r="P764" s="251"/>
      <c r="Q764" s="251"/>
      <c r="R764" s="251"/>
      <c r="S764" s="251"/>
      <c r="T764" s="252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253" t="s">
        <v>152</v>
      </c>
      <c r="AU764" s="253" t="s">
        <v>84</v>
      </c>
      <c r="AV764" s="14" t="s">
        <v>84</v>
      </c>
      <c r="AW764" s="14" t="s">
        <v>33</v>
      </c>
      <c r="AX764" s="14" t="s">
        <v>71</v>
      </c>
      <c r="AY764" s="253" t="s">
        <v>141</v>
      </c>
    </row>
    <row r="765" s="14" customFormat="1">
      <c r="A765" s="14"/>
      <c r="B765" s="243"/>
      <c r="C765" s="244"/>
      <c r="D765" s="234" t="s">
        <v>152</v>
      </c>
      <c r="E765" s="245" t="s">
        <v>19</v>
      </c>
      <c r="F765" s="246" t="s">
        <v>268</v>
      </c>
      <c r="G765" s="244"/>
      <c r="H765" s="247">
        <v>6.2999999999999998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152</v>
      </c>
      <c r="AU765" s="253" t="s">
        <v>84</v>
      </c>
      <c r="AV765" s="14" t="s">
        <v>84</v>
      </c>
      <c r="AW765" s="14" t="s">
        <v>33</v>
      </c>
      <c r="AX765" s="14" t="s">
        <v>71</v>
      </c>
      <c r="AY765" s="253" t="s">
        <v>141</v>
      </c>
    </row>
    <row r="766" s="14" customFormat="1">
      <c r="A766" s="14"/>
      <c r="B766" s="243"/>
      <c r="C766" s="244"/>
      <c r="D766" s="234" t="s">
        <v>152</v>
      </c>
      <c r="E766" s="245" t="s">
        <v>19</v>
      </c>
      <c r="F766" s="246" t="s">
        <v>276</v>
      </c>
      <c r="G766" s="244"/>
      <c r="H766" s="247">
        <v>1.095</v>
      </c>
      <c r="I766" s="248"/>
      <c r="J766" s="244"/>
      <c r="K766" s="244"/>
      <c r="L766" s="249"/>
      <c r="M766" s="250"/>
      <c r="N766" s="251"/>
      <c r="O766" s="251"/>
      <c r="P766" s="251"/>
      <c r="Q766" s="251"/>
      <c r="R766" s="251"/>
      <c r="S766" s="251"/>
      <c r="T766" s="252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3" t="s">
        <v>152</v>
      </c>
      <c r="AU766" s="253" t="s">
        <v>84</v>
      </c>
      <c r="AV766" s="14" t="s">
        <v>84</v>
      </c>
      <c r="AW766" s="14" t="s">
        <v>33</v>
      </c>
      <c r="AX766" s="14" t="s">
        <v>71</v>
      </c>
      <c r="AY766" s="253" t="s">
        <v>141</v>
      </c>
    </row>
    <row r="767" s="14" customFormat="1">
      <c r="A767" s="14"/>
      <c r="B767" s="243"/>
      <c r="C767" s="244"/>
      <c r="D767" s="234" t="s">
        <v>152</v>
      </c>
      <c r="E767" s="245" t="s">
        <v>19</v>
      </c>
      <c r="F767" s="246" t="s">
        <v>277</v>
      </c>
      <c r="G767" s="244"/>
      <c r="H767" s="247">
        <v>1.98</v>
      </c>
      <c r="I767" s="248"/>
      <c r="J767" s="244"/>
      <c r="K767" s="244"/>
      <c r="L767" s="249"/>
      <c r="M767" s="250"/>
      <c r="N767" s="251"/>
      <c r="O767" s="251"/>
      <c r="P767" s="251"/>
      <c r="Q767" s="251"/>
      <c r="R767" s="251"/>
      <c r="S767" s="251"/>
      <c r="T767" s="252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53" t="s">
        <v>152</v>
      </c>
      <c r="AU767" s="253" t="s">
        <v>84</v>
      </c>
      <c r="AV767" s="14" t="s">
        <v>84</v>
      </c>
      <c r="AW767" s="14" t="s">
        <v>33</v>
      </c>
      <c r="AX767" s="14" t="s">
        <v>71</v>
      </c>
      <c r="AY767" s="253" t="s">
        <v>141</v>
      </c>
    </row>
    <row r="768" s="14" customFormat="1">
      <c r="A768" s="14"/>
      <c r="B768" s="243"/>
      <c r="C768" s="244"/>
      <c r="D768" s="234" t="s">
        <v>152</v>
      </c>
      <c r="E768" s="245" t="s">
        <v>19</v>
      </c>
      <c r="F768" s="246" t="s">
        <v>278</v>
      </c>
      <c r="G768" s="244"/>
      <c r="H768" s="247">
        <v>0.81000000000000005</v>
      </c>
      <c r="I768" s="248"/>
      <c r="J768" s="244"/>
      <c r="K768" s="244"/>
      <c r="L768" s="249"/>
      <c r="M768" s="250"/>
      <c r="N768" s="251"/>
      <c r="O768" s="251"/>
      <c r="P768" s="251"/>
      <c r="Q768" s="251"/>
      <c r="R768" s="251"/>
      <c r="S768" s="251"/>
      <c r="T768" s="252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53" t="s">
        <v>152</v>
      </c>
      <c r="AU768" s="253" t="s">
        <v>84</v>
      </c>
      <c r="AV768" s="14" t="s">
        <v>84</v>
      </c>
      <c r="AW768" s="14" t="s">
        <v>33</v>
      </c>
      <c r="AX768" s="14" t="s">
        <v>71</v>
      </c>
      <c r="AY768" s="253" t="s">
        <v>141</v>
      </c>
    </row>
    <row r="769" s="13" customFormat="1">
      <c r="A769" s="13"/>
      <c r="B769" s="232"/>
      <c r="C769" s="233"/>
      <c r="D769" s="234" t="s">
        <v>152</v>
      </c>
      <c r="E769" s="235" t="s">
        <v>19</v>
      </c>
      <c r="F769" s="236" t="s">
        <v>264</v>
      </c>
      <c r="G769" s="233"/>
      <c r="H769" s="235" t="s">
        <v>19</v>
      </c>
      <c r="I769" s="237"/>
      <c r="J769" s="233"/>
      <c r="K769" s="233"/>
      <c r="L769" s="238"/>
      <c r="M769" s="239"/>
      <c r="N769" s="240"/>
      <c r="O769" s="240"/>
      <c r="P769" s="240"/>
      <c r="Q769" s="240"/>
      <c r="R769" s="240"/>
      <c r="S769" s="240"/>
      <c r="T769" s="241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2" t="s">
        <v>152</v>
      </c>
      <c r="AU769" s="242" t="s">
        <v>84</v>
      </c>
      <c r="AV769" s="13" t="s">
        <v>78</v>
      </c>
      <c r="AW769" s="13" t="s">
        <v>33</v>
      </c>
      <c r="AX769" s="13" t="s">
        <v>71</v>
      </c>
      <c r="AY769" s="242" t="s">
        <v>141</v>
      </c>
    </row>
    <row r="770" s="14" customFormat="1">
      <c r="A770" s="14"/>
      <c r="B770" s="243"/>
      <c r="C770" s="244"/>
      <c r="D770" s="234" t="s">
        <v>152</v>
      </c>
      <c r="E770" s="245" t="s">
        <v>19</v>
      </c>
      <c r="F770" s="246" t="s">
        <v>279</v>
      </c>
      <c r="G770" s="244"/>
      <c r="H770" s="247">
        <v>5.5800000000000001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152</v>
      </c>
      <c r="AU770" s="253" t="s">
        <v>84</v>
      </c>
      <c r="AV770" s="14" t="s">
        <v>84</v>
      </c>
      <c r="AW770" s="14" t="s">
        <v>33</v>
      </c>
      <c r="AX770" s="14" t="s">
        <v>71</v>
      </c>
      <c r="AY770" s="253" t="s">
        <v>141</v>
      </c>
    </row>
    <row r="771" s="14" customFormat="1">
      <c r="A771" s="14"/>
      <c r="B771" s="243"/>
      <c r="C771" s="244"/>
      <c r="D771" s="234" t="s">
        <v>152</v>
      </c>
      <c r="E771" s="245" t="s">
        <v>19</v>
      </c>
      <c r="F771" s="246" t="s">
        <v>280</v>
      </c>
      <c r="G771" s="244"/>
      <c r="H771" s="247">
        <v>5.04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152</v>
      </c>
      <c r="AU771" s="253" t="s">
        <v>84</v>
      </c>
      <c r="AV771" s="14" t="s">
        <v>84</v>
      </c>
      <c r="AW771" s="14" t="s">
        <v>33</v>
      </c>
      <c r="AX771" s="14" t="s">
        <v>71</v>
      </c>
      <c r="AY771" s="253" t="s">
        <v>141</v>
      </c>
    </row>
    <row r="772" s="14" customFormat="1">
      <c r="A772" s="14"/>
      <c r="B772" s="243"/>
      <c r="C772" s="244"/>
      <c r="D772" s="234" t="s">
        <v>152</v>
      </c>
      <c r="E772" s="245" t="s">
        <v>19</v>
      </c>
      <c r="F772" s="246" t="s">
        <v>273</v>
      </c>
      <c r="G772" s="244"/>
      <c r="H772" s="247">
        <v>4.6500000000000004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152</v>
      </c>
      <c r="AU772" s="253" t="s">
        <v>84</v>
      </c>
      <c r="AV772" s="14" t="s">
        <v>84</v>
      </c>
      <c r="AW772" s="14" t="s">
        <v>33</v>
      </c>
      <c r="AX772" s="14" t="s">
        <v>71</v>
      </c>
      <c r="AY772" s="253" t="s">
        <v>141</v>
      </c>
    </row>
    <row r="773" s="14" customFormat="1">
      <c r="A773" s="14"/>
      <c r="B773" s="243"/>
      <c r="C773" s="244"/>
      <c r="D773" s="234" t="s">
        <v>152</v>
      </c>
      <c r="E773" s="245" t="s">
        <v>19</v>
      </c>
      <c r="F773" s="246" t="s">
        <v>280</v>
      </c>
      <c r="G773" s="244"/>
      <c r="H773" s="247">
        <v>5.04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152</v>
      </c>
      <c r="AU773" s="253" t="s">
        <v>84</v>
      </c>
      <c r="AV773" s="14" t="s">
        <v>84</v>
      </c>
      <c r="AW773" s="14" t="s">
        <v>33</v>
      </c>
      <c r="AX773" s="14" t="s">
        <v>71</v>
      </c>
      <c r="AY773" s="253" t="s">
        <v>141</v>
      </c>
    </row>
    <row r="774" s="14" customFormat="1">
      <c r="A774" s="14"/>
      <c r="B774" s="243"/>
      <c r="C774" s="244"/>
      <c r="D774" s="234" t="s">
        <v>152</v>
      </c>
      <c r="E774" s="245" t="s">
        <v>19</v>
      </c>
      <c r="F774" s="246" t="s">
        <v>279</v>
      </c>
      <c r="G774" s="244"/>
      <c r="H774" s="247">
        <v>5.5800000000000001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152</v>
      </c>
      <c r="AU774" s="253" t="s">
        <v>84</v>
      </c>
      <c r="AV774" s="14" t="s">
        <v>84</v>
      </c>
      <c r="AW774" s="14" t="s">
        <v>33</v>
      </c>
      <c r="AX774" s="14" t="s">
        <v>71</v>
      </c>
      <c r="AY774" s="253" t="s">
        <v>141</v>
      </c>
    </row>
    <row r="775" s="14" customFormat="1">
      <c r="A775" s="14"/>
      <c r="B775" s="243"/>
      <c r="C775" s="244"/>
      <c r="D775" s="234" t="s">
        <v>152</v>
      </c>
      <c r="E775" s="245" t="s">
        <v>19</v>
      </c>
      <c r="F775" s="246" t="s">
        <v>276</v>
      </c>
      <c r="G775" s="244"/>
      <c r="H775" s="247">
        <v>1.095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152</v>
      </c>
      <c r="AU775" s="253" t="s">
        <v>84</v>
      </c>
      <c r="AV775" s="14" t="s">
        <v>84</v>
      </c>
      <c r="AW775" s="14" t="s">
        <v>33</v>
      </c>
      <c r="AX775" s="14" t="s">
        <v>71</v>
      </c>
      <c r="AY775" s="253" t="s">
        <v>141</v>
      </c>
    </row>
    <row r="776" s="14" customFormat="1">
      <c r="A776" s="14"/>
      <c r="B776" s="243"/>
      <c r="C776" s="244"/>
      <c r="D776" s="234" t="s">
        <v>152</v>
      </c>
      <c r="E776" s="245" t="s">
        <v>19</v>
      </c>
      <c r="F776" s="246" t="s">
        <v>281</v>
      </c>
      <c r="G776" s="244"/>
      <c r="H776" s="247">
        <v>2.52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152</v>
      </c>
      <c r="AU776" s="253" t="s">
        <v>84</v>
      </c>
      <c r="AV776" s="14" t="s">
        <v>84</v>
      </c>
      <c r="AW776" s="14" t="s">
        <v>33</v>
      </c>
      <c r="AX776" s="14" t="s">
        <v>71</v>
      </c>
      <c r="AY776" s="253" t="s">
        <v>141</v>
      </c>
    </row>
    <row r="777" s="16" customFormat="1">
      <c r="A777" s="16"/>
      <c r="B777" s="275"/>
      <c r="C777" s="276"/>
      <c r="D777" s="234" t="s">
        <v>152</v>
      </c>
      <c r="E777" s="277" t="s">
        <v>19</v>
      </c>
      <c r="F777" s="278" t="s">
        <v>266</v>
      </c>
      <c r="G777" s="276"/>
      <c r="H777" s="279">
        <v>69.269999999999996</v>
      </c>
      <c r="I777" s="280"/>
      <c r="J777" s="276"/>
      <c r="K777" s="276"/>
      <c r="L777" s="281"/>
      <c r="M777" s="282"/>
      <c r="N777" s="283"/>
      <c r="O777" s="283"/>
      <c r="P777" s="283"/>
      <c r="Q777" s="283"/>
      <c r="R777" s="283"/>
      <c r="S777" s="283"/>
      <c r="T777" s="284"/>
      <c r="U777" s="16"/>
      <c r="V777" s="16"/>
      <c r="W777" s="16"/>
      <c r="X777" s="16"/>
      <c r="Y777" s="16"/>
      <c r="Z777" s="16"/>
      <c r="AA777" s="16"/>
      <c r="AB777" s="16"/>
      <c r="AC777" s="16"/>
      <c r="AD777" s="16"/>
      <c r="AE777" s="16"/>
      <c r="AT777" s="285" t="s">
        <v>152</v>
      </c>
      <c r="AU777" s="285" t="s">
        <v>84</v>
      </c>
      <c r="AV777" s="16" t="s">
        <v>164</v>
      </c>
      <c r="AW777" s="16" t="s">
        <v>33</v>
      </c>
      <c r="AX777" s="16" t="s">
        <v>71</v>
      </c>
      <c r="AY777" s="285" t="s">
        <v>141</v>
      </c>
    </row>
    <row r="778" s="14" customFormat="1">
      <c r="A778" s="14"/>
      <c r="B778" s="243"/>
      <c r="C778" s="244"/>
      <c r="D778" s="234" t="s">
        <v>152</v>
      </c>
      <c r="E778" s="245" t="s">
        <v>19</v>
      </c>
      <c r="F778" s="246" t="s">
        <v>282</v>
      </c>
      <c r="G778" s="244"/>
      <c r="H778" s="247">
        <v>-297.26999999999998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152</v>
      </c>
      <c r="AU778" s="253" t="s">
        <v>84</v>
      </c>
      <c r="AV778" s="14" t="s">
        <v>84</v>
      </c>
      <c r="AW778" s="14" t="s">
        <v>33</v>
      </c>
      <c r="AX778" s="14" t="s">
        <v>71</v>
      </c>
      <c r="AY778" s="253" t="s">
        <v>141</v>
      </c>
    </row>
    <row r="779" s="15" customFormat="1">
      <c r="A779" s="15"/>
      <c r="B779" s="254"/>
      <c r="C779" s="255"/>
      <c r="D779" s="234" t="s">
        <v>152</v>
      </c>
      <c r="E779" s="256" t="s">
        <v>19</v>
      </c>
      <c r="F779" s="257" t="s">
        <v>159</v>
      </c>
      <c r="G779" s="255"/>
      <c r="H779" s="258">
        <v>732.59999999999968</v>
      </c>
      <c r="I779" s="259"/>
      <c r="J779" s="255"/>
      <c r="K779" s="255"/>
      <c r="L779" s="260"/>
      <c r="M779" s="261"/>
      <c r="N779" s="262"/>
      <c r="O779" s="262"/>
      <c r="P779" s="262"/>
      <c r="Q779" s="262"/>
      <c r="R779" s="262"/>
      <c r="S779" s="262"/>
      <c r="T779" s="263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T779" s="264" t="s">
        <v>152</v>
      </c>
      <c r="AU779" s="264" t="s">
        <v>84</v>
      </c>
      <c r="AV779" s="15" t="s">
        <v>148</v>
      </c>
      <c r="AW779" s="15" t="s">
        <v>33</v>
      </c>
      <c r="AX779" s="15" t="s">
        <v>78</v>
      </c>
      <c r="AY779" s="264" t="s">
        <v>141</v>
      </c>
    </row>
    <row r="780" s="2" customFormat="1" ht="21.75" customHeight="1">
      <c r="A780" s="40"/>
      <c r="B780" s="41"/>
      <c r="C780" s="214" t="s">
        <v>621</v>
      </c>
      <c r="D780" s="214" t="s">
        <v>143</v>
      </c>
      <c r="E780" s="215" t="s">
        <v>622</v>
      </c>
      <c r="F780" s="216" t="s">
        <v>623</v>
      </c>
      <c r="G780" s="217" t="s">
        <v>167</v>
      </c>
      <c r="H780" s="218">
        <v>2.9380000000000002</v>
      </c>
      <c r="I780" s="219"/>
      <c r="J780" s="220">
        <f>ROUND(I780*H780,2)</f>
        <v>0</v>
      </c>
      <c r="K780" s="216" t="s">
        <v>147</v>
      </c>
      <c r="L780" s="46"/>
      <c r="M780" s="221" t="s">
        <v>19</v>
      </c>
      <c r="N780" s="222" t="s">
        <v>43</v>
      </c>
      <c r="O780" s="86"/>
      <c r="P780" s="223">
        <f>O780*H780</f>
        <v>0</v>
      </c>
      <c r="Q780" s="223">
        <v>2.45329</v>
      </c>
      <c r="R780" s="223">
        <f>Q780*H780</f>
        <v>7.2077660200000002</v>
      </c>
      <c r="S780" s="223">
        <v>0</v>
      </c>
      <c r="T780" s="224">
        <f>S780*H780</f>
        <v>0</v>
      </c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R780" s="225" t="s">
        <v>148</v>
      </c>
      <c r="AT780" s="225" t="s">
        <v>143</v>
      </c>
      <c r="AU780" s="225" t="s">
        <v>84</v>
      </c>
      <c r="AY780" s="19" t="s">
        <v>141</v>
      </c>
      <c r="BE780" s="226">
        <f>IF(N780="základní",J780,0)</f>
        <v>0</v>
      </c>
      <c r="BF780" s="226">
        <f>IF(N780="snížená",J780,0)</f>
        <v>0</v>
      </c>
      <c r="BG780" s="226">
        <f>IF(N780="zákl. přenesená",J780,0)</f>
        <v>0</v>
      </c>
      <c r="BH780" s="226">
        <f>IF(N780="sníž. přenesená",J780,0)</f>
        <v>0</v>
      </c>
      <c r="BI780" s="226">
        <f>IF(N780="nulová",J780,0)</f>
        <v>0</v>
      </c>
      <c r="BJ780" s="19" t="s">
        <v>84</v>
      </c>
      <c r="BK780" s="226">
        <f>ROUND(I780*H780,2)</f>
        <v>0</v>
      </c>
      <c r="BL780" s="19" t="s">
        <v>148</v>
      </c>
      <c r="BM780" s="225" t="s">
        <v>624</v>
      </c>
    </row>
    <row r="781" s="2" customFormat="1">
      <c r="A781" s="40"/>
      <c r="B781" s="41"/>
      <c r="C781" s="42"/>
      <c r="D781" s="227" t="s">
        <v>150</v>
      </c>
      <c r="E781" s="42"/>
      <c r="F781" s="228" t="s">
        <v>625</v>
      </c>
      <c r="G781" s="42"/>
      <c r="H781" s="42"/>
      <c r="I781" s="229"/>
      <c r="J781" s="42"/>
      <c r="K781" s="42"/>
      <c r="L781" s="46"/>
      <c r="M781" s="230"/>
      <c r="N781" s="231"/>
      <c r="O781" s="86"/>
      <c r="P781" s="86"/>
      <c r="Q781" s="86"/>
      <c r="R781" s="86"/>
      <c r="S781" s="86"/>
      <c r="T781" s="87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T781" s="19" t="s">
        <v>150</v>
      </c>
      <c r="AU781" s="19" t="s">
        <v>84</v>
      </c>
    </row>
    <row r="782" s="13" customFormat="1">
      <c r="A782" s="13"/>
      <c r="B782" s="232"/>
      <c r="C782" s="233"/>
      <c r="D782" s="234" t="s">
        <v>152</v>
      </c>
      <c r="E782" s="235" t="s">
        <v>19</v>
      </c>
      <c r="F782" s="236" t="s">
        <v>626</v>
      </c>
      <c r="G782" s="233"/>
      <c r="H782" s="235" t="s">
        <v>19</v>
      </c>
      <c r="I782" s="237"/>
      <c r="J782" s="233"/>
      <c r="K782" s="233"/>
      <c r="L782" s="238"/>
      <c r="M782" s="239"/>
      <c r="N782" s="240"/>
      <c r="O782" s="240"/>
      <c r="P782" s="240"/>
      <c r="Q782" s="240"/>
      <c r="R782" s="240"/>
      <c r="S782" s="240"/>
      <c r="T782" s="241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2" t="s">
        <v>152</v>
      </c>
      <c r="AU782" s="242" t="s">
        <v>84</v>
      </c>
      <c r="AV782" s="13" t="s">
        <v>78</v>
      </c>
      <c r="AW782" s="13" t="s">
        <v>33</v>
      </c>
      <c r="AX782" s="13" t="s">
        <v>71</v>
      </c>
      <c r="AY782" s="242" t="s">
        <v>141</v>
      </c>
    </row>
    <row r="783" s="14" customFormat="1">
      <c r="A783" s="14"/>
      <c r="B783" s="243"/>
      <c r="C783" s="244"/>
      <c r="D783" s="234" t="s">
        <v>152</v>
      </c>
      <c r="E783" s="245" t="s">
        <v>19</v>
      </c>
      <c r="F783" s="246" t="s">
        <v>627</v>
      </c>
      <c r="G783" s="244"/>
      <c r="H783" s="247">
        <v>2.9380000000000002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152</v>
      </c>
      <c r="AU783" s="253" t="s">
        <v>84</v>
      </c>
      <c r="AV783" s="14" t="s">
        <v>84</v>
      </c>
      <c r="AW783" s="14" t="s">
        <v>33</v>
      </c>
      <c r="AX783" s="14" t="s">
        <v>71</v>
      </c>
      <c r="AY783" s="253" t="s">
        <v>141</v>
      </c>
    </row>
    <row r="784" s="15" customFormat="1">
      <c r="A784" s="15"/>
      <c r="B784" s="254"/>
      <c r="C784" s="255"/>
      <c r="D784" s="234" t="s">
        <v>152</v>
      </c>
      <c r="E784" s="256" t="s">
        <v>19</v>
      </c>
      <c r="F784" s="257" t="s">
        <v>159</v>
      </c>
      <c r="G784" s="255"/>
      <c r="H784" s="258">
        <v>2.9380000000000002</v>
      </c>
      <c r="I784" s="259"/>
      <c r="J784" s="255"/>
      <c r="K784" s="255"/>
      <c r="L784" s="260"/>
      <c r="M784" s="261"/>
      <c r="N784" s="262"/>
      <c r="O784" s="262"/>
      <c r="P784" s="262"/>
      <c r="Q784" s="262"/>
      <c r="R784" s="262"/>
      <c r="S784" s="262"/>
      <c r="T784" s="263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64" t="s">
        <v>152</v>
      </c>
      <c r="AU784" s="264" t="s">
        <v>84</v>
      </c>
      <c r="AV784" s="15" t="s">
        <v>148</v>
      </c>
      <c r="AW784" s="15" t="s">
        <v>33</v>
      </c>
      <c r="AX784" s="15" t="s">
        <v>78</v>
      </c>
      <c r="AY784" s="264" t="s">
        <v>141</v>
      </c>
    </row>
    <row r="785" s="2" customFormat="1" ht="21.75" customHeight="1">
      <c r="A785" s="40"/>
      <c r="B785" s="41"/>
      <c r="C785" s="214" t="s">
        <v>628</v>
      </c>
      <c r="D785" s="214" t="s">
        <v>143</v>
      </c>
      <c r="E785" s="215" t="s">
        <v>629</v>
      </c>
      <c r="F785" s="216" t="s">
        <v>630</v>
      </c>
      <c r="G785" s="217" t="s">
        <v>146</v>
      </c>
      <c r="H785" s="218">
        <v>18.899999999999999</v>
      </c>
      <c r="I785" s="219"/>
      <c r="J785" s="220">
        <f>ROUND(I785*H785,2)</f>
        <v>0</v>
      </c>
      <c r="K785" s="216" t="s">
        <v>147</v>
      </c>
      <c r="L785" s="46"/>
      <c r="M785" s="221" t="s">
        <v>19</v>
      </c>
      <c r="N785" s="222" t="s">
        <v>43</v>
      </c>
      <c r="O785" s="86"/>
      <c r="P785" s="223">
        <f>O785*H785</f>
        <v>0</v>
      </c>
      <c r="Q785" s="223">
        <v>0.28361999999999998</v>
      </c>
      <c r="R785" s="223">
        <f>Q785*H785</f>
        <v>5.3604179999999992</v>
      </c>
      <c r="S785" s="223">
        <v>0</v>
      </c>
      <c r="T785" s="224">
        <f>S785*H785</f>
        <v>0</v>
      </c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R785" s="225" t="s">
        <v>148</v>
      </c>
      <c r="AT785" s="225" t="s">
        <v>143</v>
      </c>
      <c r="AU785" s="225" t="s">
        <v>84</v>
      </c>
      <c r="AY785" s="19" t="s">
        <v>141</v>
      </c>
      <c r="BE785" s="226">
        <f>IF(N785="základní",J785,0)</f>
        <v>0</v>
      </c>
      <c r="BF785" s="226">
        <f>IF(N785="snížená",J785,0)</f>
        <v>0</v>
      </c>
      <c r="BG785" s="226">
        <f>IF(N785="zákl. přenesená",J785,0)</f>
        <v>0</v>
      </c>
      <c r="BH785" s="226">
        <f>IF(N785="sníž. přenesená",J785,0)</f>
        <v>0</v>
      </c>
      <c r="BI785" s="226">
        <f>IF(N785="nulová",J785,0)</f>
        <v>0</v>
      </c>
      <c r="BJ785" s="19" t="s">
        <v>84</v>
      </c>
      <c r="BK785" s="226">
        <f>ROUND(I785*H785,2)</f>
        <v>0</v>
      </c>
      <c r="BL785" s="19" t="s">
        <v>148</v>
      </c>
      <c r="BM785" s="225" t="s">
        <v>631</v>
      </c>
    </row>
    <row r="786" s="2" customFormat="1">
      <c r="A786" s="40"/>
      <c r="B786" s="41"/>
      <c r="C786" s="42"/>
      <c r="D786" s="227" t="s">
        <v>150</v>
      </c>
      <c r="E786" s="42"/>
      <c r="F786" s="228" t="s">
        <v>632</v>
      </c>
      <c r="G786" s="42"/>
      <c r="H786" s="42"/>
      <c r="I786" s="229"/>
      <c r="J786" s="42"/>
      <c r="K786" s="42"/>
      <c r="L786" s="46"/>
      <c r="M786" s="230"/>
      <c r="N786" s="231"/>
      <c r="O786" s="86"/>
      <c r="P786" s="86"/>
      <c r="Q786" s="86"/>
      <c r="R786" s="86"/>
      <c r="S786" s="86"/>
      <c r="T786" s="87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T786" s="19" t="s">
        <v>150</v>
      </c>
      <c r="AU786" s="19" t="s">
        <v>84</v>
      </c>
    </row>
    <row r="787" s="13" customFormat="1">
      <c r="A787" s="13"/>
      <c r="B787" s="232"/>
      <c r="C787" s="233"/>
      <c r="D787" s="234" t="s">
        <v>152</v>
      </c>
      <c r="E787" s="235" t="s">
        <v>19</v>
      </c>
      <c r="F787" s="236" t="s">
        <v>222</v>
      </c>
      <c r="G787" s="233"/>
      <c r="H787" s="235" t="s">
        <v>19</v>
      </c>
      <c r="I787" s="237"/>
      <c r="J787" s="233"/>
      <c r="K787" s="233"/>
      <c r="L787" s="238"/>
      <c r="M787" s="239"/>
      <c r="N787" s="240"/>
      <c r="O787" s="240"/>
      <c r="P787" s="240"/>
      <c r="Q787" s="240"/>
      <c r="R787" s="240"/>
      <c r="S787" s="240"/>
      <c r="T787" s="241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42" t="s">
        <v>152</v>
      </c>
      <c r="AU787" s="242" t="s">
        <v>84</v>
      </c>
      <c r="AV787" s="13" t="s">
        <v>78</v>
      </c>
      <c r="AW787" s="13" t="s">
        <v>33</v>
      </c>
      <c r="AX787" s="13" t="s">
        <v>71</v>
      </c>
      <c r="AY787" s="242" t="s">
        <v>141</v>
      </c>
    </row>
    <row r="788" s="14" customFormat="1">
      <c r="A788" s="14"/>
      <c r="B788" s="243"/>
      <c r="C788" s="244"/>
      <c r="D788" s="234" t="s">
        <v>152</v>
      </c>
      <c r="E788" s="245" t="s">
        <v>19</v>
      </c>
      <c r="F788" s="246" t="s">
        <v>1418</v>
      </c>
      <c r="G788" s="244"/>
      <c r="H788" s="247">
        <v>1</v>
      </c>
      <c r="I788" s="248"/>
      <c r="J788" s="244"/>
      <c r="K788" s="244"/>
      <c r="L788" s="249"/>
      <c r="M788" s="250"/>
      <c r="N788" s="251"/>
      <c r="O788" s="251"/>
      <c r="P788" s="251"/>
      <c r="Q788" s="251"/>
      <c r="R788" s="251"/>
      <c r="S788" s="251"/>
      <c r="T788" s="252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  <c r="AE788" s="14"/>
      <c r="AT788" s="253" t="s">
        <v>152</v>
      </c>
      <c r="AU788" s="253" t="s">
        <v>84</v>
      </c>
      <c r="AV788" s="14" t="s">
        <v>84</v>
      </c>
      <c r="AW788" s="14" t="s">
        <v>33</v>
      </c>
      <c r="AX788" s="14" t="s">
        <v>71</v>
      </c>
      <c r="AY788" s="253" t="s">
        <v>141</v>
      </c>
    </row>
    <row r="789" s="14" customFormat="1">
      <c r="A789" s="14"/>
      <c r="B789" s="243"/>
      <c r="C789" s="244"/>
      <c r="D789" s="234" t="s">
        <v>152</v>
      </c>
      <c r="E789" s="245" t="s">
        <v>19</v>
      </c>
      <c r="F789" s="246" t="s">
        <v>156</v>
      </c>
      <c r="G789" s="244"/>
      <c r="H789" s="247">
        <v>4.3499999999999996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152</v>
      </c>
      <c r="AU789" s="253" t="s">
        <v>84</v>
      </c>
      <c r="AV789" s="14" t="s">
        <v>84</v>
      </c>
      <c r="AW789" s="14" t="s">
        <v>33</v>
      </c>
      <c r="AX789" s="14" t="s">
        <v>71</v>
      </c>
      <c r="AY789" s="253" t="s">
        <v>141</v>
      </c>
    </row>
    <row r="790" s="14" customFormat="1">
      <c r="A790" s="14"/>
      <c r="B790" s="243"/>
      <c r="C790" s="244"/>
      <c r="D790" s="234" t="s">
        <v>152</v>
      </c>
      <c r="E790" s="245" t="s">
        <v>19</v>
      </c>
      <c r="F790" s="246" t="s">
        <v>157</v>
      </c>
      <c r="G790" s="244"/>
      <c r="H790" s="247">
        <v>4.25</v>
      </c>
      <c r="I790" s="248"/>
      <c r="J790" s="244"/>
      <c r="K790" s="244"/>
      <c r="L790" s="249"/>
      <c r="M790" s="250"/>
      <c r="N790" s="251"/>
      <c r="O790" s="251"/>
      <c r="P790" s="251"/>
      <c r="Q790" s="251"/>
      <c r="R790" s="251"/>
      <c r="S790" s="251"/>
      <c r="T790" s="252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  <c r="AE790" s="14"/>
      <c r="AT790" s="253" t="s">
        <v>152</v>
      </c>
      <c r="AU790" s="253" t="s">
        <v>84</v>
      </c>
      <c r="AV790" s="14" t="s">
        <v>84</v>
      </c>
      <c r="AW790" s="14" t="s">
        <v>33</v>
      </c>
      <c r="AX790" s="14" t="s">
        <v>71</v>
      </c>
      <c r="AY790" s="253" t="s">
        <v>141</v>
      </c>
    </row>
    <row r="791" s="14" customFormat="1">
      <c r="A791" s="14"/>
      <c r="B791" s="243"/>
      <c r="C791" s="244"/>
      <c r="D791" s="234" t="s">
        <v>152</v>
      </c>
      <c r="E791" s="245" t="s">
        <v>19</v>
      </c>
      <c r="F791" s="246" t="s">
        <v>1424</v>
      </c>
      <c r="G791" s="244"/>
      <c r="H791" s="247">
        <v>4</v>
      </c>
      <c r="I791" s="248"/>
      <c r="J791" s="244"/>
      <c r="K791" s="244"/>
      <c r="L791" s="249"/>
      <c r="M791" s="250"/>
      <c r="N791" s="251"/>
      <c r="O791" s="251"/>
      <c r="P791" s="251"/>
      <c r="Q791" s="251"/>
      <c r="R791" s="251"/>
      <c r="S791" s="251"/>
      <c r="T791" s="252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3" t="s">
        <v>152</v>
      </c>
      <c r="AU791" s="253" t="s">
        <v>84</v>
      </c>
      <c r="AV791" s="14" t="s">
        <v>84</v>
      </c>
      <c r="AW791" s="14" t="s">
        <v>33</v>
      </c>
      <c r="AX791" s="14" t="s">
        <v>71</v>
      </c>
      <c r="AY791" s="253" t="s">
        <v>141</v>
      </c>
    </row>
    <row r="792" s="14" customFormat="1">
      <c r="A792" s="14"/>
      <c r="B792" s="243"/>
      <c r="C792" s="244"/>
      <c r="D792" s="234" t="s">
        <v>152</v>
      </c>
      <c r="E792" s="245" t="s">
        <v>19</v>
      </c>
      <c r="F792" s="246" t="s">
        <v>155</v>
      </c>
      <c r="G792" s="244"/>
      <c r="H792" s="247">
        <v>4.5499999999999998</v>
      </c>
      <c r="I792" s="248"/>
      <c r="J792" s="244"/>
      <c r="K792" s="244"/>
      <c r="L792" s="249"/>
      <c r="M792" s="250"/>
      <c r="N792" s="251"/>
      <c r="O792" s="251"/>
      <c r="P792" s="251"/>
      <c r="Q792" s="251"/>
      <c r="R792" s="251"/>
      <c r="S792" s="251"/>
      <c r="T792" s="252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53" t="s">
        <v>152</v>
      </c>
      <c r="AU792" s="253" t="s">
        <v>84</v>
      </c>
      <c r="AV792" s="14" t="s">
        <v>84</v>
      </c>
      <c r="AW792" s="14" t="s">
        <v>33</v>
      </c>
      <c r="AX792" s="14" t="s">
        <v>71</v>
      </c>
      <c r="AY792" s="253" t="s">
        <v>141</v>
      </c>
    </row>
    <row r="793" s="14" customFormat="1">
      <c r="A793" s="14"/>
      <c r="B793" s="243"/>
      <c r="C793" s="244"/>
      <c r="D793" s="234" t="s">
        <v>152</v>
      </c>
      <c r="E793" s="245" t="s">
        <v>19</v>
      </c>
      <c r="F793" s="246" t="s">
        <v>158</v>
      </c>
      <c r="G793" s="244"/>
      <c r="H793" s="247">
        <v>0.75</v>
      </c>
      <c r="I793" s="248"/>
      <c r="J793" s="244"/>
      <c r="K793" s="244"/>
      <c r="L793" s="249"/>
      <c r="M793" s="250"/>
      <c r="N793" s="251"/>
      <c r="O793" s="251"/>
      <c r="P793" s="251"/>
      <c r="Q793" s="251"/>
      <c r="R793" s="251"/>
      <c r="S793" s="251"/>
      <c r="T793" s="252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53" t="s">
        <v>152</v>
      </c>
      <c r="AU793" s="253" t="s">
        <v>84</v>
      </c>
      <c r="AV793" s="14" t="s">
        <v>84</v>
      </c>
      <c r="AW793" s="14" t="s">
        <v>33</v>
      </c>
      <c r="AX793" s="14" t="s">
        <v>71</v>
      </c>
      <c r="AY793" s="253" t="s">
        <v>141</v>
      </c>
    </row>
    <row r="794" s="15" customFormat="1">
      <c r="A794" s="15"/>
      <c r="B794" s="254"/>
      <c r="C794" s="255"/>
      <c r="D794" s="234" t="s">
        <v>152</v>
      </c>
      <c r="E794" s="256" t="s">
        <v>19</v>
      </c>
      <c r="F794" s="257" t="s">
        <v>159</v>
      </c>
      <c r="G794" s="255"/>
      <c r="H794" s="258">
        <v>18.899999999999999</v>
      </c>
      <c r="I794" s="259"/>
      <c r="J794" s="255"/>
      <c r="K794" s="255"/>
      <c r="L794" s="260"/>
      <c r="M794" s="261"/>
      <c r="N794" s="262"/>
      <c r="O794" s="262"/>
      <c r="P794" s="262"/>
      <c r="Q794" s="262"/>
      <c r="R794" s="262"/>
      <c r="S794" s="262"/>
      <c r="T794" s="263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64" t="s">
        <v>152</v>
      </c>
      <c r="AU794" s="264" t="s">
        <v>84</v>
      </c>
      <c r="AV794" s="15" t="s">
        <v>148</v>
      </c>
      <c r="AW794" s="15" t="s">
        <v>33</v>
      </c>
      <c r="AX794" s="15" t="s">
        <v>78</v>
      </c>
      <c r="AY794" s="264" t="s">
        <v>141</v>
      </c>
    </row>
    <row r="795" s="2" customFormat="1" ht="16.5" customHeight="1">
      <c r="A795" s="40"/>
      <c r="B795" s="41"/>
      <c r="C795" s="214" t="s">
        <v>633</v>
      </c>
      <c r="D795" s="214" t="s">
        <v>143</v>
      </c>
      <c r="E795" s="215" t="s">
        <v>634</v>
      </c>
      <c r="F795" s="216" t="s">
        <v>635</v>
      </c>
      <c r="G795" s="217" t="s">
        <v>636</v>
      </c>
      <c r="H795" s="218">
        <v>36</v>
      </c>
      <c r="I795" s="219"/>
      <c r="J795" s="220">
        <f>ROUND(I795*H795,2)</f>
        <v>0</v>
      </c>
      <c r="K795" s="216" t="s">
        <v>147</v>
      </c>
      <c r="L795" s="46"/>
      <c r="M795" s="221" t="s">
        <v>19</v>
      </c>
      <c r="N795" s="222" t="s">
        <v>43</v>
      </c>
      <c r="O795" s="86"/>
      <c r="P795" s="223">
        <f>O795*H795</f>
        <v>0</v>
      </c>
      <c r="Q795" s="223">
        <v>0</v>
      </c>
      <c r="R795" s="223">
        <f>Q795*H795</f>
        <v>0</v>
      </c>
      <c r="S795" s="223">
        <v>0</v>
      </c>
      <c r="T795" s="224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25" t="s">
        <v>148</v>
      </c>
      <c r="AT795" s="225" t="s">
        <v>143</v>
      </c>
      <c r="AU795" s="225" t="s">
        <v>84</v>
      </c>
      <c r="AY795" s="19" t="s">
        <v>141</v>
      </c>
      <c r="BE795" s="226">
        <f>IF(N795="základní",J795,0)</f>
        <v>0</v>
      </c>
      <c r="BF795" s="226">
        <f>IF(N795="snížená",J795,0)</f>
        <v>0</v>
      </c>
      <c r="BG795" s="226">
        <f>IF(N795="zákl. přenesená",J795,0)</f>
        <v>0</v>
      </c>
      <c r="BH795" s="226">
        <f>IF(N795="sníž. přenesená",J795,0)</f>
        <v>0</v>
      </c>
      <c r="BI795" s="226">
        <f>IF(N795="nulová",J795,0)</f>
        <v>0</v>
      </c>
      <c r="BJ795" s="19" t="s">
        <v>84</v>
      </c>
      <c r="BK795" s="226">
        <f>ROUND(I795*H795,2)</f>
        <v>0</v>
      </c>
      <c r="BL795" s="19" t="s">
        <v>148</v>
      </c>
      <c r="BM795" s="225" t="s">
        <v>637</v>
      </c>
    </row>
    <row r="796" s="2" customFormat="1">
      <c r="A796" s="40"/>
      <c r="B796" s="41"/>
      <c r="C796" s="42"/>
      <c r="D796" s="227" t="s">
        <v>150</v>
      </c>
      <c r="E796" s="42"/>
      <c r="F796" s="228" t="s">
        <v>638</v>
      </c>
      <c r="G796" s="42"/>
      <c r="H796" s="42"/>
      <c r="I796" s="229"/>
      <c r="J796" s="42"/>
      <c r="K796" s="42"/>
      <c r="L796" s="46"/>
      <c r="M796" s="230"/>
      <c r="N796" s="231"/>
      <c r="O796" s="86"/>
      <c r="P796" s="86"/>
      <c r="Q796" s="86"/>
      <c r="R796" s="86"/>
      <c r="S796" s="86"/>
      <c r="T796" s="87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T796" s="19" t="s">
        <v>150</v>
      </c>
      <c r="AU796" s="19" t="s">
        <v>84</v>
      </c>
    </row>
    <row r="797" s="13" customFormat="1">
      <c r="A797" s="13"/>
      <c r="B797" s="232"/>
      <c r="C797" s="233"/>
      <c r="D797" s="234" t="s">
        <v>152</v>
      </c>
      <c r="E797" s="235" t="s">
        <v>19</v>
      </c>
      <c r="F797" s="236" t="s">
        <v>288</v>
      </c>
      <c r="G797" s="233"/>
      <c r="H797" s="235" t="s">
        <v>19</v>
      </c>
      <c r="I797" s="237"/>
      <c r="J797" s="233"/>
      <c r="K797" s="233"/>
      <c r="L797" s="238"/>
      <c r="M797" s="239"/>
      <c r="N797" s="240"/>
      <c r="O797" s="240"/>
      <c r="P797" s="240"/>
      <c r="Q797" s="240"/>
      <c r="R797" s="240"/>
      <c r="S797" s="240"/>
      <c r="T797" s="241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42" t="s">
        <v>152</v>
      </c>
      <c r="AU797" s="242" t="s">
        <v>84</v>
      </c>
      <c r="AV797" s="13" t="s">
        <v>78</v>
      </c>
      <c r="AW797" s="13" t="s">
        <v>33</v>
      </c>
      <c r="AX797" s="13" t="s">
        <v>71</v>
      </c>
      <c r="AY797" s="242" t="s">
        <v>141</v>
      </c>
    </row>
    <row r="798" s="14" customFormat="1">
      <c r="A798" s="14"/>
      <c r="B798" s="243"/>
      <c r="C798" s="244"/>
      <c r="D798" s="234" t="s">
        <v>152</v>
      </c>
      <c r="E798" s="245" t="s">
        <v>19</v>
      </c>
      <c r="F798" s="246" t="s">
        <v>234</v>
      </c>
      <c r="G798" s="244"/>
      <c r="H798" s="247">
        <v>12</v>
      </c>
      <c r="I798" s="248"/>
      <c r="J798" s="244"/>
      <c r="K798" s="244"/>
      <c r="L798" s="249"/>
      <c r="M798" s="250"/>
      <c r="N798" s="251"/>
      <c r="O798" s="251"/>
      <c r="P798" s="251"/>
      <c r="Q798" s="251"/>
      <c r="R798" s="251"/>
      <c r="S798" s="251"/>
      <c r="T798" s="252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53" t="s">
        <v>152</v>
      </c>
      <c r="AU798" s="253" t="s">
        <v>84</v>
      </c>
      <c r="AV798" s="14" t="s">
        <v>84</v>
      </c>
      <c r="AW798" s="14" t="s">
        <v>33</v>
      </c>
      <c r="AX798" s="14" t="s">
        <v>71</v>
      </c>
      <c r="AY798" s="253" t="s">
        <v>141</v>
      </c>
    </row>
    <row r="799" s="13" customFormat="1">
      <c r="A799" s="13"/>
      <c r="B799" s="232"/>
      <c r="C799" s="233"/>
      <c r="D799" s="234" t="s">
        <v>152</v>
      </c>
      <c r="E799" s="235" t="s">
        <v>19</v>
      </c>
      <c r="F799" s="236" t="s">
        <v>264</v>
      </c>
      <c r="G799" s="233"/>
      <c r="H799" s="235" t="s">
        <v>19</v>
      </c>
      <c r="I799" s="237"/>
      <c r="J799" s="233"/>
      <c r="K799" s="233"/>
      <c r="L799" s="238"/>
      <c r="M799" s="239"/>
      <c r="N799" s="240"/>
      <c r="O799" s="240"/>
      <c r="P799" s="240"/>
      <c r="Q799" s="240"/>
      <c r="R799" s="240"/>
      <c r="S799" s="240"/>
      <c r="T799" s="241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2" t="s">
        <v>152</v>
      </c>
      <c r="AU799" s="242" t="s">
        <v>84</v>
      </c>
      <c r="AV799" s="13" t="s">
        <v>78</v>
      </c>
      <c r="AW799" s="13" t="s">
        <v>33</v>
      </c>
      <c r="AX799" s="13" t="s">
        <v>71</v>
      </c>
      <c r="AY799" s="242" t="s">
        <v>141</v>
      </c>
    </row>
    <row r="800" s="14" customFormat="1">
      <c r="A800" s="14"/>
      <c r="B800" s="243"/>
      <c r="C800" s="244"/>
      <c r="D800" s="234" t="s">
        <v>152</v>
      </c>
      <c r="E800" s="245" t="s">
        <v>19</v>
      </c>
      <c r="F800" s="246" t="s">
        <v>639</v>
      </c>
      <c r="G800" s="244"/>
      <c r="H800" s="247">
        <v>24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152</v>
      </c>
      <c r="AU800" s="253" t="s">
        <v>84</v>
      </c>
      <c r="AV800" s="14" t="s">
        <v>84</v>
      </c>
      <c r="AW800" s="14" t="s">
        <v>33</v>
      </c>
      <c r="AX800" s="14" t="s">
        <v>71</v>
      </c>
      <c r="AY800" s="253" t="s">
        <v>141</v>
      </c>
    </row>
    <row r="801" s="15" customFormat="1">
      <c r="A801" s="15"/>
      <c r="B801" s="254"/>
      <c r="C801" s="255"/>
      <c r="D801" s="234" t="s">
        <v>152</v>
      </c>
      <c r="E801" s="256" t="s">
        <v>19</v>
      </c>
      <c r="F801" s="257" t="s">
        <v>159</v>
      </c>
      <c r="G801" s="255"/>
      <c r="H801" s="258">
        <v>36</v>
      </c>
      <c r="I801" s="259"/>
      <c r="J801" s="255"/>
      <c r="K801" s="255"/>
      <c r="L801" s="260"/>
      <c r="M801" s="261"/>
      <c r="N801" s="262"/>
      <c r="O801" s="262"/>
      <c r="P801" s="262"/>
      <c r="Q801" s="262"/>
      <c r="R801" s="262"/>
      <c r="S801" s="262"/>
      <c r="T801" s="263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64" t="s">
        <v>152</v>
      </c>
      <c r="AU801" s="264" t="s">
        <v>84</v>
      </c>
      <c r="AV801" s="15" t="s">
        <v>148</v>
      </c>
      <c r="AW801" s="15" t="s">
        <v>33</v>
      </c>
      <c r="AX801" s="15" t="s">
        <v>78</v>
      </c>
      <c r="AY801" s="264" t="s">
        <v>141</v>
      </c>
    </row>
    <row r="802" s="2" customFormat="1" ht="16.5" customHeight="1">
      <c r="A802" s="40"/>
      <c r="B802" s="41"/>
      <c r="C802" s="265" t="s">
        <v>640</v>
      </c>
      <c r="D802" s="265" t="s">
        <v>183</v>
      </c>
      <c r="E802" s="266" t="s">
        <v>641</v>
      </c>
      <c r="F802" s="267" t="s">
        <v>642</v>
      </c>
      <c r="G802" s="268" t="s">
        <v>636</v>
      </c>
      <c r="H802" s="269">
        <v>36</v>
      </c>
      <c r="I802" s="270"/>
      <c r="J802" s="271">
        <f>ROUND(I802*H802,2)</f>
        <v>0</v>
      </c>
      <c r="K802" s="267" t="s">
        <v>147</v>
      </c>
      <c r="L802" s="272"/>
      <c r="M802" s="273" t="s">
        <v>19</v>
      </c>
      <c r="N802" s="274" t="s">
        <v>43</v>
      </c>
      <c r="O802" s="86"/>
      <c r="P802" s="223">
        <f>O802*H802</f>
        <v>0</v>
      </c>
      <c r="Q802" s="223">
        <v>5.0000000000000002E-05</v>
      </c>
      <c r="R802" s="223">
        <f>Q802*H802</f>
        <v>0.0018000000000000002</v>
      </c>
      <c r="S802" s="223">
        <v>0</v>
      </c>
      <c r="T802" s="224">
        <f>S802*H802</f>
        <v>0</v>
      </c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R802" s="225" t="s">
        <v>187</v>
      </c>
      <c r="AT802" s="225" t="s">
        <v>183</v>
      </c>
      <c r="AU802" s="225" t="s">
        <v>84</v>
      </c>
      <c r="AY802" s="19" t="s">
        <v>141</v>
      </c>
      <c r="BE802" s="226">
        <f>IF(N802="základní",J802,0)</f>
        <v>0</v>
      </c>
      <c r="BF802" s="226">
        <f>IF(N802="snížená",J802,0)</f>
        <v>0</v>
      </c>
      <c r="BG802" s="226">
        <f>IF(N802="zákl. přenesená",J802,0)</f>
        <v>0</v>
      </c>
      <c r="BH802" s="226">
        <f>IF(N802="sníž. přenesená",J802,0)</f>
        <v>0</v>
      </c>
      <c r="BI802" s="226">
        <f>IF(N802="nulová",J802,0)</f>
        <v>0</v>
      </c>
      <c r="BJ802" s="19" t="s">
        <v>84</v>
      </c>
      <c r="BK802" s="226">
        <f>ROUND(I802*H802,2)</f>
        <v>0</v>
      </c>
      <c r="BL802" s="19" t="s">
        <v>148</v>
      </c>
      <c r="BM802" s="225" t="s">
        <v>643</v>
      </c>
    </row>
    <row r="803" s="2" customFormat="1">
      <c r="A803" s="40"/>
      <c r="B803" s="41"/>
      <c r="C803" s="42"/>
      <c r="D803" s="227" t="s">
        <v>150</v>
      </c>
      <c r="E803" s="42"/>
      <c r="F803" s="228" t="s">
        <v>644</v>
      </c>
      <c r="G803" s="42"/>
      <c r="H803" s="42"/>
      <c r="I803" s="229"/>
      <c r="J803" s="42"/>
      <c r="K803" s="42"/>
      <c r="L803" s="46"/>
      <c r="M803" s="230"/>
      <c r="N803" s="231"/>
      <c r="O803" s="86"/>
      <c r="P803" s="86"/>
      <c r="Q803" s="86"/>
      <c r="R803" s="86"/>
      <c r="S803" s="86"/>
      <c r="T803" s="87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T803" s="19" t="s">
        <v>150</v>
      </c>
      <c r="AU803" s="19" t="s">
        <v>84</v>
      </c>
    </row>
    <row r="804" s="13" customFormat="1">
      <c r="A804" s="13"/>
      <c r="B804" s="232"/>
      <c r="C804" s="233"/>
      <c r="D804" s="234" t="s">
        <v>152</v>
      </c>
      <c r="E804" s="235" t="s">
        <v>19</v>
      </c>
      <c r="F804" s="236" t="s">
        <v>288</v>
      </c>
      <c r="G804" s="233"/>
      <c r="H804" s="235" t="s">
        <v>19</v>
      </c>
      <c r="I804" s="237"/>
      <c r="J804" s="233"/>
      <c r="K804" s="233"/>
      <c r="L804" s="238"/>
      <c r="M804" s="239"/>
      <c r="N804" s="240"/>
      <c r="O804" s="240"/>
      <c r="P804" s="240"/>
      <c r="Q804" s="240"/>
      <c r="R804" s="240"/>
      <c r="S804" s="240"/>
      <c r="T804" s="241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42" t="s">
        <v>152</v>
      </c>
      <c r="AU804" s="242" t="s">
        <v>84</v>
      </c>
      <c r="AV804" s="13" t="s">
        <v>78</v>
      </c>
      <c r="AW804" s="13" t="s">
        <v>33</v>
      </c>
      <c r="AX804" s="13" t="s">
        <v>71</v>
      </c>
      <c r="AY804" s="242" t="s">
        <v>141</v>
      </c>
    </row>
    <row r="805" s="14" customFormat="1">
      <c r="A805" s="14"/>
      <c r="B805" s="243"/>
      <c r="C805" s="244"/>
      <c r="D805" s="234" t="s">
        <v>152</v>
      </c>
      <c r="E805" s="245" t="s">
        <v>19</v>
      </c>
      <c r="F805" s="246" t="s">
        <v>234</v>
      </c>
      <c r="G805" s="244"/>
      <c r="H805" s="247">
        <v>12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152</v>
      </c>
      <c r="AU805" s="253" t="s">
        <v>84</v>
      </c>
      <c r="AV805" s="14" t="s">
        <v>84</v>
      </c>
      <c r="AW805" s="14" t="s">
        <v>33</v>
      </c>
      <c r="AX805" s="14" t="s">
        <v>71</v>
      </c>
      <c r="AY805" s="253" t="s">
        <v>141</v>
      </c>
    </row>
    <row r="806" s="13" customFormat="1">
      <c r="A806" s="13"/>
      <c r="B806" s="232"/>
      <c r="C806" s="233"/>
      <c r="D806" s="234" t="s">
        <v>152</v>
      </c>
      <c r="E806" s="235" t="s">
        <v>19</v>
      </c>
      <c r="F806" s="236" t="s">
        <v>264</v>
      </c>
      <c r="G806" s="233"/>
      <c r="H806" s="235" t="s">
        <v>19</v>
      </c>
      <c r="I806" s="237"/>
      <c r="J806" s="233"/>
      <c r="K806" s="233"/>
      <c r="L806" s="238"/>
      <c r="M806" s="239"/>
      <c r="N806" s="240"/>
      <c r="O806" s="240"/>
      <c r="P806" s="240"/>
      <c r="Q806" s="240"/>
      <c r="R806" s="240"/>
      <c r="S806" s="240"/>
      <c r="T806" s="241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42" t="s">
        <v>152</v>
      </c>
      <c r="AU806" s="242" t="s">
        <v>84</v>
      </c>
      <c r="AV806" s="13" t="s">
        <v>78</v>
      </c>
      <c r="AW806" s="13" t="s">
        <v>33</v>
      </c>
      <c r="AX806" s="13" t="s">
        <v>71</v>
      </c>
      <c r="AY806" s="242" t="s">
        <v>141</v>
      </c>
    </row>
    <row r="807" s="14" customFormat="1">
      <c r="A807" s="14"/>
      <c r="B807" s="243"/>
      <c r="C807" s="244"/>
      <c r="D807" s="234" t="s">
        <v>152</v>
      </c>
      <c r="E807" s="245" t="s">
        <v>19</v>
      </c>
      <c r="F807" s="246" t="s">
        <v>639</v>
      </c>
      <c r="G807" s="244"/>
      <c r="H807" s="247">
        <v>24</v>
      </c>
      <c r="I807" s="248"/>
      <c r="J807" s="244"/>
      <c r="K807" s="244"/>
      <c r="L807" s="249"/>
      <c r="M807" s="250"/>
      <c r="N807" s="251"/>
      <c r="O807" s="251"/>
      <c r="P807" s="251"/>
      <c r="Q807" s="251"/>
      <c r="R807" s="251"/>
      <c r="S807" s="251"/>
      <c r="T807" s="252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53" t="s">
        <v>152</v>
      </c>
      <c r="AU807" s="253" t="s">
        <v>84</v>
      </c>
      <c r="AV807" s="14" t="s">
        <v>84</v>
      </c>
      <c r="AW807" s="14" t="s">
        <v>33</v>
      </c>
      <c r="AX807" s="14" t="s">
        <v>71</v>
      </c>
      <c r="AY807" s="253" t="s">
        <v>141</v>
      </c>
    </row>
    <row r="808" s="15" customFormat="1">
      <c r="A808" s="15"/>
      <c r="B808" s="254"/>
      <c r="C808" s="255"/>
      <c r="D808" s="234" t="s">
        <v>152</v>
      </c>
      <c r="E808" s="256" t="s">
        <v>19</v>
      </c>
      <c r="F808" s="257" t="s">
        <v>159</v>
      </c>
      <c r="G808" s="255"/>
      <c r="H808" s="258">
        <v>36</v>
      </c>
      <c r="I808" s="259"/>
      <c r="J808" s="255"/>
      <c r="K808" s="255"/>
      <c r="L808" s="260"/>
      <c r="M808" s="261"/>
      <c r="N808" s="262"/>
      <c r="O808" s="262"/>
      <c r="P808" s="262"/>
      <c r="Q808" s="262"/>
      <c r="R808" s="262"/>
      <c r="S808" s="262"/>
      <c r="T808" s="263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T808" s="264" t="s">
        <v>152</v>
      </c>
      <c r="AU808" s="264" t="s">
        <v>84</v>
      </c>
      <c r="AV808" s="15" t="s">
        <v>148</v>
      </c>
      <c r="AW808" s="15" t="s">
        <v>33</v>
      </c>
      <c r="AX808" s="15" t="s">
        <v>78</v>
      </c>
      <c r="AY808" s="264" t="s">
        <v>141</v>
      </c>
    </row>
    <row r="809" s="2" customFormat="1" ht="21.75" customHeight="1">
      <c r="A809" s="40"/>
      <c r="B809" s="41"/>
      <c r="C809" s="214" t="s">
        <v>645</v>
      </c>
      <c r="D809" s="214" t="s">
        <v>143</v>
      </c>
      <c r="E809" s="215" t="s">
        <v>646</v>
      </c>
      <c r="F809" s="216" t="s">
        <v>647</v>
      </c>
      <c r="G809" s="217" t="s">
        <v>636</v>
      </c>
      <c r="H809" s="218">
        <v>36</v>
      </c>
      <c r="I809" s="219"/>
      <c r="J809" s="220">
        <f>ROUND(I809*H809,2)</f>
        <v>0</v>
      </c>
      <c r="K809" s="216" t="s">
        <v>147</v>
      </c>
      <c r="L809" s="46"/>
      <c r="M809" s="221" t="s">
        <v>19</v>
      </c>
      <c r="N809" s="222" t="s">
        <v>43</v>
      </c>
      <c r="O809" s="86"/>
      <c r="P809" s="223">
        <f>O809*H809</f>
        <v>0</v>
      </c>
      <c r="Q809" s="223">
        <v>0</v>
      </c>
      <c r="R809" s="223">
        <f>Q809*H809</f>
        <v>0</v>
      </c>
      <c r="S809" s="223">
        <v>0</v>
      </c>
      <c r="T809" s="224">
        <f>S809*H809</f>
        <v>0</v>
      </c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R809" s="225" t="s">
        <v>148</v>
      </c>
      <c r="AT809" s="225" t="s">
        <v>143</v>
      </c>
      <c r="AU809" s="225" t="s">
        <v>84</v>
      </c>
      <c r="AY809" s="19" t="s">
        <v>141</v>
      </c>
      <c r="BE809" s="226">
        <f>IF(N809="základní",J809,0)</f>
        <v>0</v>
      </c>
      <c r="BF809" s="226">
        <f>IF(N809="snížená",J809,0)</f>
        <v>0</v>
      </c>
      <c r="BG809" s="226">
        <f>IF(N809="zákl. přenesená",J809,0)</f>
        <v>0</v>
      </c>
      <c r="BH809" s="226">
        <f>IF(N809="sníž. přenesená",J809,0)</f>
        <v>0</v>
      </c>
      <c r="BI809" s="226">
        <f>IF(N809="nulová",J809,0)</f>
        <v>0</v>
      </c>
      <c r="BJ809" s="19" t="s">
        <v>84</v>
      </c>
      <c r="BK809" s="226">
        <f>ROUND(I809*H809,2)</f>
        <v>0</v>
      </c>
      <c r="BL809" s="19" t="s">
        <v>148</v>
      </c>
      <c r="BM809" s="225" t="s">
        <v>648</v>
      </c>
    </row>
    <row r="810" s="2" customFormat="1">
      <c r="A810" s="40"/>
      <c r="B810" s="41"/>
      <c r="C810" s="42"/>
      <c r="D810" s="227" t="s">
        <v>150</v>
      </c>
      <c r="E810" s="42"/>
      <c r="F810" s="228" t="s">
        <v>649</v>
      </c>
      <c r="G810" s="42"/>
      <c r="H810" s="42"/>
      <c r="I810" s="229"/>
      <c r="J810" s="42"/>
      <c r="K810" s="42"/>
      <c r="L810" s="46"/>
      <c r="M810" s="230"/>
      <c r="N810" s="231"/>
      <c r="O810" s="86"/>
      <c r="P810" s="86"/>
      <c r="Q810" s="86"/>
      <c r="R810" s="86"/>
      <c r="S810" s="86"/>
      <c r="T810" s="87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T810" s="19" t="s">
        <v>150</v>
      </c>
      <c r="AU810" s="19" t="s">
        <v>84</v>
      </c>
    </row>
    <row r="811" s="13" customFormat="1">
      <c r="A811" s="13"/>
      <c r="B811" s="232"/>
      <c r="C811" s="233"/>
      <c r="D811" s="234" t="s">
        <v>152</v>
      </c>
      <c r="E811" s="235" t="s">
        <v>19</v>
      </c>
      <c r="F811" s="236" t="s">
        <v>288</v>
      </c>
      <c r="G811" s="233"/>
      <c r="H811" s="235" t="s">
        <v>19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152</v>
      </c>
      <c r="AU811" s="242" t="s">
        <v>84</v>
      </c>
      <c r="AV811" s="13" t="s">
        <v>78</v>
      </c>
      <c r="AW811" s="13" t="s">
        <v>33</v>
      </c>
      <c r="AX811" s="13" t="s">
        <v>71</v>
      </c>
      <c r="AY811" s="242" t="s">
        <v>141</v>
      </c>
    </row>
    <row r="812" s="14" customFormat="1">
      <c r="A812" s="14"/>
      <c r="B812" s="243"/>
      <c r="C812" s="244"/>
      <c r="D812" s="234" t="s">
        <v>152</v>
      </c>
      <c r="E812" s="245" t="s">
        <v>19</v>
      </c>
      <c r="F812" s="246" t="s">
        <v>234</v>
      </c>
      <c r="G812" s="244"/>
      <c r="H812" s="247">
        <v>12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152</v>
      </c>
      <c r="AU812" s="253" t="s">
        <v>84</v>
      </c>
      <c r="AV812" s="14" t="s">
        <v>84</v>
      </c>
      <c r="AW812" s="14" t="s">
        <v>33</v>
      </c>
      <c r="AX812" s="14" t="s">
        <v>71</v>
      </c>
      <c r="AY812" s="253" t="s">
        <v>141</v>
      </c>
    </row>
    <row r="813" s="13" customFormat="1">
      <c r="A813" s="13"/>
      <c r="B813" s="232"/>
      <c r="C813" s="233"/>
      <c r="D813" s="234" t="s">
        <v>152</v>
      </c>
      <c r="E813" s="235" t="s">
        <v>19</v>
      </c>
      <c r="F813" s="236" t="s">
        <v>264</v>
      </c>
      <c r="G813" s="233"/>
      <c r="H813" s="235" t="s">
        <v>19</v>
      </c>
      <c r="I813" s="237"/>
      <c r="J813" s="233"/>
      <c r="K813" s="233"/>
      <c r="L813" s="238"/>
      <c r="M813" s="239"/>
      <c r="N813" s="240"/>
      <c r="O813" s="240"/>
      <c r="P813" s="240"/>
      <c r="Q813" s="240"/>
      <c r="R813" s="240"/>
      <c r="S813" s="240"/>
      <c r="T813" s="24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2" t="s">
        <v>152</v>
      </c>
      <c r="AU813" s="242" t="s">
        <v>84</v>
      </c>
      <c r="AV813" s="13" t="s">
        <v>78</v>
      </c>
      <c r="AW813" s="13" t="s">
        <v>33</v>
      </c>
      <c r="AX813" s="13" t="s">
        <v>71</v>
      </c>
      <c r="AY813" s="242" t="s">
        <v>141</v>
      </c>
    </row>
    <row r="814" s="14" customFormat="1">
      <c r="A814" s="14"/>
      <c r="B814" s="243"/>
      <c r="C814" s="244"/>
      <c r="D814" s="234" t="s">
        <v>152</v>
      </c>
      <c r="E814" s="245" t="s">
        <v>19</v>
      </c>
      <c r="F814" s="246" t="s">
        <v>639</v>
      </c>
      <c r="G814" s="244"/>
      <c r="H814" s="247">
        <v>24</v>
      </c>
      <c r="I814" s="248"/>
      <c r="J814" s="244"/>
      <c r="K814" s="244"/>
      <c r="L814" s="249"/>
      <c r="M814" s="250"/>
      <c r="N814" s="251"/>
      <c r="O814" s="251"/>
      <c r="P814" s="251"/>
      <c r="Q814" s="251"/>
      <c r="R814" s="251"/>
      <c r="S814" s="251"/>
      <c r="T814" s="252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53" t="s">
        <v>152</v>
      </c>
      <c r="AU814" s="253" t="s">
        <v>84</v>
      </c>
      <c r="AV814" s="14" t="s">
        <v>84</v>
      </c>
      <c r="AW814" s="14" t="s">
        <v>33</v>
      </c>
      <c r="AX814" s="14" t="s">
        <v>71</v>
      </c>
      <c r="AY814" s="253" t="s">
        <v>141</v>
      </c>
    </row>
    <row r="815" s="15" customFormat="1">
      <c r="A815" s="15"/>
      <c r="B815" s="254"/>
      <c r="C815" s="255"/>
      <c r="D815" s="234" t="s">
        <v>152</v>
      </c>
      <c r="E815" s="256" t="s">
        <v>19</v>
      </c>
      <c r="F815" s="257" t="s">
        <v>159</v>
      </c>
      <c r="G815" s="255"/>
      <c r="H815" s="258">
        <v>36</v>
      </c>
      <c r="I815" s="259"/>
      <c r="J815" s="255"/>
      <c r="K815" s="255"/>
      <c r="L815" s="260"/>
      <c r="M815" s="261"/>
      <c r="N815" s="262"/>
      <c r="O815" s="262"/>
      <c r="P815" s="262"/>
      <c r="Q815" s="262"/>
      <c r="R815" s="262"/>
      <c r="S815" s="262"/>
      <c r="T815" s="263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64" t="s">
        <v>152</v>
      </c>
      <c r="AU815" s="264" t="s">
        <v>84</v>
      </c>
      <c r="AV815" s="15" t="s">
        <v>148</v>
      </c>
      <c r="AW815" s="15" t="s">
        <v>33</v>
      </c>
      <c r="AX815" s="15" t="s">
        <v>78</v>
      </c>
      <c r="AY815" s="264" t="s">
        <v>141</v>
      </c>
    </row>
    <row r="816" s="2" customFormat="1" ht="16.5" customHeight="1">
      <c r="A816" s="40"/>
      <c r="B816" s="41"/>
      <c r="C816" s="265" t="s">
        <v>650</v>
      </c>
      <c r="D816" s="265" t="s">
        <v>183</v>
      </c>
      <c r="E816" s="266" t="s">
        <v>651</v>
      </c>
      <c r="F816" s="267" t="s">
        <v>652</v>
      </c>
      <c r="G816" s="268" t="s">
        <v>347</v>
      </c>
      <c r="H816" s="269">
        <v>10.800000000000001</v>
      </c>
      <c r="I816" s="270"/>
      <c r="J816" s="271">
        <f>ROUND(I816*H816,2)</f>
        <v>0</v>
      </c>
      <c r="K816" s="267" t="s">
        <v>147</v>
      </c>
      <c r="L816" s="272"/>
      <c r="M816" s="273" t="s">
        <v>19</v>
      </c>
      <c r="N816" s="274" t="s">
        <v>43</v>
      </c>
      <c r="O816" s="86"/>
      <c r="P816" s="223">
        <f>O816*H816</f>
        <v>0</v>
      </c>
      <c r="Q816" s="223">
        <v>0.0013500000000000001</v>
      </c>
      <c r="R816" s="223">
        <f>Q816*H816</f>
        <v>0.014580000000000001</v>
      </c>
      <c r="S816" s="223">
        <v>0</v>
      </c>
      <c r="T816" s="224">
        <f>S816*H816</f>
        <v>0</v>
      </c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R816" s="225" t="s">
        <v>187</v>
      </c>
      <c r="AT816" s="225" t="s">
        <v>183</v>
      </c>
      <c r="AU816" s="225" t="s">
        <v>84</v>
      </c>
      <c r="AY816" s="19" t="s">
        <v>141</v>
      </c>
      <c r="BE816" s="226">
        <f>IF(N816="základní",J816,0)</f>
        <v>0</v>
      </c>
      <c r="BF816" s="226">
        <f>IF(N816="snížená",J816,0)</f>
        <v>0</v>
      </c>
      <c r="BG816" s="226">
        <f>IF(N816="zákl. přenesená",J816,0)</f>
        <v>0</v>
      </c>
      <c r="BH816" s="226">
        <f>IF(N816="sníž. přenesená",J816,0)</f>
        <v>0</v>
      </c>
      <c r="BI816" s="226">
        <f>IF(N816="nulová",J816,0)</f>
        <v>0</v>
      </c>
      <c r="BJ816" s="19" t="s">
        <v>84</v>
      </c>
      <c r="BK816" s="226">
        <f>ROUND(I816*H816,2)</f>
        <v>0</v>
      </c>
      <c r="BL816" s="19" t="s">
        <v>148</v>
      </c>
      <c r="BM816" s="225" t="s">
        <v>653</v>
      </c>
    </row>
    <row r="817" s="2" customFormat="1">
      <c r="A817" s="40"/>
      <c r="B817" s="41"/>
      <c r="C817" s="42"/>
      <c r="D817" s="227" t="s">
        <v>150</v>
      </c>
      <c r="E817" s="42"/>
      <c r="F817" s="228" t="s">
        <v>654</v>
      </c>
      <c r="G817" s="42"/>
      <c r="H817" s="42"/>
      <c r="I817" s="229"/>
      <c r="J817" s="42"/>
      <c r="K817" s="42"/>
      <c r="L817" s="46"/>
      <c r="M817" s="230"/>
      <c r="N817" s="231"/>
      <c r="O817" s="86"/>
      <c r="P817" s="86"/>
      <c r="Q817" s="86"/>
      <c r="R817" s="86"/>
      <c r="S817" s="86"/>
      <c r="T817" s="87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T817" s="19" t="s">
        <v>150</v>
      </c>
      <c r="AU817" s="19" t="s">
        <v>84</v>
      </c>
    </row>
    <row r="818" s="13" customFormat="1">
      <c r="A818" s="13"/>
      <c r="B818" s="232"/>
      <c r="C818" s="233"/>
      <c r="D818" s="234" t="s">
        <v>152</v>
      </c>
      <c r="E818" s="235" t="s">
        <v>19</v>
      </c>
      <c r="F818" s="236" t="s">
        <v>288</v>
      </c>
      <c r="G818" s="233"/>
      <c r="H818" s="235" t="s">
        <v>19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2" t="s">
        <v>152</v>
      </c>
      <c r="AU818" s="242" t="s">
        <v>84</v>
      </c>
      <c r="AV818" s="13" t="s">
        <v>78</v>
      </c>
      <c r="AW818" s="13" t="s">
        <v>33</v>
      </c>
      <c r="AX818" s="13" t="s">
        <v>71</v>
      </c>
      <c r="AY818" s="242" t="s">
        <v>141</v>
      </c>
    </row>
    <row r="819" s="14" customFormat="1">
      <c r="A819" s="14"/>
      <c r="B819" s="243"/>
      <c r="C819" s="244"/>
      <c r="D819" s="234" t="s">
        <v>152</v>
      </c>
      <c r="E819" s="245" t="s">
        <v>19</v>
      </c>
      <c r="F819" s="246" t="s">
        <v>655</v>
      </c>
      <c r="G819" s="244"/>
      <c r="H819" s="247">
        <v>3.6000000000000001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152</v>
      </c>
      <c r="AU819" s="253" t="s">
        <v>84</v>
      </c>
      <c r="AV819" s="14" t="s">
        <v>84</v>
      </c>
      <c r="AW819" s="14" t="s">
        <v>33</v>
      </c>
      <c r="AX819" s="14" t="s">
        <v>71</v>
      </c>
      <c r="AY819" s="253" t="s">
        <v>141</v>
      </c>
    </row>
    <row r="820" s="13" customFormat="1">
      <c r="A820" s="13"/>
      <c r="B820" s="232"/>
      <c r="C820" s="233"/>
      <c r="D820" s="234" t="s">
        <v>152</v>
      </c>
      <c r="E820" s="235" t="s">
        <v>19</v>
      </c>
      <c r="F820" s="236" t="s">
        <v>264</v>
      </c>
      <c r="G820" s="233"/>
      <c r="H820" s="235" t="s">
        <v>19</v>
      </c>
      <c r="I820" s="237"/>
      <c r="J820" s="233"/>
      <c r="K820" s="233"/>
      <c r="L820" s="238"/>
      <c r="M820" s="239"/>
      <c r="N820" s="240"/>
      <c r="O820" s="240"/>
      <c r="P820" s="240"/>
      <c r="Q820" s="240"/>
      <c r="R820" s="240"/>
      <c r="S820" s="240"/>
      <c r="T820" s="24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2" t="s">
        <v>152</v>
      </c>
      <c r="AU820" s="242" t="s">
        <v>84</v>
      </c>
      <c r="AV820" s="13" t="s">
        <v>78</v>
      </c>
      <c r="AW820" s="13" t="s">
        <v>33</v>
      </c>
      <c r="AX820" s="13" t="s">
        <v>71</v>
      </c>
      <c r="AY820" s="242" t="s">
        <v>141</v>
      </c>
    </row>
    <row r="821" s="14" customFormat="1">
      <c r="A821" s="14"/>
      <c r="B821" s="243"/>
      <c r="C821" s="244"/>
      <c r="D821" s="234" t="s">
        <v>152</v>
      </c>
      <c r="E821" s="245" t="s">
        <v>19</v>
      </c>
      <c r="F821" s="246" t="s">
        <v>656</v>
      </c>
      <c r="G821" s="244"/>
      <c r="H821" s="247">
        <v>7.2000000000000002</v>
      </c>
      <c r="I821" s="248"/>
      <c r="J821" s="244"/>
      <c r="K821" s="244"/>
      <c r="L821" s="249"/>
      <c r="M821" s="250"/>
      <c r="N821" s="251"/>
      <c r="O821" s="251"/>
      <c r="P821" s="251"/>
      <c r="Q821" s="251"/>
      <c r="R821" s="251"/>
      <c r="S821" s="251"/>
      <c r="T821" s="252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53" t="s">
        <v>152</v>
      </c>
      <c r="AU821" s="253" t="s">
        <v>84</v>
      </c>
      <c r="AV821" s="14" t="s">
        <v>84</v>
      </c>
      <c r="AW821" s="14" t="s">
        <v>33</v>
      </c>
      <c r="AX821" s="14" t="s">
        <v>71</v>
      </c>
      <c r="AY821" s="253" t="s">
        <v>141</v>
      </c>
    </row>
    <row r="822" s="15" customFormat="1">
      <c r="A822" s="15"/>
      <c r="B822" s="254"/>
      <c r="C822" s="255"/>
      <c r="D822" s="234" t="s">
        <v>152</v>
      </c>
      <c r="E822" s="256" t="s">
        <v>19</v>
      </c>
      <c r="F822" s="257" t="s">
        <v>159</v>
      </c>
      <c r="G822" s="255"/>
      <c r="H822" s="258">
        <v>10.800000000000001</v>
      </c>
      <c r="I822" s="259"/>
      <c r="J822" s="255"/>
      <c r="K822" s="255"/>
      <c r="L822" s="260"/>
      <c r="M822" s="261"/>
      <c r="N822" s="262"/>
      <c r="O822" s="262"/>
      <c r="P822" s="262"/>
      <c r="Q822" s="262"/>
      <c r="R822" s="262"/>
      <c r="S822" s="262"/>
      <c r="T822" s="263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64" t="s">
        <v>152</v>
      </c>
      <c r="AU822" s="264" t="s">
        <v>84</v>
      </c>
      <c r="AV822" s="15" t="s">
        <v>148</v>
      </c>
      <c r="AW822" s="15" t="s">
        <v>33</v>
      </c>
      <c r="AX822" s="15" t="s">
        <v>78</v>
      </c>
      <c r="AY822" s="264" t="s">
        <v>141</v>
      </c>
    </row>
    <row r="823" s="12" customFormat="1" ht="22.8" customHeight="1">
      <c r="A823" s="12"/>
      <c r="B823" s="198"/>
      <c r="C823" s="199"/>
      <c r="D823" s="200" t="s">
        <v>70</v>
      </c>
      <c r="E823" s="212" t="s">
        <v>209</v>
      </c>
      <c r="F823" s="212" t="s">
        <v>657</v>
      </c>
      <c r="G823" s="199"/>
      <c r="H823" s="199"/>
      <c r="I823" s="202"/>
      <c r="J823" s="213">
        <f>BK823</f>
        <v>0</v>
      </c>
      <c r="K823" s="199"/>
      <c r="L823" s="204"/>
      <c r="M823" s="205"/>
      <c r="N823" s="206"/>
      <c r="O823" s="206"/>
      <c r="P823" s="207">
        <f>SUM(P824:P892)</f>
        <v>0</v>
      </c>
      <c r="Q823" s="206"/>
      <c r="R823" s="207">
        <f>SUM(R824:R892)</f>
        <v>0.0091199999999999996</v>
      </c>
      <c r="S823" s="206"/>
      <c r="T823" s="208">
        <f>SUM(T824:T892)</f>
        <v>2.16648</v>
      </c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R823" s="209" t="s">
        <v>78</v>
      </c>
      <c r="AT823" s="210" t="s">
        <v>70</v>
      </c>
      <c r="AU823" s="210" t="s">
        <v>78</v>
      </c>
      <c r="AY823" s="209" t="s">
        <v>141</v>
      </c>
      <c r="BK823" s="211">
        <f>SUM(BK824:BK892)</f>
        <v>0</v>
      </c>
    </row>
    <row r="824" s="2" customFormat="1" ht="24.15" customHeight="1">
      <c r="A824" s="40"/>
      <c r="B824" s="41"/>
      <c r="C824" s="214" t="s">
        <v>658</v>
      </c>
      <c r="D824" s="214" t="s">
        <v>143</v>
      </c>
      <c r="E824" s="215" t="s">
        <v>659</v>
      </c>
      <c r="F824" s="216" t="s">
        <v>660</v>
      </c>
      <c r="G824" s="217" t="s">
        <v>146</v>
      </c>
      <c r="H824" s="218">
        <v>946.20000000000005</v>
      </c>
      <c r="I824" s="219"/>
      <c r="J824" s="220">
        <f>ROUND(I824*H824,2)</f>
        <v>0</v>
      </c>
      <c r="K824" s="216" t="s">
        <v>147</v>
      </c>
      <c r="L824" s="46"/>
      <c r="M824" s="221" t="s">
        <v>19</v>
      </c>
      <c r="N824" s="222" t="s">
        <v>43</v>
      </c>
      <c r="O824" s="86"/>
      <c r="P824" s="223">
        <f>O824*H824</f>
        <v>0</v>
      </c>
      <c r="Q824" s="223">
        <v>0</v>
      </c>
      <c r="R824" s="223">
        <f>Q824*H824</f>
        <v>0</v>
      </c>
      <c r="S824" s="223">
        <v>0</v>
      </c>
      <c r="T824" s="224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25" t="s">
        <v>148</v>
      </c>
      <c r="AT824" s="225" t="s">
        <v>143</v>
      </c>
      <c r="AU824" s="225" t="s">
        <v>84</v>
      </c>
      <c r="AY824" s="19" t="s">
        <v>141</v>
      </c>
      <c r="BE824" s="226">
        <f>IF(N824="základní",J824,0)</f>
        <v>0</v>
      </c>
      <c r="BF824" s="226">
        <f>IF(N824="snížená",J824,0)</f>
        <v>0</v>
      </c>
      <c r="BG824" s="226">
        <f>IF(N824="zákl. přenesená",J824,0)</f>
        <v>0</v>
      </c>
      <c r="BH824" s="226">
        <f>IF(N824="sníž. přenesená",J824,0)</f>
        <v>0</v>
      </c>
      <c r="BI824" s="226">
        <f>IF(N824="nulová",J824,0)</f>
        <v>0</v>
      </c>
      <c r="BJ824" s="19" t="s">
        <v>84</v>
      </c>
      <c r="BK824" s="226">
        <f>ROUND(I824*H824,2)</f>
        <v>0</v>
      </c>
      <c r="BL824" s="19" t="s">
        <v>148</v>
      </c>
      <c r="BM824" s="225" t="s">
        <v>661</v>
      </c>
    </row>
    <row r="825" s="2" customFormat="1">
      <c r="A825" s="40"/>
      <c r="B825" s="41"/>
      <c r="C825" s="42"/>
      <c r="D825" s="227" t="s">
        <v>150</v>
      </c>
      <c r="E825" s="42"/>
      <c r="F825" s="228" t="s">
        <v>662</v>
      </c>
      <c r="G825" s="42"/>
      <c r="H825" s="42"/>
      <c r="I825" s="229"/>
      <c r="J825" s="42"/>
      <c r="K825" s="42"/>
      <c r="L825" s="46"/>
      <c r="M825" s="230"/>
      <c r="N825" s="231"/>
      <c r="O825" s="86"/>
      <c r="P825" s="86"/>
      <c r="Q825" s="86"/>
      <c r="R825" s="86"/>
      <c r="S825" s="86"/>
      <c r="T825" s="87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T825" s="19" t="s">
        <v>150</v>
      </c>
      <c r="AU825" s="19" t="s">
        <v>84</v>
      </c>
    </row>
    <row r="826" s="14" customFormat="1">
      <c r="A826" s="14"/>
      <c r="B826" s="243"/>
      <c r="C826" s="244"/>
      <c r="D826" s="234" t="s">
        <v>152</v>
      </c>
      <c r="E826" s="245" t="s">
        <v>19</v>
      </c>
      <c r="F826" s="246" t="s">
        <v>1451</v>
      </c>
      <c r="G826" s="244"/>
      <c r="H826" s="247">
        <v>473.10000000000002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152</v>
      </c>
      <c r="AU826" s="253" t="s">
        <v>84</v>
      </c>
      <c r="AV826" s="14" t="s">
        <v>84</v>
      </c>
      <c r="AW826" s="14" t="s">
        <v>33</v>
      </c>
      <c r="AX826" s="14" t="s">
        <v>71</v>
      </c>
      <c r="AY826" s="253" t="s">
        <v>141</v>
      </c>
    </row>
    <row r="827" s="14" customFormat="1">
      <c r="A827" s="14"/>
      <c r="B827" s="243"/>
      <c r="C827" s="244"/>
      <c r="D827" s="234" t="s">
        <v>152</v>
      </c>
      <c r="E827" s="245" t="s">
        <v>19</v>
      </c>
      <c r="F827" s="246" t="s">
        <v>664</v>
      </c>
      <c r="G827" s="244"/>
      <c r="H827" s="247">
        <v>473.10000000000002</v>
      </c>
      <c r="I827" s="248"/>
      <c r="J827" s="244"/>
      <c r="K827" s="244"/>
      <c r="L827" s="249"/>
      <c r="M827" s="250"/>
      <c r="N827" s="251"/>
      <c r="O827" s="251"/>
      <c r="P827" s="251"/>
      <c r="Q827" s="251"/>
      <c r="R827" s="251"/>
      <c r="S827" s="251"/>
      <c r="T827" s="252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53" t="s">
        <v>152</v>
      </c>
      <c r="AU827" s="253" t="s">
        <v>84</v>
      </c>
      <c r="AV827" s="14" t="s">
        <v>84</v>
      </c>
      <c r="AW827" s="14" t="s">
        <v>33</v>
      </c>
      <c r="AX827" s="14" t="s">
        <v>71</v>
      </c>
      <c r="AY827" s="253" t="s">
        <v>141</v>
      </c>
    </row>
    <row r="828" s="15" customFormat="1">
      <c r="A828" s="15"/>
      <c r="B828" s="254"/>
      <c r="C828" s="255"/>
      <c r="D828" s="234" t="s">
        <v>152</v>
      </c>
      <c r="E828" s="256" t="s">
        <v>19</v>
      </c>
      <c r="F828" s="257" t="s">
        <v>159</v>
      </c>
      <c r="G828" s="255"/>
      <c r="H828" s="258">
        <v>946.20000000000005</v>
      </c>
      <c r="I828" s="259"/>
      <c r="J828" s="255"/>
      <c r="K828" s="255"/>
      <c r="L828" s="260"/>
      <c r="M828" s="261"/>
      <c r="N828" s="262"/>
      <c r="O828" s="262"/>
      <c r="P828" s="262"/>
      <c r="Q828" s="262"/>
      <c r="R828" s="262"/>
      <c r="S828" s="262"/>
      <c r="T828" s="263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T828" s="264" t="s">
        <v>152</v>
      </c>
      <c r="AU828" s="264" t="s">
        <v>84</v>
      </c>
      <c r="AV828" s="15" t="s">
        <v>148</v>
      </c>
      <c r="AW828" s="15" t="s">
        <v>33</v>
      </c>
      <c r="AX828" s="15" t="s">
        <v>78</v>
      </c>
      <c r="AY828" s="264" t="s">
        <v>141</v>
      </c>
    </row>
    <row r="829" s="2" customFormat="1" ht="24.15" customHeight="1">
      <c r="A829" s="40"/>
      <c r="B829" s="41"/>
      <c r="C829" s="214" t="s">
        <v>665</v>
      </c>
      <c r="D829" s="214" t="s">
        <v>143</v>
      </c>
      <c r="E829" s="215" t="s">
        <v>666</v>
      </c>
      <c r="F829" s="216" t="s">
        <v>667</v>
      </c>
      <c r="G829" s="217" t="s">
        <v>146</v>
      </c>
      <c r="H829" s="218">
        <v>113544</v>
      </c>
      <c r="I829" s="219"/>
      <c r="J829" s="220">
        <f>ROUND(I829*H829,2)</f>
        <v>0</v>
      </c>
      <c r="K829" s="216" t="s">
        <v>147</v>
      </c>
      <c r="L829" s="46"/>
      <c r="M829" s="221" t="s">
        <v>19</v>
      </c>
      <c r="N829" s="222" t="s">
        <v>43</v>
      </c>
      <c r="O829" s="86"/>
      <c r="P829" s="223">
        <f>O829*H829</f>
        <v>0</v>
      </c>
      <c r="Q829" s="223">
        <v>0</v>
      </c>
      <c r="R829" s="223">
        <f>Q829*H829</f>
        <v>0</v>
      </c>
      <c r="S829" s="223">
        <v>0</v>
      </c>
      <c r="T829" s="224">
        <f>S829*H829</f>
        <v>0</v>
      </c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R829" s="225" t="s">
        <v>148</v>
      </c>
      <c r="AT829" s="225" t="s">
        <v>143</v>
      </c>
      <c r="AU829" s="225" t="s">
        <v>84</v>
      </c>
      <c r="AY829" s="19" t="s">
        <v>141</v>
      </c>
      <c r="BE829" s="226">
        <f>IF(N829="základní",J829,0)</f>
        <v>0</v>
      </c>
      <c r="BF829" s="226">
        <f>IF(N829="snížená",J829,0)</f>
        <v>0</v>
      </c>
      <c r="BG829" s="226">
        <f>IF(N829="zákl. přenesená",J829,0)</f>
        <v>0</v>
      </c>
      <c r="BH829" s="226">
        <f>IF(N829="sníž. přenesená",J829,0)</f>
        <v>0</v>
      </c>
      <c r="BI829" s="226">
        <f>IF(N829="nulová",J829,0)</f>
        <v>0</v>
      </c>
      <c r="BJ829" s="19" t="s">
        <v>84</v>
      </c>
      <c r="BK829" s="226">
        <f>ROUND(I829*H829,2)</f>
        <v>0</v>
      </c>
      <c r="BL829" s="19" t="s">
        <v>148</v>
      </c>
      <c r="BM829" s="225" t="s">
        <v>668</v>
      </c>
    </row>
    <row r="830" s="2" customFormat="1">
      <c r="A830" s="40"/>
      <c r="B830" s="41"/>
      <c r="C830" s="42"/>
      <c r="D830" s="227" t="s">
        <v>150</v>
      </c>
      <c r="E830" s="42"/>
      <c r="F830" s="228" t="s">
        <v>669</v>
      </c>
      <c r="G830" s="42"/>
      <c r="H830" s="42"/>
      <c r="I830" s="229"/>
      <c r="J830" s="42"/>
      <c r="K830" s="42"/>
      <c r="L830" s="46"/>
      <c r="M830" s="230"/>
      <c r="N830" s="231"/>
      <c r="O830" s="86"/>
      <c r="P830" s="86"/>
      <c r="Q830" s="86"/>
      <c r="R830" s="86"/>
      <c r="S830" s="86"/>
      <c r="T830" s="87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T830" s="19" t="s">
        <v>150</v>
      </c>
      <c r="AU830" s="19" t="s">
        <v>84</v>
      </c>
    </row>
    <row r="831" s="14" customFormat="1">
      <c r="A831" s="14"/>
      <c r="B831" s="243"/>
      <c r="C831" s="244"/>
      <c r="D831" s="234" t="s">
        <v>152</v>
      </c>
      <c r="E831" s="245" t="s">
        <v>19</v>
      </c>
      <c r="F831" s="246" t="s">
        <v>1452</v>
      </c>
      <c r="G831" s="244"/>
      <c r="H831" s="247">
        <v>113544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152</v>
      </c>
      <c r="AU831" s="253" t="s">
        <v>84</v>
      </c>
      <c r="AV831" s="14" t="s">
        <v>84</v>
      </c>
      <c r="AW831" s="14" t="s">
        <v>33</v>
      </c>
      <c r="AX831" s="14" t="s">
        <v>71</v>
      </c>
      <c r="AY831" s="253" t="s">
        <v>141</v>
      </c>
    </row>
    <row r="832" s="15" customFormat="1">
      <c r="A832" s="15"/>
      <c r="B832" s="254"/>
      <c r="C832" s="255"/>
      <c r="D832" s="234" t="s">
        <v>152</v>
      </c>
      <c r="E832" s="256" t="s">
        <v>19</v>
      </c>
      <c r="F832" s="257" t="s">
        <v>159</v>
      </c>
      <c r="G832" s="255"/>
      <c r="H832" s="258">
        <v>113544</v>
      </c>
      <c r="I832" s="259"/>
      <c r="J832" s="255"/>
      <c r="K832" s="255"/>
      <c r="L832" s="260"/>
      <c r="M832" s="261"/>
      <c r="N832" s="262"/>
      <c r="O832" s="262"/>
      <c r="P832" s="262"/>
      <c r="Q832" s="262"/>
      <c r="R832" s="262"/>
      <c r="S832" s="262"/>
      <c r="T832" s="263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T832" s="264" t="s">
        <v>152</v>
      </c>
      <c r="AU832" s="264" t="s">
        <v>84</v>
      </c>
      <c r="AV832" s="15" t="s">
        <v>148</v>
      </c>
      <c r="AW832" s="15" t="s">
        <v>33</v>
      </c>
      <c r="AX832" s="15" t="s">
        <v>78</v>
      </c>
      <c r="AY832" s="264" t="s">
        <v>141</v>
      </c>
    </row>
    <row r="833" s="2" customFormat="1" ht="24.15" customHeight="1">
      <c r="A833" s="40"/>
      <c r="B833" s="41"/>
      <c r="C833" s="214" t="s">
        <v>671</v>
      </c>
      <c r="D833" s="214" t="s">
        <v>143</v>
      </c>
      <c r="E833" s="215" t="s">
        <v>672</v>
      </c>
      <c r="F833" s="216" t="s">
        <v>673</v>
      </c>
      <c r="G833" s="217" t="s">
        <v>146</v>
      </c>
      <c r="H833" s="218">
        <v>946.20000000000005</v>
      </c>
      <c r="I833" s="219"/>
      <c r="J833" s="220">
        <f>ROUND(I833*H833,2)</f>
        <v>0</v>
      </c>
      <c r="K833" s="216" t="s">
        <v>147</v>
      </c>
      <c r="L833" s="46"/>
      <c r="M833" s="221" t="s">
        <v>19</v>
      </c>
      <c r="N833" s="222" t="s">
        <v>43</v>
      </c>
      <c r="O833" s="86"/>
      <c r="P833" s="223">
        <f>O833*H833</f>
        <v>0</v>
      </c>
      <c r="Q833" s="223">
        <v>0</v>
      </c>
      <c r="R833" s="223">
        <f>Q833*H833</f>
        <v>0</v>
      </c>
      <c r="S833" s="223">
        <v>0</v>
      </c>
      <c r="T833" s="224">
        <f>S833*H833</f>
        <v>0</v>
      </c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R833" s="225" t="s">
        <v>148</v>
      </c>
      <c r="AT833" s="225" t="s">
        <v>143</v>
      </c>
      <c r="AU833" s="225" t="s">
        <v>84</v>
      </c>
      <c r="AY833" s="19" t="s">
        <v>141</v>
      </c>
      <c r="BE833" s="226">
        <f>IF(N833="základní",J833,0)</f>
        <v>0</v>
      </c>
      <c r="BF833" s="226">
        <f>IF(N833="snížená",J833,0)</f>
        <v>0</v>
      </c>
      <c r="BG833" s="226">
        <f>IF(N833="zákl. přenesená",J833,0)</f>
        <v>0</v>
      </c>
      <c r="BH833" s="226">
        <f>IF(N833="sníž. přenesená",J833,0)</f>
        <v>0</v>
      </c>
      <c r="BI833" s="226">
        <f>IF(N833="nulová",J833,0)</f>
        <v>0</v>
      </c>
      <c r="BJ833" s="19" t="s">
        <v>84</v>
      </c>
      <c r="BK833" s="226">
        <f>ROUND(I833*H833,2)</f>
        <v>0</v>
      </c>
      <c r="BL833" s="19" t="s">
        <v>148</v>
      </c>
      <c r="BM833" s="225" t="s">
        <v>674</v>
      </c>
    </row>
    <row r="834" s="2" customFormat="1">
      <c r="A834" s="40"/>
      <c r="B834" s="41"/>
      <c r="C834" s="42"/>
      <c r="D834" s="227" t="s">
        <v>150</v>
      </c>
      <c r="E834" s="42"/>
      <c r="F834" s="228" t="s">
        <v>675</v>
      </c>
      <c r="G834" s="42"/>
      <c r="H834" s="42"/>
      <c r="I834" s="229"/>
      <c r="J834" s="42"/>
      <c r="K834" s="42"/>
      <c r="L834" s="46"/>
      <c r="M834" s="230"/>
      <c r="N834" s="231"/>
      <c r="O834" s="86"/>
      <c r="P834" s="86"/>
      <c r="Q834" s="86"/>
      <c r="R834" s="86"/>
      <c r="S834" s="86"/>
      <c r="T834" s="87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T834" s="19" t="s">
        <v>150</v>
      </c>
      <c r="AU834" s="19" t="s">
        <v>84</v>
      </c>
    </row>
    <row r="835" s="14" customFormat="1">
      <c r="A835" s="14"/>
      <c r="B835" s="243"/>
      <c r="C835" s="244"/>
      <c r="D835" s="234" t="s">
        <v>152</v>
      </c>
      <c r="E835" s="245" t="s">
        <v>19</v>
      </c>
      <c r="F835" s="246" t="s">
        <v>1451</v>
      </c>
      <c r="G835" s="244"/>
      <c r="H835" s="247">
        <v>473.10000000000002</v>
      </c>
      <c r="I835" s="248"/>
      <c r="J835" s="244"/>
      <c r="K835" s="244"/>
      <c r="L835" s="249"/>
      <c r="M835" s="250"/>
      <c r="N835" s="251"/>
      <c r="O835" s="251"/>
      <c r="P835" s="251"/>
      <c r="Q835" s="251"/>
      <c r="R835" s="251"/>
      <c r="S835" s="251"/>
      <c r="T835" s="252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253" t="s">
        <v>152</v>
      </c>
      <c r="AU835" s="253" t="s">
        <v>84</v>
      </c>
      <c r="AV835" s="14" t="s">
        <v>84</v>
      </c>
      <c r="AW835" s="14" t="s">
        <v>33</v>
      </c>
      <c r="AX835" s="14" t="s">
        <v>71</v>
      </c>
      <c r="AY835" s="253" t="s">
        <v>141</v>
      </c>
    </row>
    <row r="836" s="14" customFormat="1">
      <c r="A836" s="14"/>
      <c r="B836" s="243"/>
      <c r="C836" s="244"/>
      <c r="D836" s="234" t="s">
        <v>152</v>
      </c>
      <c r="E836" s="245" t="s">
        <v>19</v>
      </c>
      <c r="F836" s="246" t="s">
        <v>664</v>
      </c>
      <c r="G836" s="244"/>
      <c r="H836" s="247">
        <v>473.10000000000002</v>
      </c>
      <c r="I836" s="248"/>
      <c r="J836" s="244"/>
      <c r="K836" s="244"/>
      <c r="L836" s="249"/>
      <c r="M836" s="250"/>
      <c r="N836" s="251"/>
      <c r="O836" s="251"/>
      <c r="P836" s="251"/>
      <c r="Q836" s="251"/>
      <c r="R836" s="251"/>
      <c r="S836" s="251"/>
      <c r="T836" s="252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53" t="s">
        <v>152</v>
      </c>
      <c r="AU836" s="253" t="s">
        <v>84</v>
      </c>
      <c r="AV836" s="14" t="s">
        <v>84</v>
      </c>
      <c r="AW836" s="14" t="s">
        <v>33</v>
      </c>
      <c r="AX836" s="14" t="s">
        <v>71</v>
      </c>
      <c r="AY836" s="253" t="s">
        <v>141</v>
      </c>
    </row>
    <row r="837" s="15" customFormat="1">
      <c r="A837" s="15"/>
      <c r="B837" s="254"/>
      <c r="C837" s="255"/>
      <c r="D837" s="234" t="s">
        <v>152</v>
      </c>
      <c r="E837" s="256" t="s">
        <v>19</v>
      </c>
      <c r="F837" s="257" t="s">
        <v>159</v>
      </c>
      <c r="G837" s="255"/>
      <c r="H837" s="258">
        <v>946.20000000000005</v>
      </c>
      <c r="I837" s="259"/>
      <c r="J837" s="255"/>
      <c r="K837" s="255"/>
      <c r="L837" s="260"/>
      <c r="M837" s="261"/>
      <c r="N837" s="262"/>
      <c r="O837" s="262"/>
      <c r="P837" s="262"/>
      <c r="Q837" s="262"/>
      <c r="R837" s="262"/>
      <c r="S837" s="262"/>
      <c r="T837" s="263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T837" s="264" t="s">
        <v>152</v>
      </c>
      <c r="AU837" s="264" t="s">
        <v>84</v>
      </c>
      <c r="AV837" s="15" t="s">
        <v>148</v>
      </c>
      <c r="AW837" s="15" t="s">
        <v>33</v>
      </c>
      <c r="AX837" s="15" t="s">
        <v>78</v>
      </c>
      <c r="AY837" s="264" t="s">
        <v>141</v>
      </c>
    </row>
    <row r="838" s="2" customFormat="1" ht="16.5" customHeight="1">
      <c r="A838" s="40"/>
      <c r="B838" s="41"/>
      <c r="C838" s="214" t="s">
        <v>676</v>
      </c>
      <c r="D838" s="214" t="s">
        <v>143</v>
      </c>
      <c r="E838" s="215" t="s">
        <v>677</v>
      </c>
      <c r="F838" s="216" t="s">
        <v>678</v>
      </c>
      <c r="G838" s="217" t="s">
        <v>347</v>
      </c>
      <c r="H838" s="218">
        <v>30.600000000000001</v>
      </c>
      <c r="I838" s="219"/>
      <c r="J838" s="220">
        <f>ROUND(I838*H838,2)</f>
        <v>0</v>
      </c>
      <c r="K838" s="216" t="s">
        <v>147</v>
      </c>
      <c r="L838" s="46"/>
      <c r="M838" s="221" t="s">
        <v>19</v>
      </c>
      <c r="N838" s="222" t="s">
        <v>43</v>
      </c>
      <c r="O838" s="86"/>
      <c r="P838" s="223">
        <f>O838*H838</f>
        <v>0</v>
      </c>
      <c r="Q838" s="223">
        <v>0</v>
      </c>
      <c r="R838" s="223">
        <f>Q838*H838</f>
        <v>0</v>
      </c>
      <c r="S838" s="223">
        <v>0</v>
      </c>
      <c r="T838" s="224">
        <f>S838*H838</f>
        <v>0</v>
      </c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R838" s="225" t="s">
        <v>148</v>
      </c>
      <c r="AT838" s="225" t="s">
        <v>143</v>
      </c>
      <c r="AU838" s="225" t="s">
        <v>84</v>
      </c>
      <c r="AY838" s="19" t="s">
        <v>141</v>
      </c>
      <c r="BE838" s="226">
        <f>IF(N838="základní",J838,0)</f>
        <v>0</v>
      </c>
      <c r="BF838" s="226">
        <f>IF(N838="snížená",J838,0)</f>
        <v>0</v>
      </c>
      <c r="BG838" s="226">
        <f>IF(N838="zákl. přenesená",J838,0)</f>
        <v>0</v>
      </c>
      <c r="BH838" s="226">
        <f>IF(N838="sníž. přenesená",J838,0)</f>
        <v>0</v>
      </c>
      <c r="BI838" s="226">
        <f>IF(N838="nulová",J838,0)</f>
        <v>0</v>
      </c>
      <c r="BJ838" s="19" t="s">
        <v>84</v>
      </c>
      <c r="BK838" s="226">
        <f>ROUND(I838*H838,2)</f>
        <v>0</v>
      </c>
      <c r="BL838" s="19" t="s">
        <v>148</v>
      </c>
      <c r="BM838" s="225" t="s">
        <v>679</v>
      </c>
    </row>
    <row r="839" s="2" customFormat="1">
      <c r="A839" s="40"/>
      <c r="B839" s="41"/>
      <c r="C839" s="42"/>
      <c r="D839" s="227" t="s">
        <v>150</v>
      </c>
      <c r="E839" s="42"/>
      <c r="F839" s="228" t="s">
        <v>680</v>
      </c>
      <c r="G839" s="42"/>
      <c r="H839" s="42"/>
      <c r="I839" s="229"/>
      <c r="J839" s="42"/>
      <c r="K839" s="42"/>
      <c r="L839" s="46"/>
      <c r="M839" s="230"/>
      <c r="N839" s="231"/>
      <c r="O839" s="86"/>
      <c r="P839" s="86"/>
      <c r="Q839" s="86"/>
      <c r="R839" s="86"/>
      <c r="S839" s="86"/>
      <c r="T839" s="87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T839" s="19" t="s">
        <v>150</v>
      </c>
      <c r="AU839" s="19" t="s">
        <v>84</v>
      </c>
    </row>
    <row r="840" s="13" customFormat="1">
      <c r="A840" s="13"/>
      <c r="B840" s="232"/>
      <c r="C840" s="233"/>
      <c r="D840" s="234" t="s">
        <v>152</v>
      </c>
      <c r="E840" s="235" t="s">
        <v>19</v>
      </c>
      <c r="F840" s="236" t="s">
        <v>230</v>
      </c>
      <c r="G840" s="233"/>
      <c r="H840" s="235" t="s">
        <v>19</v>
      </c>
      <c r="I840" s="237"/>
      <c r="J840" s="233"/>
      <c r="K840" s="233"/>
      <c r="L840" s="238"/>
      <c r="M840" s="239"/>
      <c r="N840" s="240"/>
      <c r="O840" s="240"/>
      <c r="P840" s="240"/>
      <c r="Q840" s="240"/>
      <c r="R840" s="240"/>
      <c r="S840" s="240"/>
      <c r="T840" s="241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2" t="s">
        <v>152</v>
      </c>
      <c r="AU840" s="242" t="s">
        <v>84</v>
      </c>
      <c r="AV840" s="13" t="s">
        <v>78</v>
      </c>
      <c r="AW840" s="13" t="s">
        <v>33</v>
      </c>
      <c r="AX840" s="13" t="s">
        <v>71</v>
      </c>
      <c r="AY840" s="242" t="s">
        <v>141</v>
      </c>
    </row>
    <row r="841" s="14" customFormat="1">
      <c r="A841" s="14"/>
      <c r="B841" s="243"/>
      <c r="C841" s="244"/>
      <c r="D841" s="234" t="s">
        <v>152</v>
      </c>
      <c r="E841" s="245" t="s">
        <v>19</v>
      </c>
      <c r="F841" s="246" t="s">
        <v>681</v>
      </c>
      <c r="G841" s="244"/>
      <c r="H841" s="247">
        <v>30.600000000000001</v>
      </c>
      <c r="I841" s="248"/>
      <c r="J841" s="244"/>
      <c r="K841" s="244"/>
      <c r="L841" s="249"/>
      <c r="M841" s="250"/>
      <c r="N841" s="251"/>
      <c r="O841" s="251"/>
      <c r="P841" s="251"/>
      <c r="Q841" s="251"/>
      <c r="R841" s="251"/>
      <c r="S841" s="251"/>
      <c r="T841" s="252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3" t="s">
        <v>152</v>
      </c>
      <c r="AU841" s="253" t="s">
        <v>84</v>
      </c>
      <c r="AV841" s="14" t="s">
        <v>84</v>
      </c>
      <c r="AW841" s="14" t="s">
        <v>33</v>
      </c>
      <c r="AX841" s="14" t="s">
        <v>71</v>
      </c>
      <c r="AY841" s="253" t="s">
        <v>141</v>
      </c>
    </row>
    <row r="842" s="15" customFormat="1">
      <c r="A842" s="15"/>
      <c r="B842" s="254"/>
      <c r="C842" s="255"/>
      <c r="D842" s="234" t="s">
        <v>152</v>
      </c>
      <c r="E842" s="256" t="s">
        <v>19</v>
      </c>
      <c r="F842" s="257" t="s">
        <v>159</v>
      </c>
      <c r="G842" s="255"/>
      <c r="H842" s="258">
        <v>30.600000000000001</v>
      </c>
      <c r="I842" s="259"/>
      <c r="J842" s="255"/>
      <c r="K842" s="255"/>
      <c r="L842" s="260"/>
      <c r="M842" s="261"/>
      <c r="N842" s="262"/>
      <c r="O842" s="262"/>
      <c r="P842" s="262"/>
      <c r="Q842" s="262"/>
      <c r="R842" s="262"/>
      <c r="S842" s="262"/>
      <c r="T842" s="263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T842" s="264" t="s">
        <v>152</v>
      </c>
      <c r="AU842" s="264" t="s">
        <v>84</v>
      </c>
      <c r="AV842" s="15" t="s">
        <v>148</v>
      </c>
      <c r="AW842" s="15" t="s">
        <v>33</v>
      </c>
      <c r="AX842" s="15" t="s">
        <v>78</v>
      </c>
      <c r="AY842" s="264" t="s">
        <v>141</v>
      </c>
    </row>
    <row r="843" s="2" customFormat="1" ht="21.75" customHeight="1">
      <c r="A843" s="40"/>
      <c r="B843" s="41"/>
      <c r="C843" s="214" t="s">
        <v>682</v>
      </c>
      <c r="D843" s="214" t="s">
        <v>143</v>
      </c>
      <c r="E843" s="215" t="s">
        <v>683</v>
      </c>
      <c r="F843" s="216" t="s">
        <v>684</v>
      </c>
      <c r="G843" s="217" t="s">
        <v>347</v>
      </c>
      <c r="H843" s="218">
        <v>3672</v>
      </c>
      <c r="I843" s="219"/>
      <c r="J843" s="220">
        <f>ROUND(I843*H843,2)</f>
        <v>0</v>
      </c>
      <c r="K843" s="216" t="s">
        <v>147</v>
      </c>
      <c r="L843" s="46"/>
      <c r="M843" s="221" t="s">
        <v>19</v>
      </c>
      <c r="N843" s="222" t="s">
        <v>43</v>
      </c>
      <c r="O843" s="86"/>
      <c r="P843" s="223">
        <f>O843*H843</f>
        <v>0</v>
      </c>
      <c r="Q843" s="223">
        <v>0</v>
      </c>
      <c r="R843" s="223">
        <f>Q843*H843</f>
        <v>0</v>
      </c>
      <c r="S843" s="223">
        <v>0</v>
      </c>
      <c r="T843" s="224">
        <f>S843*H843</f>
        <v>0</v>
      </c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R843" s="225" t="s">
        <v>148</v>
      </c>
      <c r="AT843" s="225" t="s">
        <v>143</v>
      </c>
      <c r="AU843" s="225" t="s">
        <v>84</v>
      </c>
      <c r="AY843" s="19" t="s">
        <v>141</v>
      </c>
      <c r="BE843" s="226">
        <f>IF(N843="základní",J843,0)</f>
        <v>0</v>
      </c>
      <c r="BF843" s="226">
        <f>IF(N843="snížená",J843,0)</f>
        <v>0</v>
      </c>
      <c r="BG843" s="226">
        <f>IF(N843="zákl. přenesená",J843,0)</f>
        <v>0</v>
      </c>
      <c r="BH843" s="226">
        <f>IF(N843="sníž. přenesená",J843,0)</f>
        <v>0</v>
      </c>
      <c r="BI843" s="226">
        <f>IF(N843="nulová",J843,0)</f>
        <v>0</v>
      </c>
      <c r="BJ843" s="19" t="s">
        <v>84</v>
      </c>
      <c r="BK843" s="226">
        <f>ROUND(I843*H843,2)</f>
        <v>0</v>
      </c>
      <c r="BL843" s="19" t="s">
        <v>148</v>
      </c>
      <c r="BM843" s="225" t="s">
        <v>685</v>
      </c>
    </row>
    <row r="844" s="2" customFormat="1">
      <c r="A844" s="40"/>
      <c r="B844" s="41"/>
      <c r="C844" s="42"/>
      <c r="D844" s="227" t="s">
        <v>150</v>
      </c>
      <c r="E844" s="42"/>
      <c r="F844" s="228" t="s">
        <v>686</v>
      </c>
      <c r="G844" s="42"/>
      <c r="H844" s="42"/>
      <c r="I844" s="229"/>
      <c r="J844" s="42"/>
      <c r="K844" s="42"/>
      <c r="L844" s="46"/>
      <c r="M844" s="230"/>
      <c r="N844" s="231"/>
      <c r="O844" s="86"/>
      <c r="P844" s="86"/>
      <c r="Q844" s="86"/>
      <c r="R844" s="86"/>
      <c r="S844" s="86"/>
      <c r="T844" s="87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T844" s="19" t="s">
        <v>150</v>
      </c>
      <c r="AU844" s="19" t="s">
        <v>84</v>
      </c>
    </row>
    <row r="845" s="14" customFormat="1">
      <c r="A845" s="14"/>
      <c r="B845" s="243"/>
      <c r="C845" s="244"/>
      <c r="D845" s="234" t="s">
        <v>152</v>
      </c>
      <c r="E845" s="245" t="s">
        <v>19</v>
      </c>
      <c r="F845" s="246" t="s">
        <v>687</v>
      </c>
      <c r="G845" s="244"/>
      <c r="H845" s="247">
        <v>3672</v>
      </c>
      <c r="I845" s="248"/>
      <c r="J845" s="244"/>
      <c r="K845" s="244"/>
      <c r="L845" s="249"/>
      <c r="M845" s="250"/>
      <c r="N845" s="251"/>
      <c r="O845" s="251"/>
      <c r="P845" s="251"/>
      <c r="Q845" s="251"/>
      <c r="R845" s="251"/>
      <c r="S845" s="251"/>
      <c r="T845" s="252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53" t="s">
        <v>152</v>
      </c>
      <c r="AU845" s="253" t="s">
        <v>84</v>
      </c>
      <c r="AV845" s="14" t="s">
        <v>84</v>
      </c>
      <c r="AW845" s="14" t="s">
        <v>33</v>
      </c>
      <c r="AX845" s="14" t="s">
        <v>71</v>
      </c>
      <c r="AY845" s="253" t="s">
        <v>141</v>
      </c>
    </row>
    <row r="846" s="15" customFormat="1">
      <c r="A846" s="15"/>
      <c r="B846" s="254"/>
      <c r="C846" s="255"/>
      <c r="D846" s="234" t="s">
        <v>152</v>
      </c>
      <c r="E846" s="256" t="s">
        <v>19</v>
      </c>
      <c r="F846" s="257" t="s">
        <v>159</v>
      </c>
      <c r="G846" s="255"/>
      <c r="H846" s="258">
        <v>3672</v>
      </c>
      <c r="I846" s="259"/>
      <c r="J846" s="255"/>
      <c r="K846" s="255"/>
      <c r="L846" s="260"/>
      <c r="M846" s="261"/>
      <c r="N846" s="262"/>
      <c r="O846" s="262"/>
      <c r="P846" s="262"/>
      <c r="Q846" s="262"/>
      <c r="R846" s="262"/>
      <c r="S846" s="262"/>
      <c r="T846" s="263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64" t="s">
        <v>152</v>
      </c>
      <c r="AU846" s="264" t="s">
        <v>84</v>
      </c>
      <c r="AV846" s="15" t="s">
        <v>148</v>
      </c>
      <c r="AW846" s="15" t="s">
        <v>33</v>
      </c>
      <c r="AX846" s="15" t="s">
        <v>78</v>
      </c>
      <c r="AY846" s="264" t="s">
        <v>141</v>
      </c>
    </row>
    <row r="847" s="2" customFormat="1" ht="16.5" customHeight="1">
      <c r="A847" s="40"/>
      <c r="B847" s="41"/>
      <c r="C847" s="214" t="s">
        <v>688</v>
      </c>
      <c r="D847" s="214" t="s">
        <v>143</v>
      </c>
      <c r="E847" s="215" t="s">
        <v>689</v>
      </c>
      <c r="F847" s="216" t="s">
        <v>690</v>
      </c>
      <c r="G847" s="217" t="s">
        <v>347</v>
      </c>
      <c r="H847" s="218">
        <v>30.600000000000001</v>
      </c>
      <c r="I847" s="219"/>
      <c r="J847" s="220">
        <f>ROUND(I847*H847,2)</f>
        <v>0</v>
      </c>
      <c r="K847" s="216" t="s">
        <v>147</v>
      </c>
      <c r="L847" s="46"/>
      <c r="M847" s="221" t="s">
        <v>19</v>
      </c>
      <c r="N847" s="222" t="s">
        <v>43</v>
      </c>
      <c r="O847" s="86"/>
      <c r="P847" s="223">
        <f>O847*H847</f>
        <v>0</v>
      </c>
      <c r="Q847" s="223">
        <v>0</v>
      </c>
      <c r="R847" s="223">
        <f>Q847*H847</f>
        <v>0</v>
      </c>
      <c r="S847" s="223">
        <v>0</v>
      </c>
      <c r="T847" s="224">
        <f>S847*H847</f>
        <v>0</v>
      </c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R847" s="225" t="s">
        <v>148</v>
      </c>
      <c r="AT847" s="225" t="s">
        <v>143</v>
      </c>
      <c r="AU847" s="225" t="s">
        <v>84</v>
      </c>
      <c r="AY847" s="19" t="s">
        <v>141</v>
      </c>
      <c r="BE847" s="226">
        <f>IF(N847="základní",J847,0)</f>
        <v>0</v>
      </c>
      <c r="BF847" s="226">
        <f>IF(N847="snížená",J847,0)</f>
        <v>0</v>
      </c>
      <c r="BG847" s="226">
        <f>IF(N847="zákl. přenesená",J847,0)</f>
        <v>0</v>
      </c>
      <c r="BH847" s="226">
        <f>IF(N847="sníž. přenesená",J847,0)</f>
        <v>0</v>
      </c>
      <c r="BI847" s="226">
        <f>IF(N847="nulová",J847,0)</f>
        <v>0</v>
      </c>
      <c r="BJ847" s="19" t="s">
        <v>84</v>
      </c>
      <c r="BK847" s="226">
        <f>ROUND(I847*H847,2)</f>
        <v>0</v>
      </c>
      <c r="BL847" s="19" t="s">
        <v>148</v>
      </c>
      <c r="BM847" s="225" t="s">
        <v>691</v>
      </c>
    </row>
    <row r="848" s="2" customFormat="1">
      <c r="A848" s="40"/>
      <c r="B848" s="41"/>
      <c r="C848" s="42"/>
      <c r="D848" s="227" t="s">
        <v>150</v>
      </c>
      <c r="E848" s="42"/>
      <c r="F848" s="228" t="s">
        <v>692</v>
      </c>
      <c r="G848" s="42"/>
      <c r="H848" s="42"/>
      <c r="I848" s="229"/>
      <c r="J848" s="42"/>
      <c r="K848" s="42"/>
      <c r="L848" s="46"/>
      <c r="M848" s="230"/>
      <c r="N848" s="231"/>
      <c r="O848" s="86"/>
      <c r="P848" s="86"/>
      <c r="Q848" s="86"/>
      <c r="R848" s="86"/>
      <c r="S848" s="86"/>
      <c r="T848" s="87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T848" s="19" t="s">
        <v>150</v>
      </c>
      <c r="AU848" s="19" t="s">
        <v>84</v>
      </c>
    </row>
    <row r="849" s="13" customFormat="1">
      <c r="A849" s="13"/>
      <c r="B849" s="232"/>
      <c r="C849" s="233"/>
      <c r="D849" s="234" t="s">
        <v>152</v>
      </c>
      <c r="E849" s="235" t="s">
        <v>19</v>
      </c>
      <c r="F849" s="236" t="s">
        <v>230</v>
      </c>
      <c r="G849" s="233"/>
      <c r="H849" s="235" t="s">
        <v>19</v>
      </c>
      <c r="I849" s="237"/>
      <c r="J849" s="233"/>
      <c r="K849" s="233"/>
      <c r="L849" s="238"/>
      <c r="M849" s="239"/>
      <c r="N849" s="240"/>
      <c r="O849" s="240"/>
      <c r="P849" s="240"/>
      <c r="Q849" s="240"/>
      <c r="R849" s="240"/>
      <c r="S849" s="240"/>
      <c r="T849" s="24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2" t="s">
        <v>152</v>
      </c>
      <c r="AU849" s="242" t="s">
        <v>84</v>
      </c>
      <c r="AV849" s="13" t="s">
        <v>78</v>
      </c>
      <c r="AW849" s="13" t="s">
        <v>33</v>
      </c>
      <c r="AX849" s="13" t="s">
        <v>71</v>
      </c>
      <c r="AY849" s="242" t="s">
        <v>141</v>
      </c>
    </row>
    <row r="850" s="14" customFormat="1">
      <c r="A850" s="14"/>
      <c r="B850" s="243"/>
      <c r="C850" s="244"/>
      <c r="D850" s="234" t="s">
        <v>152</v>
      </c>
      <c r="E850" s="245" t="s">
        <v>19</v>
      </c>
      <c r="F850" s="246" t="s">
        <v>681</v>
      </c>
      <c r="G850" s="244"/>
      <c r="H850" s="247">
        <v>30.600000000000001</v>
      </c>
      <c r="I850" s="248"/>
      <c r="J850" s="244"/>
      <c r="K850" s="244"/>
      <c r="L850" s="249"/>
      <c r="M850" s="250"/>
      <c r="N850" s="251"/>
      <c r="O850" s="251"/>
      <c r="P850" s="251"/>
      <c r="Q850" s="251"/>
      <c r="R850" s="251"/>
      <c r="S850" s="251"/>
      <c r="T850" s="252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53" t="s">
        <v>152</v>
      </c>
      <c r="AU850" s="253" t="s">
        <v>84</v>
      </c>
      <c r="AV850" s="14" t="s">
        <v>84</v>
      </c>
      <c r="AW850" s="14" t="s">
        <v>33</v>
      </c>
      <c r="AX850" s="14" t="s">
        <v>71</v>
      </c>
      <c r="AY850" s="253" t="s">
        <v>141</v>
      </c>
    </row>
    <row r="851" s="15" customFormat="1">
      <c r="A851" s="15"/>
      <c r="B851" s="254"/>
      <c r="C851" s="255"/>
      <c r="D851" s="234" t="s">
        <v>152</v>
      </c>
      <c r="E851" s="256" t="s">
        <v>19</v>
      </c>
      <c r="F851" s="257" t="s">
        <v>159</v>
      </c>
      <c r="G851" s="255"/>
      <c r="H851" s="258">
        <v>30.600000000000001</v>
      </c>
      <c r="I851" s="259"/>
      <c r="J851" s="255"/>
      <c r="K851" s="255"/>
      <c r="L851" s="260"/>
      <c r="M851" s="261"/>
      <c r="N851" s="262"/>
      <c r="O851" s="262"/>
      <c r="P851" s="262"/>
      <c r="Q851" s="262"/>
      <c r="R851" s="262"/>
      <c r="S851" s="262"/>
      <c r="T851" s="263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64" t="s">
        <v>152</v>
      </c>
      <c r="AU851" s="264" t="s">
        <v>84</v>
      </c>
      <c r="AV851" s="15" t="s">
        <v>148</v>
      </c>
      <c r="AW851" s="15" t="s">
        <v>33</v>
      </c>
      <c r="AX851" s="15" t="s">
        <v>78</v>
      </c>
      <c r="AY851" s="264" t="s">
        <v>141</v>
      </c>
    </row>
    <row r="852" s="2" customFormat="1" ht="16.5" customHeight="1">
      <c r="A852" s="40"/>
      <c r="B852" s="41"/>
      <c r="C852" s="214" t="s">
        <v>693</v>
      </c>
      <c r="D852" s="214" t="s">
        <v>143</v>
      </c>
      <c r="E852" s="215" t="s">
        <v>694</v>
      </c>
      <c r="F852" s="216" t="s">
        <v>695</v>
      </c>
      <c r="G852" s="217" t="s">
        <v>146</v>
      </c>
      <c r="H852" s="218">
        <v>946.20000000000005</v>
      </c>
      <c r="I852" s="219"/>
      <c r="J852" s="220">
        <f>ROUND(I852*H852,2)</f>
        <v>0</v>
      </c>
      <c r="K852" s="216" t="s">
        <v>147</v>
      </c>
      <c r="L852" s="46"/>
      <c r="M852" s="221" t="s">
        <v>19</v>
      </c>
      <c r="N852" s="222" t="s">
        <v>43</v>
      </c>
      <c r="O852" s="86"/>
      <c r="P852" s="223">
        <f>O852*H852</f>
        <v>0</v>
      </c>
      <c r="Q852" s="223">
        <v>0</v>
      </c>
      <c r="R852" s="223">
        <f>Q852*H852</f>
        <v>0</v>
      </c>
      <c r="S852" s="223">
        <v>0</v>
      </c>
      <c r="T852" s="224">
        <f>S852*H852</f>
        <v>0</v>
      </c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R852" s="225" t="s">
        <v>148</v>
      </c>
      <c r="AT852" s="225" t="s">
        <v>143</v>
      </c>
      <c r="AU852" s="225" t="s">
        <v>84</v>
      </c>
      <c r="AY852" s="19" t="s">
        <v>141</v>
      </c>
      <c r="BE852" s="226">
        <f>IF(N852="základní",J852,0)</f>
        <v>0</v>
      </c>
      <c r="BF852" s="226">
        <f>IF(N852="snížená",J852,0)</f>
        <v>0</v>
      </c>
      <c r="BG852" s="226">
        <f>IF(N852="zákl. přenesená",J852,0)</f>
        <v>0</v>
      </c>
      <c r="BH852" s="226">
        <f>IF(N852="sníž. přenesená",J852,0)</f>
        <v>0</v>
      </c>
      <c r="BI852" s="226">
        <f>IF(N852="nulová",J852,0)</f>
        <v>0</v>
      </c>
      <c r="BJ852" s="19" t="s">
        <v>84</v>
      </c>
      <c r="BK852" s="226">
        <f>ROUND(I852*H852,2)</f>
        <v>0</v>
      </c>
      <c r="BL852" s="19" t="s">
        <v>148</v>
      </c>
      <c r="BM852" s="225" t="s">
        <v>696</v>
      </c>
    </row>
    <row r="853" s="2" customFormat="1">
      <c r="A853" s="40"/>
      <c r="B853" s="41"/>
      <c r="C853" s="42"/>
      <c r="D853" s="227" t="s">
        <v>150</v>
      </c>
      <c r="E853" s="42"/>
      <c r="F853" s="228" t="s">
        <v>697</v>
      </c>
      <c r="G853" s="42"/>
      <c r="H853" s="42"/>
      <c r="I853" s="229"/>
      <c r="J853" s="42"/>
      <c r="K853" s="42"/>
      <c r="L853" s="46"/>
      <c r="M853" s="230"/>
      <c r="N853" s="231"/>
      <c r="O853" s="86"/>
      <c r="P853" s="86"/>
      <c r="Q853" s="86"/>
      <c r="R853" s="86"/>
      <c r="S853" s="86"/>
      <c r="T853" s="87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T853" s="19" t="s">
        <v>150</v>
      </c>
      <c r="AU853" s="19" t="s">
        <v>84</v>
      </c>
    </row>
    <row r="854" s="14" customFormat="1">
      <c r="A854" s="14"/>
      <c r="B854" s="243"/>
      <c r="C854" s="244"/>
      <c r="D854" s="234" t="s">
        <v>152</v>
      </c>
      <c r="E854" s="245" t="s">
        <v>19</v>
      </c>
      <c r="F854" s="246" t="s">
        <v>1451</v>
      </c>
      <c r="G854" s="244"/>
      <c r="H854" s="247">
        <v>473.10000000000002</v>
      </c>
      <c r="I854" s="248"/>
      <c r="J854" s="244"/>
      <c r="K854" s="244"/>
      <c r="L854" s="249"/>
      <c r="M854" s="250"/>
      <c r="N854" s="251"/>
      <c r="O854" s="251"/>
      <c r="P854" s="251"/>
      <c r="Q854" s="251"/>
      <c r="R854" s="251"/>
      <c r="S854" s="251"/>
      <c r="T854" s="252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53" t="s">
        <v>152</v>
      </c>
      <c r="AU854" s="253" t="s">
        <v>84</v>
      </c>
      <c r="AV854" s="14" t="s">
        <v>84</v>
      </c>
      <c r="AW854" s="14" t="s">
        <v>33</v>
      </c>
      <c r="AX854" s="14" t="s">
        <v>71</v>
      </c>
      <c r="AY854" s="253" t="s">
        <v>141</v>
      </c>
    </row>
    <row r="855" s="14" customFormat="1">
      <c r="A855" s="14"/>
      <c r="B855" s="243"/>
      <c r="C855" s="244"/>
      <c r="D855" s="234" t="s">
        <v>152</v>
      </c>
      <c r="E855" s="245" t="s">
        <v>19</v>
      </c>
      <c r="F855" s="246" t="s">
        <v>664</v>
      </c>
      <c r="G855" s="244"/>
      <c r="H855" s="247">
        <v>473.10000000000002</v>
      </c>
      <c r="I855" s="248"/>
      <c r="J855" s="244"/>
      <c r="K855" s="244"/>
      <c r="L855" s="249"/>
      <c r="M855" s="250"/>
      <c r="N855" s="251"/>
      <c r="O855" s="251"/>
      <c r="P855" s="251"/>
      <c r="Q855" s="251"/>
      <c r="R855" s="251"/>
      <c r="S855" s="251"/>
      <c r="T855" s="252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  <c r="AE855" s="14"/>
      <c r="AT855" s="253" t="s">
        <v>152</v>
      </c>
      <c r="AU855" s="253" t="s">
        <v>84</v>
      </c>
      <c r="AV855" s="14" t="s">
        <v>84</v>
      </c>
      <c r="AW855" s="14" t="s">
        <v>33</v>
      </c>
      <c r="AX855" s="14" t="s">
        <v>71</v>
      </c>
      <c r="AY855" s="253" t="s">
        <v>141</v>
      </c>
    </row>
    <row r="856" s="15" customFormat="1">
      <c r="A856" s="15"/>
      <c r="B856" s="254"/>
      <c r="C856" s="255"/>
      <c r="D856" s="234" t="s">
        <v>152</v>
      </c>
      <c r="E856" s="256" t="s">
        <v>19</v>
      </c>
      <c r="F856" s="257" t="s">
        <v>159</v>
      </c>
      <c r="G856" s="255"/>
      <c r="H856" s="258">
        <v>946.20000000000005</v>
      </c>
      <c r="I856" s="259"/>
      <c r="J856" s="255"/>
      <c r="K856" s="255"/>
      <c r="L856" s="260"/>
      <c r="M856" s="261"/>
      <c r="N856" s="262"/>
      <c r="O856" s="262"/>
      <c r="P856" s="262"/>
      <c r="Q856" s="262"/>
      <c r="R856" s="262"/>
      <c r="S856" s="262"/>
      <c r="T856" s="263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T856" s="264" t="s">
        <v>152</v>
      </c>
      <c r="AU856" s="264" t="s">
        <v>84</v>
      </c>
      <c r="AV856" s="15" t="s">
        <v>148</v>
      </c>
      <c r="AW856" s="15" t="s">
        <v>33</v>
      </c>
      <c r="AX856" s="15" t="s">
        <v>78</v>
      </c>
      <c r="AY856" s="264" t="s">
        <v>141</v>
      </c>
    </row>
    <row r="857" s="2" customFormat="1" ht="16.5" customHeight="1">
      <c r="A857" s="40"/>
      <c r="B857" s="41"/>
      <c r="C857" s="214" t="s">
        <v>698</v>
      </c>
      <c r="D857" s="214" t="s">
        <v>143</v>
      </c>
      <c r="E857" s="215" t="s">
        <v>699</v>
      </c>
      <c r="F857" s="216" t="s">
        <v>700</v>
      </c>
      <c r="G857" s="217" t="s">
        <v>146</v>
      </c>
      <c r="H857" s="218">
        <v>113544</v>
      </c>
      <c r="I857" s="219"/>
      <c r="J857" s="220">
        <f>ROUND(I857*H857,2)</f>
        <v>0</v>
      </c>
      <c r="K857" s="216" t="s">
        <v>147</v>
      </c>
      <c r="L857" s="46"/>
      <c r="M857" s="221" t="s">
        <v>19</v>
      </c>
      <c r="N857" s="222" t="s">
        <v>43</v>
      </c>
      <c r="O857" s="86"/>
      <c r="P857" s="223">
        <f>O857*H857</f>
        <v>0</v>
      </c>
      <c r="Q857" s="223">
        <v>0</v>
      </c>
      <c r="R857" s="223">
        <f>Q857*H857</f>
        <v>0</v>
      </c>
      <c r="S857" s="223">
        <v>0</v>
      </c>
      <c r="T857" s="224">
        <f>S857*H857</f>
        <v>0</v>
      </c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R857" s="225" t="s">
        <v>148</v>
      </c>
      <c r="AT857" s="225" t="s">
        <v>143</v>
      </c>
      <c r="AU857" s="225" t="s">
        <v>84</v>
      </c>
      <c r="AY857" s="19" t="s">
        <v>141</v>
      </c>
      <c r="BE857" s="226">
        <f>IF(N857="základní",J857,0)</f>
        <v>0</v>
      </c>
      <c r="BF857" s="226">
        <f>IF(N857="snížená",J857,0)</f>
        <v>0</v>
      </c>
      <c r="BG857" s="226">
        <f>IF(N857="zákl. přenesená",J857,0)</f>
        <v>0</v>
      </c>
      <c r="BH857" s="226">
        <f>IF(N857="sníž. přenesená",J857,0)</f>
        <v>0</v>
      </c>
      <c r="BI857" s="226">
        <f>IF(N857="nulová",J857,0)</f>
        <v>0</v>
      </c>
      <c r="BJ857" s="19" t="s">
        <v>84</v>
      </c>
      <c r="BK857" s="226">
        <f>ROUND(I857*H857,2)</f>
        <v>0</v>
      </c>
      <c r="BL857" s="19" t="s">
        <v>148</v>
      </c>
      <c r="BM857" s="225" t="s">
        <v>701</v>
      </c>
    </row>
    <row r="858" s="2" customFormat="1">
      <c r="A858" s="40"/>
      <c r="B858" s="41"/>
      <c r="C858" s="42"/>
      <c r="D858" s="227" t="s">
        <v>150</v>
      </c>
      <c r="E858" s="42"/>
      <c r="F858" s="228" t="s">
        <v>702</v>
      </c>
      <c r="G858" s="42"/>
      <c r="H858" s="42"/>
      <c r="I858" s="229"/>
      <c r="J858" s="42"/>
      <c r="K858" s="42"/>
      <c r="L858" s="46"/>
      <c r="M858" s="230"/>
      <c r="N858" s="231"/>
      <c r="O858" s="86"/>
      <c r="P858" s="86"/>
      <c r="Q858" s="86"/>
      <c r="R858" s="86"/>
      <c r="S858" s="86"/>
      <c r="T858" s="87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T858" s="19" t="s">
        <v>150</v>
      </c>
      <c r="AU858" s="19" t="s">
        <v>84</v>
      </c>
    </row>
    <row r="859" s="14" customFormat="1">
      <c r="A859" s="14"/>
      <c r="B859" s="243"/>
      <c r="C859" s="244"/>
      <c r="D859" s="234" t="s">
        <v>152</v>
      </c>
      <c r="E859" s="245" t="s">
        <v>19</v>
      </c>
      <c r="F859" s="246" t="s">
        <v>1453</v>
      </c>
      <c r="G859" s="244"/>
      <c r="H859" s="247">
        <v>113544</v>
      </c>
      <c r="I859" s="248"/>
      <c r="J859" s="244"/>
      <c r="K859" s="244"/>
      <c r="L859" s="249"/>
      <c r="M859" s="250"/>
      <c r="N859" s="251"/>
      <c r="O859" s="251"/>
      <c r="P859" s="251"/>
      <c r="Q859" s="251"/>
      <c r="R859" s="251"/>
      <c r="S859" s="251"/>
      <c r="T859" s="252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253" t="s">
        <v>152</v>
      </c>
      <c r="AU859" s="253" t="s">
        <v>84</v>
      </c>
      <c r="AV859" s="14" t="s">
        <v>84</v>
      </c>
      <c r="AW859" s="14" t="s">
        <v>33</v>
      </c>
      <c r="AX859" s="14" t="s">
        <v>71</v>
      </c>
      <c r="AY859" s="253" t="s">
        <v>141</v>
      </c>
    </row>
    <row r="860" s="15" customFormat="1">
      <c r="A860" s="15"/>
      <c r="B860" s="254"/>
      <c r="C860" s="255"/>
      <c r="D860" s="234" t="s">
        <v>152</v>
      </c>
      <c r="E860" s="256" t="s">
        <v>19</v>
      </c>
      <c r="F860" s="257" t="s">
        <v>159</v>
      </c>
      <c r="G860" s="255"/>
      <c r="H860" s="258">
        <v>113544</v>
      </c>
      <c r="I860" s="259"/>
      <c r="J860" s="255"/>
      <c r="K860" s="255"/>
      <c r="L860" s="260"/>
      <c r="M860" s="261"/>
      <c r="N860" s="262"/>
      <c r="O860" s="262"/>
      <c r="P860" s="262"/>
      <c r="Q860" s="262"/>
      <c r="R860" s="262"/>
      <c r="S860" s="262"/>
      <c r="T860" s="263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64" t="s">
        <v>152</v>
      </c>
      <c r="AU860" s="264" t="s">
        <v>84</v>
      </c>
      <c r="AV860" s="15" t="s">
        <v>148</v>
      </c>
      <c r="AW860" s="15" t="s">
        <v>33</v>
      </c>
      <c r="AX860" s="15" t="s">
        <v>78</v>
      </c>
      <c r="AY860" s="264" t="s">
        <v>141</v>
      </c>
    </row>
    <row r="861" s="2" customFormat="1" ht="16.5" customHeight="1">
      <c r="A861" s="40"/>
      <c r="B861" s="41"/>
      <c r="C861" s="214" t="s">
        <v>703</v>
      </c>
      <c r="D861" s="214" t="s">
        <v>143</v>
      </c>
      <c r="E861" s="215" t="s">
        <v>704</v>
      </c>
      <c r="F861" s="216" t="s">
        <v>705</v>
      </c>
      <c r="G861" s="217" t="s">
        <v>146</v>
      </c>
      <c r="H861" s="218">
        <v>946.20000000000005</v>
      </c>
      <c r="I861" s="219"/>
      <c r="J861" s="220">
        <f>ROUND(I861*H861,2)</f>
        <v>0</v>
      </c>
      <c r="K861" s="216" t="s">
        <v>147</v>
      </c>
      <c r="L861" s="46"/>
      <c r="M861" s="221" t="s">
        <v>19</v>
      </c>
      <c r="N861" s="222" t="s">
        <v>43</v>
      </c>
      <c r="O861" s="86"/>
      <c r="P861" s="223">
        <f>O861*H861</f>
        <v>0</v>
      </c>
      <c r="Q861" s="223">
        <v>0</v>
      </c>
      <c r="R861" s="223">
        <f>Q861*H861</f>
        <v>0</v>
      </c>
      <c r="S861" s="223">
        <v>0</v>
      </c>
      <c r="T861" s="224">
        <f>S861*H861</f>
        <v>0</v>
      </c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R861" s="225" t="s">
        <v>148</v>
      </c>
      <c r="AT861" s="225" t="s">
        <v>143</v>
      </c>
      <c r="AU861" s="225" t="s">
        <v>84</v>
      </c>
      <c r="AY861" s="19" t="s">
        <v>141</v>
      </c>
      <c r="BE861" s="226">
        <f>IF(N861="základní",J861,0)</f>
        <v>0</v>
      </c>
      <c r="BF861" s="226">
        <f>IF(N861="snížená",J861,0)</f>
        <v>0</v>
      </c>
      <c r="BG861" s="226">
        <f>IF(N861="zákl. přenesená",J861,0)</f>
        <v>0</v>
      </c>
      <c r="BH861" s="226">
        <f>IF(N861="sníž. přenesená",J861,0)</f>
        <v>0</v>
      </c>
      <c r="BI861" s="226">
        <f>IF(N861="nulová",J861,0)</f>
        <v>0</v>
      </c>
      <c r="BJ861" s="19" t="s">
        <v>84</v>
      </c>
      <c r="BK861" s="226">
        <f>ROUND(I861*H861,2)</f>
        <v>0</v>
      </c>
      <c r="BL861" s="19" t="s">
        <v>148</v>
      </c>
      <c r="BM861" s="225" t="s">
        <v>706</v>
      </c>
    </row>
    <row r="862" s="2" customFormat="1">
      <c r="A862" s="40"/>
      <c r="B862" s="41"/>
      <c r="C862" s="42"/>
      <c r="D862" s="227" t="s">
        <v>150</v>
      </c>
      <c r="E862" s="42"/>
      <c r="F862" s="228" t="s">
        <v>707</v>
      </c>
      <c r="G862" s="42"/>
      <c r="H862" s="42"/>
      <c r="I862" s="229"/>
      <c r="J862" s="42"/>
      <c r="K862" s="42"/>
      <c r="L862" s="46"/>
      <c r="M862" s="230"/>
      <c r="N862" s="231"/>
      <c r="O862" s="86"/>
      <c r="P862" s="86"/>
      <c r="Q862" s="86"/>
      <c r="R862" s="86"/>
      <c r="S862" s="86"/>
      <c r="T862" s="87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T862" s="19" t="s">
        <v>150</v>
      </c>
      <c r="AU862" s="19" t="s">
        <v>84</v>
      </c>
    </row>
    <row r="863" s="14" customFormat="1">
      <c r="A863" s="14"/>
      <c r="B863" s="243"/>
      <c r="C863" s="244"/>
      <c r="D863" s="234" t="s">
        <v>152</v>
      </c>
      <c r="E863" s="245" t="s">
        <v>19</v>
      </c>
      <c r="F863" s="246" t="s">
        <v>1451</v>
      </c>
      <c r="G863" s="244"/>
      <c r="H863" s="247">
        <v>473.10000000000002</v>
      </c>
      <c r="I863" s="248"/>
      <c r="J863" s="244"/>
      <c r="K863" s="244"/>
      <c r="L863" s="249"/>
      <c r="M863" s="250"/>
      <c r="N863" s="251"/>
      <c r="O863" s="251"/>
      <c r="P863" s="251"/>
      <c r="Q863" s="251"/>
      <c r="R863" s="251"/>
      <c r="S863" s="251"/>
      <c r="T863" s="252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  <c r="AE863" s="14"/>
      <c r="AT863" s="253" t="s">
        <v>152</v>
      </c>
      <c r="AU863" s="253" t="s">
        <v>84</v>
      </c>
      <c r="AV863" s="14" t="s">
        <v>84</v>
      </c>
      <c r="AW863" s="14" t="s">
        <v>33</v>
      </c>
      <c r="AX863" s="14" t="s">
        <v>71</v>
      </c>
      <c r="AY863" s="253" t="s">
        <v>141</v>
      </c>
    </row>
    <row r="864" s="14" customFormat="1">
      <c r="A864" s="14"/>
      <c r="B864" s="243"/>
      <c r="C864" s="244"/>
      <c r="D864" s="234" t="s">
        <v>152</v>
      </c>
      <c r="E864" s="245" t="s">
        <v>19</v>
      </c>
      <c r="F864" s="246" t="s">
        <v>664</v>
      </c>
      <c r="G864" s="244"/>
      <c r="H864" s="247">
        <v>473.10000000000002</v>
      </c>
      <c r="I864" s="248"/>
      <c r="J864" s="244"/>
      <c r="K864" s="244"/>
      <c r="L864" s="249"/>
      <c r="M864" s="250"/>
      <c r="N864" s="251"/>
      <c r="O864" s="251"/>
      <c r="P864" s="251"/>
      <c r="Q864" s="251"/>
      <c r="R864" s="251"/>
      <c r="S864" s="251"/>
      <c r="T864" s="252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  <c r="AE864" s="14"/>
      <c r="AT864" s="253" t="s">
        <v>152</v>
      </c>
      <c r="AU864" s="253" t="s">
        <v>84</v>
      </c>
      <c r="AV864" s="14" t="s">
        <v>84</v>
      </c>
      <c r="AW864" s="14" t="s">
        <v>33</v>
      </c>
      <c r="AX864" s="14" t="s">
        <v>71</v>
      </c>
      <c r="AY864" s="253" t="s">
        <v>141</v>
      </c>
    </row>
    <row r="865" s="15" customFormat="1">
      <c r="A865" s="15"/>
      <c r="B865" s="254"/>
      <c r="C865" s="255"/>
      <c r="D865" s="234" t="s">
        <v>152</v>
      </c>
      <c r="E865" s="256" t="s">
        <v>19</v>
      </c>
      <c r="F865" s="257" t="s">
        <v>159</v>
      </c>
      <c r="G865" s="255"/>
      <c r="H865" s="258">
        <v>946.20000000000005</v>
      </c>
      <c r="I865" s="259"/>
      <c r="J865" s="255"/>
      <c r="K865" s="255"/>
      <c r="L865" s="260"/>
      <c r="M865" s="261"/>
      <c r="N865" s="262"/>
      <c r="O865" s="262"/>
      <c r="P865" s="262"/>
      <c r="Q865" s="262"/>
      <c r="R865" s="262"/>
      <c r="S865" s="262"/>
      <c r="T865" s="263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4" t="s">
        <v>152</v>
      </c>
      <c r="AU865" s="264" t="s">
        <v>84</v>
      </c>
      <c r="AV865" s="15" t="s">
        <v>148</v>
      </c>
      <c r="AW865" s="15" t="s">
        <v>33</v>
      </c>
      <c r="AX865" s="15" t="s">
        <v>78</v>
      </c>
      <c r="AY865" s="264" t="s">
        <v>141</v>
      </c>
    </row>
    <row r="866" s="2" customFormat="1" ht="21.75" customHeight="1">
      <c r="A866" s="40"/>
      <c r="B866" s="41"/>
      <c r="C866" s="214" t="s">
        <v>708</v>
      </c>
      <c r="D866" s="214" t="s">
        <v>143</v>
      </c>
      <c r="E866" s="215" t="s">
        <v>709</v>
      </c>
      <c r="F866" s="216" t="s">
        <v>710</v>
      </c>
      <c r="G866" s="217" t="s">
        <v>347</v>
      </c>
      <c r="H866" s="218">
        <v>8</v>
      </c>
      <c r="I866" s="219"/>
      <c r="J866" s="220">
        <f>ROUND(I866*H866,2)</f>
        <v>0</v>
      </c>
      <c r="K866" s="216" t="s">
        <v>147</v>
      </c>
      <c r="L866" s="46"/>
      <c r="M866" s="221" t="s">
        <v>19</v>
      </c>
      <c r="N866" s="222" t="s">
        <v>43</v>
      </c>
      <c r="O866" s="86"/>
      <c r="P866" s="223">
        <f>O866*H866</f>
        <v>0</v>
      </c>
      <c r="Q866" s="223">
        <v>0</v>
      </c>
      <c r="R866" s="223">
        <f>Q866*H866</f>
        <v>0</v>
      </c>
      <c r="S866" s="223">
        <v>0</v>
      </c>
      <c r="T866" s="224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25" t="s">
        <v>148</v>
      </c>
      <c r="AT866" s="225" t="s">
        <v>143</v>
      </c>
      <c r="AU866" s="225" t="s">
        <v>84</v>
      </c>
      <c r="AY866" s="19" t="s">
        <v>141</v>
      </c>
      <c r="BE866" s="226">
        <f>IF(N866="základní",J866,0)</f>
        <v>0</v>
      </c>
      <c r="BF866" s="226">
        <f>IF(N866="snížená",J866,0)</f>
        <v>0</v>
      </c>
      <c r="BG866" s="226">
        <f>IF(N866="zákl. přenesená",J866,0)</f>
        <v>0</v>
      </c>
      <c r="BH866" s="226">
        <f>IF(N866="sníž. přenesená",J866,0)</f>
        <v>0</v>
      </c>
      <c r="BI866" s="226">
        <f>IF(N866="nulová",J866,0)</f>
        <v>0</v>
      </c>
      <c r="BJ866" s="19" t="s">
        <v>84</v>
      </c>
      <c r="BK866" s="226">
        <f>ROUND(I866*H866,2)</f>
        <v>0</v>
      </c>
      <c r="BL866" s="19" t="s">
        <v>148</v>
      </c>
      <c r="BM866" s="225" t="s">
        <v>711</v>
      </c>
    </row>
    <row r="867" s="2" customFormat="1">
      <c r="A867" s="40"/>
      <c r="B867" s="41"/>
      <c r="C867" s="42"/>
      <c r="D867" s="227" t="s">
        <v>150</v>
      </c>
      <c r="E867" s="42"/>
      <c r="F867" s="228" t="s">
        <v>712</v>
      </c>
      <c r="G867" s="42"/>
      <c r="H867" s="42"/>
      <c r="I867" s="229"/>
      <c r="J867" s="42"/>
      <c r="K867" s="42"/>
      <c r="L867" s="46"/>
      <c r="M867" s="230"/>
      <c r="N867" s="231"/>
      <c r="O867" s="86"/>
      <c r="P867" s="86"/>
      <c r="Q867" s="86"/>
      <c r="R867" s="86"/>
      <c r="S867" s="86"/>
      <c r="T867" s="87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T867" s="19" t="s">
        <v>150</v>
      </c>
      <c r="AU867" s="19" t="s">
        <v>84</v>
      </c>
    </row>
    <row r="868" s="14" customFormat="1">
      <c r="A868" s="14"/>
      <c r="B868" s="243"/>
      <c r="C868" s="244"/>
      <c r="D868" s="234" t="s">
        <v>152</v>
      </c>
      <c r="E868" s="245" t="s">
        <v>19</v>
      </c>
      <c r="F868" s="246" t="s">
        <v>713</v>
      </c>
      <c r="G868" s="244"/>
      <c r="H868" s="247">
        <v>8</v>
      </c>
      <c r="I868" s="248"/>
      <c r="J868" s="244"/>
      <c r="K868" s="244"/>
      <c r="L868" s="249"/>
      <c r="M868" s="250"/>
      <c r="N868" s="251"/>
      <c r="O868" s="251"/>
      <c r="P868" s="251"/>
      <c r="Q868" s="251"/>
      <c r="R868" s="251"/>
      <c r="S868" s="251"/>
      <c r="T868" s="252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3" t="s">
        <v>152</v>
      </c>
      <c r="AU868" s="253" t="s">
        <v>84</v>
      </c>
      <c r="AV868" s="14" t="s">
        <v>84</v>
      </c>
      <c r="AW868" s="14" t="s">
        <v>33</v>
      </c>
      <c r="AX868" s="14" t="s">
        <v>71</v>
      </c>
      <c r="AY868" s="253" t="s">
        <v>141</v>
      </c>
    </row>
    <row r="869" s="15" customFormat="1">
      <c r="A869" s="15"/>
      <c r="B869" s="254"/>
      <c r="C869" s="255"/>
      <c r="D869" s="234" t="s">
        <v>152</v>
      </c>
      <c r="E869" s="256" t="s">
        <v>19</v>
      </c>
      <c r="F869" s="257" t="s">
        <v>159</v>
      </c>
      <c r="G869" s="255"/>
      <c r="H869" s="258">
        <v>8</v>
      </c>
      <c r="I869" s="259"/>
      <c r="J869" s="255"/>
      <c r="K869" s="255"/>
      <c r="L869" s="260"/>
      <c r="M869" s="261"/>
      <c r="N869" s="262"/>
      <c r="O869" s="262"/>
      <c r="P869" s="262"/>
      <c r="Q869" s="262"/>
      <c r="R869" s="262"/>
      <c r="S869" s="262"/>
      <c r="T869" s="263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T869" s="264" t="s">
        <v>152</v>
      </c>
      <c r="AU869" s="264" t="s">
        <v>84</v>
      </c>
      <c r="AV869" s="15" t="s">
        <v>148</v>
      </c>
      <c r="AW869" s="15" t="s">
        <v>33</v>
      </c>
      <c r="AX869" s="15" t="s">
        <v>78</v>
      </c>
      <c r="AY869" s="264" t="s">
        <v>141</v>
      </c>
    </row>
    <row r="870" s="2" customFormat="1" ht="21.75" customHeight="1">
      <c r="A870" s="40"/>
      <c r="B870" s="41"/>
      <c r="C870" s="214" t="s">
        <v>714</v>
      </c>
      <c r="D870" s="214" t="s">
        <v>143</v>
      </c>
      <c r="E870" s="215" t="s">
        <v>715</v>
      </c>
      <c r="F870" s="216" t="s">
        <v>716</v>
      </c>
      <c r="G870" s="217" t="s">
        <v>347</v>
      </c>
      <c r="H870" s="218">
        <v>960</v>
      </c>
      <c r="I870" s="219"/>
      <c r="J870" s="220">
        <f>ROUND(I870*H870,2)</f>
        <v>0</v>
      </c>
      <c r="K870" s="216" t="s">
        <v>147</v>
      </c>
      <c r="L870" s="46"/>
      <c r="M870" s="221" t="s">
        <v>19</v>
      </c>
      <c r="N870" s="222" t="s">
        <v>43</v>
      </c>
      <c r="O870" s="86"/>
      <c r="P870" s="223">
        <f>O870*H870</f>
        <v>0</v>
      </c>
      <c r="Q870" s="223">
        <v>0</v>
      </c>
      <c r="R870" s="223">
        <f>Q870*H870</f>
        <v>0</v>
      </c>
      <c r="S870" s="223">
        <v>0</v>
      </c>
      <c r="T870" s="224">
        <f>S870*H870</f>
        <v>0</v>
      </c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R870" s="225" t="s">
        <v>148</v>
      </c>
      <c r="AT870" s="225" t="s">
        <v>143</v>
      </c>
      <c r="AU870" s="225" t="s">
        <v>84</v>
      </c>
      <c r="AY870" s="19" t="s">
        <v>141</v>
      </c>
      <c r="BE870" s="226">
        <f>IF(N870="základní",J870,0)</f>
        <v>0</v>
      </c>
      <c r="BF870" s="226">
        <f>IF(N870="snížená",J870,0)</f>
        <v>0</v>
      </c>
      <c r="BG870" s="226">
        <f>IF(N870="zákl. přenesená",J870,0)</f>
        <v>0</v>
      </c>
      <c r="BH870" s="226">
        <f>IF(N870="sníž. přenesená",J870,0)</f>
        <v>0</v>
      </c>
      <c r="BI870" s="226">
        <f>IF(N870="nulová",J870,0)</f>
        <v>0</v>
      </c>
      <c r="BJ870" s="19" t="s">
        <v>84</v>
      </c>
      <c r="BK870" s="226">
        <f>ROUND(I870*H870,2)</f>
        <v>0</v>
      </c>
      <c r="BL870" s="19" t="s">
        <v>148</v>
      </c>
      <c r="BM870" s="225" t="s">
        <v>717</v>
      </c>
    </row>
    <row r="871" s="2" customFormat="1">
      <c r="A871" s="40"/>
      <c r="B871" s="41"/>
      <c r="C871" s="42"/>
      <c r="D871" s="227" t="s">
        <v>150</v>
      </c>
      <c r="E871" s="42"/>
      <c r="F871" s="228" t="s">
        <v>718</v>
      </c>
      <c r="G871" s="42"/>
      <c r="H871" s="42"/>
      <c r="I871" s="229"/>
      <c r="J871" s="42"/>
      <c r="K871" s="42"/>
      <c r="L871" s="46"/>
      <c r="M871" s="230"/>
      <c r="N871" s="231"/>
      <c r="O871" s="86"/>
      <c r="P871" s="86"/>
      <c r="Q871" s="86"/>
      <c r="R871" s="86"/>
      <c r="S871" s="86"/>
      <c r="T871" s="87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T871" s="19" t="s">
        <v>150</v>
      </c>
      <c r="AU871" s="19" t="s">
        <v>84</v>
      </c>
    </row>
    <row r="872" s="14" customFormat="1">
      <c r="A872" s="14"/>
      <c r="B872" s="243"/>
      <c r="C872" s="244"/>
      <c r="D872" s="234" t="s">
        <v>152</v>
      </c>
      <c r="E872" s="245" t="s">
        <v>19</v>
      </c>
      <c r="F872" s="246" t="s">
        <v>719</v>
      </c>
      <c r="G872" s="244"/>
      <c r="H872" s="247">
        <v>960</v>
      </c>
      <c r="I872" s="248"/>
      <c r="J872" s="244"/>
      <c r="K872" s="244"/>
      <c r="L872" s="249"/>
      <c r="M872" s="250"/>
      <c r="N872" s="251"/>
      <c r="O872" s="251"/>
      <c r="P872" s="251"/>
      <c r="Q872" s="251"/>
      <c r="R872" s="251"/>
      <c r="S872" s="251"/>
      <c r="T872" s="252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53" t="s">
        <v>152</v>
      </c>
      <c r="AU872" s="253" t="s">
        <v>84</v>
      </c>
      <c r="AV872" s="14" t="s">
        <v>84</v>
      </c>
      <c r="AW872" s="14" t="s">
        <v>33</v>
      </c>
      <c r="AX872" s="14" t="s">
        <v>71</v>
      </c>
      <c r="AY872" s="253" t="s">
        <v>141</v>
      </c>
    </row>
    <row r="873" s="15" customFormat="1">
      <c r="A873" s="15"/>
      <c r="B873" s="254"/>
      <c r="C873" s="255"/>
      <c r="D873" s="234" t="s">
        <v>152</v>
      </c>
      <c r="E873" s="256" t="s">
        <v>19</v>
      </c>
      <c r="F873" s="257" t="s">
        <v>159</v>
      </c>
      <c r="G873" s="255"/>
      <c r="H873" s="258">
        <v>960</v>
      </c>
      <c r="I873" s="259"/>
      <c r="J873" s="255"/>
      <c r="K873" s="255"/>
      <c r="L873" s="260"/>
      <c r="M873" s="261"/>
      <c r="N873" s="262"/>
      <c r="O873" s="262"/>
      <c r="P873" s="262"/>
      <c r="Q873" s="262"/>
      <c r="R873" s="262"/>
      <c r="S873" s="262"/>
      <c r="T873" s="263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4" t="s">
        <v>152</v>
      </c>
      <c r="AU873" s="264" t="s">
        <v>84</v>
      </c>
      <c r="AV873" s="15" t="s">
        <v>148</v>
      </c>
      <c r="AW873" s="15" t="s">
        <v>33</v>
      </c>
      <c r="AX873" s="15" t="s">
        <v>78</v>
      </c>
      <c r="AY873" s="264" t="s">
        <v>141</v>
      </c>
    </row>
    <row r="874" s="2" customFormat="1" ht="21.75" customHeight="1">
      <c r="A874" s="40"/>
      <c r="B874" s="41"/>
      <c r="C874" s="214" t="s">
        <v>720</v>
      </c>
      <c r="D874" s="214" t="s">
        <v>143</v>
      </c>
      <c r="E874" s="215" t="s">
        <v>721</v>
      </c>
      <c r="F874" s="216" t="s">
        <v>722</v>
      </c>
      <c r="G874" s="217" t="s">
        <v>347</v>
      </c>
      <c r="H874" s="218">
        <v>8</v>
      </c>
      <c r="I874" s="219"/>
      <c r="J874" s="220">
        <f>ROUND(I874*H874,2)</f>
        <v>0</v>
      </c>
      <c r="K874" s="216" t="s">
        <v>147</v>
      </c>
      <c r="L874" s="46"/>
      <c r="M874" s="221" t="s">
        <v>19</v>
      </c>
      <c r="N874" s="222" t="s">
        <v>43</v>
      </c>
      <c r="O874" s="86"/>
      <c r="P874" s="223">
        <f>O874*H874</f>
        <v>0</v>
      </c>
      <c r="Q874" s="223">
        <v>0</v>
      </c>
      <c r="R874" s="223">
        <f>Q874*H874</f>
        <v>0</v>
      </c>
      <c r="S874" s="223">
        <v>0</v>
      </c>
      <c r="T874" s="224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25" t="s">
        <v>148</v>
      </c>
      <c r="AT874" s="225" t="s">
        <v>143</v>
      </c>
      <c r="AU874" s="225" t="s">
        <v>84</v>
      </c>
      <c r="AY874" s="19" t="s">
        <v>141</v>
      </c>
      <c r="BE874" s="226">
        <f>IF(N874="základní",J874,0)</f>
        <v>0</v>
      </c>
      <c r="BF874" s="226">
        <f>IF(N874="snížená",J874,0)</f>
        <v>0</v>
      </c>
      <c r="BG874" s="226">
        <f>IF(N874="zákl. přenesená",J874,0)</f>
        <v>0</v>
      </c>
      <c r="BH874" s="226">
        <f>IF(N874="sníž. přenesená",J874,0)</f>
        <v>0</v>
      </c>
      <c r="BI874" s="226">
        <f>IF(N874="nulová",J874,0)</f>
        <v>0</v>
      </c>
      <c r="BJ874" s="19" t="s">
        <v>84</v>
      </c>
      <c r="BK874" s="226">
        <f>ROUND(I874*H874,2)</f>
        <v>0</v>
      </c>
      <c r="BL874" s="19" t="s">
        <v>148</v>
      </c>
      <c r="BM874" s="225" t="s">
        <v>723</v>
      </c>
    </row>
    <row r="875" s="2" customFormat="1">
      <c r="A875" s="40"/>
      <c r="B875" s="41"/>
      <c r="C875" s="42"/>
      <c r="D875" s="227" t="s">
        <v>150</v>
      </c>
      <c r="E875" s="42"/>
      <c r="F875" s="228" t="s">
        <v>724</v>
      </c>
      <c r="G875" s="42"/>
      <c r="H875" s="42"/>
      <c r="I875" s="229"/>
      <c r="J875" s="42"/>
      <c r="K875" s="42"/>
      <c r="L875" s="46"/>
      <c r="M875" s="230"/>
      <c r="N875" s="231"/>
      <c r="O875" s="86"/>
      <c r="P875" s="86"/>
      <c r="Q875" s="86"/>
      <c r="R875" s="86"/>
      <c r="S875" s="86"/>
      <c r="T875" s="87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T875" s="19" t="s">
        <v>150</v>
      </c>
      <c r="AU875" s="19" t="s">
        <v>84</v>
      </c>
    </row>
    <row r="876" s="14" customFormat="1">
      <c r="A876" s="14"/>
      <c r="B876" s="243"/>
      <c r="C876" s="244"/>
      <c r="D876" s="234" t="s">
        <v>152</v>
      </c>
      <c r="E876" s="245" t="s">
        <v>19</v>
      </c>
      <c r="F876" s="246" t="s">
        <v>713</v>
      </c>
      <c r="G876" s="244"/>
      <c r="H876" s="247">
        <v>8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152</v>
      </c>
      <c r="AU876" s="253" t="s">
        <v>84</v>
      </c>
      <c r="AV876" s="14" t="s">
        <v>84</v>
      </c>
      <c r="AW876" s="14" t="s">
        <v>33</v>
      </c>
      <c r="AX876" s="14" t="s">
        <v>71</v>
      </c>
      <c r="AY876" s="253" t="s">
        <v>141</v>
      </c>
    </row>
    <row r="877" s="15" customFormat="1">
      <c r="A877" s="15"/>
      <c r="B877" s="254"/>
      <c r="C877" s="255"/>
      <c r="D877" s="234" t="s">
        <v>152</v>
      </c>
      <c r="E877" s="256" t="s">
        <v>19</v>
      </c>
      <c r="F877" s="257" t="s">
        <v>159</v>
      </c>
      <c r="G877" s="255"/>
      <c r="H877" s="258">
        <v>8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4" t="s">
        <v>152</v>
      </c>
      <c r="AU877" s="264" t="s">
        <v>84</v>
      </c>
      <c r="AV877" s="15" t="s">
        <v>148</v>
      </c>
      <c r="AW877" s="15" t="s">
        <v>33</v>
      </c>
      <c r="AX877" s="15" t="s">
        <v>78</v>
      </c>
      <c r="AY877" s="264" t="s">
        <v>141</v>
      </c>
    </row>
    <row r="878" s="2" customFormat="1" ht="24.15" customHeight="1">
      <c r="A878" s="40"/>
      <c r="B878" s="41"/>
      <c r="C878" s="214" t="s">
        <v>725</v>
      </c>
      <c r="D878" s="214" t="s">
        <v>143</v>
      </c>
      <c r="E878" s="215" t="s">
        <v>726</v>
      </c>
      <c r="F878" s="216" t="s">
        <v>727</v>
      </c>
      <c r="G878" s="217" t="s">
        <v>636</v>
      </c>
      <c r="H878" s="218">
        <v>48</v>
      </c>
      <c r="I878" s="219"/>
      <c r="J878" s="220">
        <f>ROUND(I878*H878,2)</f>
        <v>0</v>
      </c>
      <c r="K878" s="216" t="s">
        <v>147</v>
      </c>
      <c r="L878" s="46"/>
      <c r="M878" s="221" t="s">
        <v>19</v>
      </c>
      <c r="N878" s="222" t="s">
        <v>43</v>
      </c>
      <c r="O878" s="86"/>
      <c r="P878" s="223">
        <f>O878*H878</f>
        <v>0</v>
      </c>
      <c r="Q878" s="223">
        <v>1.0000000000000001E-05</v>
      </c>
      <c r="R878" s="223">
        <f>Q878*H878</f>
        <v>0.00048000000000000007</v>
      </c>
      <c r="S878" s="223">
        <v>0</v>
      </c>
      <c r="T878" s="224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5" t="s">
        <v>148</v>
      </c>
      <c r="AT878" s="225" t="s">
        <v>143</v>
      </c>
      <c r="AU878" s="225" t="s">
        <v>84</v>
      </c>
      <c r="AY878" s="19" t="s">
        <v>141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9" t="s">
        <v>84</v>
      </c>
      <c r="BK878" s="226">
        <f>ROUND(I878*H878,2)</f>
        <v>0</v>
      </c>
      <c r="BL878" s="19" t="s">
        <v>148</v>
      </c>
      <c r="BM878" s="225" t="s">
        <v>728</v>
      </c>
    </row>
    <row r="879" s="2" customFormat="1">
      <c r="A879" s="40"/>
      <c r="B879" s="41"/>
      <c r="C879" s="42"/>
      <c r="D879" s="227" t="s">
        <v>150</v>
      </c>
      <c r="E879" s="42"/>
      <c r="F879" s="228" t="s">
        <v>729</v>
      </c>
      <c r="G879" s="42"/>
      <c r="H879" s="42"/>
      <c r="I879" s="229"/>
      <c r="J879" s="42"/>
      <c r="K879" s="42"/>
      <c r="L879" s="46"/>
      <c r="M879" s="230"/>
      <c r="N879" s="231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150</v>
      </c>
      <c r="AU879" s="19" t="s">
        <v>84</v>
      </c>
    </row>
    <row r="880" s="13" customFormat="1">
      <c r="A880" s="13"/>
      <c r="B880" s="232"/>
      <c r="C880" s="233"/>
      <c r="D880" s="234" t="s">
        <v>152</v>
      </c>
      <c r="E880" s="235" t="s">
        <v>19</v>
      </c>
      <c r="F880" s="236" t="s">
        <v>730</v>
      </c>
      <c r="G880" s="233"/>
      <c r="H880" s="235" t="s">
        <v>19</v>
      </c>
      <c r="I880" s="237"/>
      <c r="J880" s="233"/>
      <c r="K880" s="233"/>
      <c r="L880" s="238"/>
      <c r="M880" s="239"/>
      <c r="N880" s="240"/>
      <c r="O880" s="240"/>
      <c r="P880" s="240"/>
      <c r="Q880" s="240"/>
      <c r="R880" s="240"/>
      <c r="S880" s="240"/>
      <c r="T880" s="24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2" t="s">
        <v>152</v>
      </c>
      <c r="AU880" s="242" t="s">
        <v>84</v>
      </c>
      <c r="AV880" s="13" t="s">
        <v>78</v>
      </c>
      <c r="AW880" s="13" t="s">
        <v>33</v>
      </c>
      <c r="AX880" s="13" t="s">
        <v>71</v>
      </c>
      <c r="AY880" s="242" t="s">
        <v>141</v>
      </c>
    </row>
    <row r="881" s="14" customFormat="1">
      <c r="A881" s="14"/>
      <c r="B881" s="243"/>
      <c r="C881" s="244"/>
      <c r="D881" s="234" t="s">
        <v>152</v>
      </c>
      <c r="E881" s="245" t="s">
        <v>19</v>
      </c>
      <c r="F881" s="246" t="s">
        <v>731</v>
      </c>
      <c r="G881" s="244"/>
      <c r="H881" s="247">
        <v>48</v>
      </c>
      <c r="I881" s="248"/>
      <c r="J881" s="244"/>
      <c r="K881" s="244"/>
      <c r="L881" s="249"/>
      <c r="M881" s="250"/>
      <c r="N881" s="251"/>
      <c r="O881" s="251"/>
      <c r="P881" s="251"/>
      <c r="Q881" s="251"/>
      <c r="R881" s="251"/>
      <c r="S881" s="251"/>
      <c r="T881" s="252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53" t="s">
        <v>152</v>
      </c>
      <c r="AU881" s="253" t="s">
        <v>84</v>
      </c>
      <c r="AV881" s="14" t="s">
        <v>84</v>
      </c>
      <c r="AW881" s="14" t="s">
        <v>33</v>
      </c>
      <c r="AX881" s="14" t="s">
        <v>71</v>
      </c>
      <c r="AY881" s="253" t="s">
        <v>141</v>
      </c>
    </row>
    <row r="882" s="15" customFormat="1">
      <c r="A882" s="15"/>
      <c r="B882" s="254"/>
      <c r="C882" s="255"/>
      <c r="D882" s="234" t="s">
        <v>152</v>
      </c>
      <c r="E882" s="256" t="s">
        <v>19</v>
      </c>
      <c r="F882" s="257" t="s">
        <v>159</v>
      </c>
      <c r="G882" s="255"/>
      <c r="H882" s="258">
        <v>48</v>
      </c>
      <c r="I882" s="259"/>
      <c r="J882" s="255"/>
      <c r="K882" s="255"/>
      <c r="L882" s="260"/>
      <c r="M882" s="261"/>
      <c r="N882" s="262"/>
      <c r="O882" s="262"/>
      <c r="P882" s="262"/>
      <c r="Q882" s="262"/>
      <c r="R882" s="262"/>
      <c r="S882" s="262"/>
      <c r="T882" s="263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4" t="s">
        <v>152</v>
      </c>
      <c r="AU882" s="264" t="s">
        <v>84</v>
      </c>
      <c r="AV882" s="15" t="s">
        <v>148</v>
      </c>
      <c r="AW882" s="15" t="s">
        <v>33</v>
      </c>
      <c r="AX882" s="15" t="s">
        <v>78</v>
      </c>
      <c r="AY882" s="264" t="s">
        <v>141</v>
      </c>
    </row>
    <row r="883" s="2" customFormat="1" ht="21.75" customHeight="1">
      <c r="A883" s="40"/>
      <c r="B883" s="41"/>
      <c r="C883" s="214" t="s">
        <v>732</v>
      </c>
      <c r="D883" s="214" t="s">
        <v>143</v>
      </c>
      <c r="E883" s="215" t="s">
        <v>733</v>
      </c>
      <c r="F883" s="216" t="s">
        <v>734</v>
      </c>
      <c r="G883" s="217" t="s">
        <v>636</v>
      </c>
      <c r="H883" s="218">
        <v>48</v>
      </c>
      <c r="I883" s="219"/>
      <c r="J883" s="220">
        <f>ROUND(I883*H883,2)</f>
        <v>0</v>
      </c>
      <c r="K883" s="216" t="s">
        <v>147</v>
      </c>
      <c r="L883" s="46"/>
      <c r="M883" s="221" t="s">
        <v>19</v>
      </c>
      <c r="N883" s="222" t="s">
        <v>43</v>
      </c>
      <c r="O883" s="86"/>
      <c r="P883" s="223">
        <f>O883*H883</f>
        <v>0</v>
      </c>
      <c r="Q883" s="223">
        <v>0.00018000000000000001</v>
      </c>
      <c r="R883" s="223">
        <f>Q883*H883</f>
        <v>0.0086400000000000001</v>
      </c>
      <c r="S883" s="223">
        <v>0</v>
      </c>
      <c r="T883" s="224">
        <f>S883*H883</f>
        <v>0</v>
      </c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R883" s="225" t="s">
        <v>148</v>
      </c>
      <c r="AT883" s="225" t="s">
        <v>143</v>
      </c>
      <c r="AU883" s="225" t="s">
        <v>84</v>
      </c>
      <c r="AY883" s="19" t="s">
        <v>141</v>
      </c>
      <c r="BE883" s="226">
        <f>IF(N883="základní",J883,0)</f>
        <v>0</v>
      </c>
      <c r="BF883" s="226">
        <f>IF(N883="snížená",J883,0)</f>
        <v>0</v>
      </c>
      <c r="BG883" s="226">
        <f>IF(N883="zákl. přenesená",J883,0)</f>
        <v>0</v>
      </c>
      <c r="BH883" s="226">
        <f>IF(N883="sníž. přenesená",J883,0)</f>
        <v>0</v>
      </c>
      <c r="BI883" s="226">
        <f>IF(N883="nulová",J883,0)</f>
        <v>0</v>
      </c>
      <c r="BJ883" s="19" t="s">
        <v>84</v>
      </c>
      <c r="BK883" s="226">
        <f>ROUND(I883*H883,2)</f>
        <v>0</v>
      </c>
      <c r="BL883" s="19" t="s">
        <v>148</v>
      </c>
      <c r="BM883" s="225" t="s">
        <v>735</v>
      </c>
    </row>
    <row r="884" s="2" customFormat="1">
      <c r="A884" s="40"/>
      <c r="B884" s="41"/>
      <c r="C884" s="42"/>
      <c r="D884" s="227" t="s">
        <v>150</v>
      </c>
      <c r="E884" s="42"/>
      <c r="F884" s="228" t="s">
        <v>736</v>
      </c>
      <c r="G884" s="42"/>
      <c r="H884" s="42"/>
      <c r="I884" s="229"/>
      <c r="J884" s="42"/>
      <c r="K884" s="42"/>
      <c r="L884" s="46"/>
      <c r="M884" s="230"/>
      <c r="N884" s="231"/>
      <c r="O884" s="86"/>
      <c r="P884" s="86"/>
      <c r="Q884" s="86"/>
      <c r="R884" s="86"/>
      <c r="S884" s="86"/>
      <c r="T884" s="87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T884" s="19" t="s">
        <v>150</v>
      </c>
      <c r="AU884" s="19" t="s">
        <v>84</v>
      </c>
    </row>
    <row r="885" s="13" customFormat="1">
      <c r="A885" s="13"/>
      <c r="B885" s="232"/>
      <c r="C885" s="233"/>
      <c r="D885" s="234" t="s">
        <v>152</v>
      </c>
      <c r="E885" s="235" t="s">
        <v>19</v>
      </c>
      <c r="F885" s="236" t="s">
        <v>730</v>
      </c>
      <c r="G885" s="233"/>
      <c r="H885" s="235" t="s">
        <v>19</v>
      </c>
      <c r="I885" s="237"/>
      <c r="J885" s="233"/>
      <c r="K885" s="233"/>
      <c r="L885" s="238"/>
      <c r="M885" s="239"/>
      <c r="N885" s="240"/>
      <c r="O885" s="240"/>
      <c r="P885" s="240"/>
      <c r="Q885" s="240"/>
      <c r="R885" s="240"/>
      <c r="S885" s="240"/>
      <c r="T885" s="24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2" t="s">
        <v>152</v>
      </c>
      <c r="AU885" s="242" t="s">
        <v>84</v>
      </c>
      <c r="AV885" s="13" t="s">
        <v>78</v>
      </c>
      <c r="AW885" s="13" t="s">
        <v>33</v>
      </c>
      <c r="AX885" s="13" t="s">
        <v>71</v>
      </c>
      <c r="AY885" s="242" t="s">
        <v>141</v>
      </c>
    </row>
    <row r="886" s="14" customFormat="1">
      <c r="A886" s="14"/>
      <c r="B886" s="243"/>
      <c r="C886" s="244"/>
      <c r="D886" s="234" t="s">
        <v>152</v>
      </c>
      <c r="E886" s="245" t="s">
        <v>19</v>
      </c>
      <c r="F886" s="246" t="s">
        <v>731</v>
      </c>
      <c r="G886" s="244"/>
      <c r="H886" s="247">
        <v>48</v>
      </c>
      <c r="I886" s="248"/>
      <c r="J886" s="244"/>
      <c r="K886" s="244"/>
      <c r="L886" s="249"/>
      <c r="M886" s="250"/>
      <c r="N886" s="251"/>
      <c r="O886" s="251"/>
      <c r="P886" s="251"/>
      <c r="Q886" s="251"/>
      <c r="R886" s="251"/>
      <c r="S886" s="251"/>
      <c r="T886" s="252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253" t="s">
        <v>152</v>
      </c>
      <c r="AU886" s="253" t="s">
        <v>84</v>
      </c>
      <c r="AV886" s="14" t="s">
        <v>84</v>
      </c>
      <c r="AW886" s="14" t="s">
        <v>33</v>
      </c>
      <c r="AX886" s="14" t="s">
        <v>71</v>
      </c>
      <c r="AY886" s="253" t="s">
        <v>141</v>
      </c>
    </row>
    <row r="887" s="15" customFormat="1">
      <c r="A887" s="15"/>
      <c r="B887" s="254"/>
      <c r="C887" s="255"/>
      <c r="D887" s="234" t="s">
        <v>152</v>
      </c>
      <c r="E887" s="256" t="s">
        <v>19</v>
      </c>
      <c r="F887" s="257" t="s">
        <v>159</v>
      </c>
      <c r="G887" s="255"/>
      <c r="H887" s="258">
        <v>48</v>
      </c>
      <c r="I887" s="259"/>
      <c r="J887" s="255"/>
      <c r="K887" s="255"/>
      <c r="L887" s="260"/>
      <c r="M887" s="261"/>
      <c r="N887" s="262"/>
      <c r="O887" s="262"/>
      <c r="P887" s="262"/>
      <c r="Q887" s="262"/>
      <c r="R887" s="262"/>
      <c r="S887" s="262"/>
      <c r="T887" s="263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64" t="s">
        <v>152</v>
      </c>
      <c r="AU887" s="264" t="s">
        <v>84</v>
      </c>
      <c r="AV887" s="15" t="s">
        <v>148</v>
      </c>
      <c r="AW887" s="15" t="s">
        <v>33</v>
      </c>
      <c r="AX887" s="15" t="s">
        <v>78</v>
      </c>
      <c r="AY887" s="264" t="s">
        <v>141</v>
      </c>
    </row>
    <row r="888" s="2" customFormat="1" ht="24.15" customHeight="1">
      <c r="A888" s="40"/>
      <c r="B888" s="41"/>
      <c r="C888" s="214" t="s">
        <v>737</v>
      </c>
      <c r="D888" s="214" t="s">
        <v>143</v>
      </c>
      <c r="E888" s="215" t="s">
        <v>738</v>
      </c>
      <c r="F888" s="216" t="s">
        <v>739</v>
      </c>
      <c r="G888" s="217" t="s">
        <v>146</v>
      </c>
      <c r="H888" s="218">
        <v>36.719999999999999</v>
      </c>
      <c r="I888" s="219"/>
      <c r="J888" s="220">
        <f>ROUND(I888*H888,2)</f>
        <v>0</v>
      </c>
      <c r="K888" s="216" t="s">
        <v>147</v>
      </c>
      <c r="L888" s="46"/>
      <c r="M888" s="221" t="s">
        <v>19</v>
      </c>
      <c r="N888" s="222" t="s">
        <v>43</v>
      </c>
      <c r="O888" s="86"/>
      <c r="P888" s="223">
        <f>O888*H888</f>
        <v>0</v>
      </c>
      <c r="Q888" s="223">
        <v>0</v>
      </c>
      <c r="R888" s="223">
        <f>Q888*H888</f>
        <v>0</v>
      </c>
      <c r="S888" s="223">
        <v>0.058999999999999997</v>
      </c>
      <c r="T888" s="224">
        <f>S888*H888</f>
        <v>2.16648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25" t="s">
        <v>148</v>
      </c>
      <c r="AT888" s="225" t="s">
        <v>143</v>
      </c>
      <c r="AU888" s="225" t="s">
        <v>84</v>
      </c>
      <c r="AY888" s="19" t="s">
        <v>141</v>
      </c>
      <c r="BE888" s="226">
        <f>IF(N888="základní",J888,0)</f>
        <v>0</v>
      </c>
      <c r="BF888" s="226">
        <f>IF(N888="snížená",J888,0)</f>
        <v>0</v>
      </c>
      <c r="BG888" s="226">
        <f>IF(N888="zákl. přenesená",J888,0)</f>
        <v>0</v>
      </c>
      <c r="BH888" s="226">
        <f>IF(N888="sníž. přenesená",J888,0)</f>
        <v>0</v>
      </c>
      <c r="BI888" s="226">
        <f>IF(N888="nulová",J888,0)</f>
        <v>0</v>
      </c>
      <c r="BJ888" s="19" t="s">
        <v>84</v>
      </c>
      <c r="BK888" s="226">
        <f>ROUND(I888*H888,2)</f>
        <v>0</v>
      </c>
      <c r="BL888" s="19" t="s">
        <v>148</v>
      </c>
      <c r="BM888" s="225" t="s">
        <v>740</v>
      </c>
    </row>
    <row r="889" s="2" customFormat="1">
      <c r="A889" s="40"/>
      <c r="B889" s="41"/>
      <c r="C889" s="42"/>
      <c r="D889" s="227" t="s">
        <v>150</v>
      </c>
      <c r="E889" s="42"/>
      <c r="F889" s="228" t="s">
        <v>741</v>
      </c>
      <c r="G889" s="42"/>
      <c r="H889" s="42"/>
      <c r="I889" s="229"/>
      <c r="J889" s="42"/>
      <c r="K889" s="42"/>
      <c r="L889" s="46"/>
      <c r="M889" s="230"/>
      <c r="N889" s="231"/>
      <c r="O889" s="86"/>
      <c r="P889" s="86"/>
      <c r="Q889" s="86"/>
      <c r="R889" s="86"/>
      <c r="S889" s="86"/>
      <c r="T889" s="87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T889" s="19" t="s">
        <v>150</v>
      </c>
      <c r="AU889" s="19" t="s">
        <v>84</v>
      </c>
    </row>
    <row r="890" s="13" customFormat="1">
      <c r="A890" s="13"/>
      <c r="B890" s="232"/>
      <c r="C890" s="233"/>
      <c r="D890" s="234" t="s">
        <v>152</v>
      </c>
      <c r="E890" s="235" t="s">
        <v>19</v>
      </c>
      <c r="F890" s="236" t="s">
        <v>626</v>
      </c>
      <c r="G890" s="233"/>
      <c r="H890" s="235" t="s">
        <v>19</v>
      </c>
      <c r="I890" s="237"/>
      <c r="J890" s="233"/>
      <c r="K890" s="233"/>
      <c r="L890" s="238"/>
      <c r="M890" s="239"/>
      <c r="N890" s="240"/>
      <c r="O890" s="240"/>
      <c r="P890" s="240"/>
      <c r="Q890" s="240"/>
      <c r="R890" s="240"/>
      <c r="S890" s="240"/>
      <c r="T890" s="241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42" t="s">
        <v>152</v>
      </c>
      <c r="AU890" s="242" t="s">
        <v>84</v>
      </c>
      <c r="AV890" s="13" t="s">
        <v>78</v>
      </c>
      <c r="AW890" s="13" t="s">
        <v>33</v>
      </c>
      <c r="AX890" s="13" t="s">
        <v>71</v>
      </c>
      <c r="AY890" s="242" t="s">
        <v>141</v>
      </c>
    </row>
    <row r="891" s="14" customFormat="1">
      <c r="A891" s="14"/>
      <c r="B891" s="243"/>
      <c r="C891" s="244"/>
      <c r="D891" s="234" t="s">
        <v>152</v>
      </c>
      <c r="E891" s="245" t="s">
        <v>19</v>
      </c>
      <c r="F891" s="246" t="s">
        <v>742</v>
      </c>
      <c r="G891" s="244"/>
      <c r="H891" s="247">
        <v>36.719999999999999</v>
      </c>
      <c r="I891" s="248"/>
      <c r="J891" s="244"/>
      <c r="K891" s="244"/>
      <c r="L891" s="249"/>
      <c r="M891" s="250"/>
      <c r="N891" s="251"/>
      <c r="O891" s="251"/>
      <c r="P891" s="251"/>
      <c r="Q891" s="251"/>
      <c r="R891" s="251"/>
      <c r="S891" s="251"/>
      <c r="T891" s="252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53" t="s">
        <v>152</v>
      </c>
      <c r="AU891" s="253" t="s">
        <v>84</v>
      </c>
      <c r="AV891" s="14" t="s">
        <v>84</v>
      </c>
      <c r="AW891" s="14" t="s">
        <v>33</v>
      </c>
      <c r="AX891" s="14" t="s">
        <v>71</v>
      </c>
      <c r="AY891" s="253" t="s">
        <v>141</v>
      </c>
    </row>
    <row r="892" s="15" customFormat="1">
      <c r="A892" s="15"/>
      <c r="B892" s="254"/>
      <c r="C892" s="255"/>
      <c r="D892" s="234" t="s">
        <v>152</v>
      </c>
      <c r="E892" s="256" t="s">
        <v>19</v>
      </c>
      <c r="F892" s="257" t="s">
        <v>159</v>
      </c>
      <c r="G892" s="255"/>
      <c r="H892" s="258">
        <v>36.719999999999999</v>
      </c>
      <c r="I892" s="259"/>
      <c r="J892" s="255"/>
      <c r="K892" s="255"/>
      <c r="L892" s="260"/>
      <c r="M892" s="261"/>
      <c r="N892" s="262"/>
      <c r="O892" s="262"/>
      <c r="P892" s="262"/>
      <c r="Q892" s="262"/>
      <c r="R892" s="262"/>
      <c r="S892" s="262"/>
      <c r="T892" s="263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T892" s="264" t="s">
        <v>152</v>
      </c>
      <c r="AU892" s="264" t="s">
        <v>84</v>
      </c>
      <c r="AV892" s="15" t="s">
        <v>148</v>
      </c>
      <c r="AW892" s="15" t="s">
        <v>33</v>
      </c>
      <c r="AX892" s="15" t="s">
        <v>78</v>
      </c>
      <c r="AY892" s="264" t="s">
        <v>141</v>
      </c>
    </row>
    <row r="893" s="12" customFormat="1" ht="22.8" customHeight="1">
      <c r="A893" s="12"/>
      <c r="B893" s="198"/>
      <c r="C893" s="199"/>
      <c r="D893" s="200" t="s">
        <v>70</v>
      </c>
      <c r="E893" s="212" t="s">
        <v>749</v>
      </c>
      <c r="F893" s="212" t="s">
        <v>750</v>
      </c>
      <c r="G893" s="199"/>
      <c r="H893" s="199"/>
      <c r="I893" s="202"/>
      <c r="J893" s="213">
        <f>BK893</f>
        <v>0</v>
      </c>
      <c r="K893" s="199"/>
      <c r="L893" s="204"/>
      <c r="M893" s="205"/>
      <c r="N893" s="206"/>
      <c r="O893" s="206"/>
      <c r="P893" s="207">
        <f>SUM(P894:P903)</f>
        <v>0</v>
      </c>
      <c r="Q893" s="206"/>
      <c r="R893" s="207">
        <f>SUM(R894:R903)</f>
        <v>0</v>
      </c>
      <c r="S893" s="206"/>
      <c r="T893" s="208">
        <f>SUM(T894:T903)</f>
        <v>0</v>
      </c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R893" s="209" t="s">
        <v>78</v>
      </c>
      <c r="AT893" s="210" t="s">
        <v>70</v>
      </c>
      <c r="AU893" s="210" t="s">
        <v>78</v>
      </c>
      <c r="AY893" s="209" t="s">
        <v>141</v>
      </c>
      <c r="BK893" s="211">
        <f>SUM(BK894:BK903)</f>
        <v>0</v>
      </c>
    </row>
    <row r="894" s="2" customFormat="1" ht="24.15" customHeight="1">
      <c r="A894" s="40"/>
      <c r="B894" s="41"/>
      <c r="C894" s="214" t="s">
        <v>743</v>
      </c>
      <c r="D894" s="214" t="s">
        <v>143</v>
      </c>
      <c r="E894" s="215" t="s">
        <v>752</v>
      </c>
      <c r="F894" s="216" t="s">
        <v>753</v>
      </c>
      <c r="G894" s="217" t="s">
        <v>186</v>
      </c>
      <c r="H894" s="218">
        <v>11.377000000000001</v>
      </c>
      <c r="I894" s="219"/>
      <c r="J894" s="220">
        <f>ROUND(I894*H894,2)</f>
        <v>0</v>
      </c>
      <c r="K894" s="216" t="s">
        <v>147</v>
      </c>
      <c r="L894" s="46"/>
      <c r="M894" s="221" t="s">
        <v>19</v>
      </c>
      <c r="N894" s="222" t="s">
        <v>43</v>
      </c>
      <c r="O894" s="86"/>
      <c r="P894" s="223">
        <f>O894*H894</f>
        <v>0</v>
      </c>
      <c r="Q894" s="223">
        <v>0</v>
      </c>
      <c r="R894" s="223">
        <f>Q894*H894</f>
        <v>0</v>
      </c>
      <c r="S894" s="223">
        <v>0</v>
      </c>
      <c r="T894" s="224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25" t="s">
        <v>148</v>
      </c>
      <c r="AT894" s="225" t="s">
        <v>143</v>
      </c>
      <c r="AU894" s="225" t="s">
        <v>84</v>
      </c>
      <c r="AY894" s="19" t="s">
        <v>141</v>
      </c>
      <c r="BE894" s="226">
        <f>IF(N894="základní",J894,0)</f>
        <v>0</v>
      </c>
      <c r="BF894" s="226">
        <f>IF(N894="snížená",J894,0)</f>
        <v>0</v>
      </c>
      <c r="BG894" s="226">
        <f>IF(N894="zákl. přenesená",J894,0)</f>
        <v>0</v>
      </c>
      <c r="BH894" s="226">
        <f>IF(N894="sníž. přenesená",J894,0)</f>
        <v>0</v>
      </c>
      <c r="BI894" s="226">
        <f>IF(N894="nulová",J894,0)</f>
        <v>0</v>
      </c>
      <c r="BJ894" s="19" t="s">
        <v>84</v>
      </c>
      <c r="BK894" s="226">
        <f>ROUND(I894*H894,2)</f>
        <v>0</v>
      </c>
      <c r="BL894" s="19" t="s">
        <v>148</v>
      </c>
      <c r="BM894" s="225" t="s">
        <v>754</v>
      </c>
    </row>
    <row r="895" s="2" customFormat="1">
      <c r="A895" s="40"/>
      <c r="B895" s="41"/>
      <c r="C895" s="42"/>
      <c r="D895" s="227" t="s">
        <v>150</v>
      </c>
      <c r="E895" s="42"/>
      <c r="F895" s="228" t="s">
        <v>755</v>
      </c>
      <c r="G895" s="42"/>
      <c r="H895" s="42"/>
      <c r="I895" s="229"/>
      <c r="J895" s="42"/>
      <c r="K895" s="42"/>
      <c r="L895" s="46"/>
      <c r="M895" s="230"/>
      <c r="N895" s="231"/>
      <c r="O895" s="86"/>
      <c r="P895" s="86"/>
      <c r="Q895" s="86"/>
      <c r="R895" s="86"/>
      <c r="S895" s="86"/>
      <c r="T895" s="87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T895" s="19" t="s">
        <v>150</v>
      </c>
      <c r="AU895" s="19" t="s">
        <v>84</v>
      </c>
    </row>
    <row r="896" s="2" customFormat="1" ht="21.75" customHeight="1">
      <c r="A896" s="40"/>
      <c r="B896" s="41"/>
      <c r="C896" s="214" t="s">
        <v>751</v>
      </c>
      <c r="D896" s="214" t="s">
        <v>143</v>
      </c>
      <c r="E896" s="215" t="s">
        <v>757</v>
      </c>
      <c r="F896" s="216" t="s">
        <v>758</v>
      </c>
      <c r="G896" s="217" t="s">
        <v>186</v>
      </c>
      <c r="H896" s="218">
        <v>11.377000000000001</v>
      </c>
      <c r="I896" s="219"/>
      <c r="J896" s="220">
        <f>ROUND(I896*H896,2)</f>
        <v>0</v>
      </c>
      <c r="K896" s="216" t="s">
        <v>147</v>
      </c>
      <c r="L896" s="46"/>
      <c r="M896" s="221" t="s">
        <v>19</v>
      </c>
      <c r="N896" s="222" t="s">
        <v>43</v>
      </c>
      <c r="O896" s="86"/>
      <c r="P896" s="223">
        <f>O896*H896</f>
        <v>0</v>
      </c>
      <c r="Q896" s="223">
        <v>0</v>
      </c>
      <c r="R896" s="223">
        <f>Q896*H896</f>
        <v>0</v>
      </c>
      <c r="S896" s="223">
        <v>0</v>
      </c>
      <c r="T896" s="224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25" t="s">
        <v>148</v>
      </c>
      <c r="AT896" s="225" t="s">
        <v>143</v>
      </c>
      <c r="AU896" s="225" t="s">
        <v>84</v>
      </c>
      <c r="AY896" s="19" t="s">
        <v>141</v>
      </c>
      <c r="BE896" s="226">
        <f>IF(N896="základní",J896,0)</f>
        <v>0</v>
      </c>
      <c r="BF896" s="226">
        <f>IF(N896="snížená",J896,0)</f>
        <v>0</v>
      </c>
      <c r="BG896" s="226">
        <f>IF(N896="zákl. přenesená",J896,0)</f>
        <v>0</v>
      </c>
      <c r="BH896" s="226">
        <f>IF(N896="sníž. přenesená",J896,0)</f>
        <v>0</v>
      </c>
      <c r="BI896" s="226">
        <f>IF(N896="nulová",J896,0)</f>
        <v>0</v>
      </c>
      <c r="BJ896" s="19" t="s">
        <v>84</v>
      </c>
      <c r="BK896" s="226">
        <f>ROUND(I896*H896,2)</f>
        <v>0</v>
      </c>
      <c r="BL896" s="19" t="s">
        <v>148</v>
      </c>
      <c r="BM896" s="225" t="s">
        <v>759</v>
      </c>
    </row>
    <row r="897" s="2" customFormat="1">
      <c r="A897" s="40"/>
      <c r="B897" s="41"/>
      <c r="C897" s="42"/>
      <c r="D897" s="227" t="s">
        <v>150</v>
      </c>
      <c r="E897" s="42"/>
      <c r="F897" s="228" t="s">
        <v>760</v>
      </c>
      <c r="G897" s="42"/>
      <c r="H897" s="42"/>
      <c r="I897" s="229"/>
      <c r="J897" s="42"/>
      <c r="K897" s="42"/>
      <c r="L897" s="46"/>
      <c r="M897" s="230"/>
      <c r="N897" s="231"/>
      <c r="O897" s="86"/>
      <c r="P897" s="86"/>
      <c r="Q897" s="86"/>
      <c r="R897" s="86"/>
      <c r="S897" s="86"/>
      <c r="T897" s="87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T897" s="19" t="s">
        <v>150</v>
      </c>
      <c r="AU897" s="19" t="s">
        <v>84</v>
      </c>
    </row>
    <row r="898" s="2" customFormat="1" ht="24.15" customHeight="1">
      <c r="A898" s="40"/>
      <c r="B898" s="41"/>
      <c r="C898" s="214" t="s">
        <v>756</v>
      </c>
      <c r="D898" s="214" t="s">
        <v>143</v>
      </c>
      <c r="E898" s="215" t="s">
        <v>762</v>
      </c>
      <c r="F898" s="216" t="s">
        <v>763</v>
      </c>
      <c r="G898" s="217" t="s">
        <v>186</v>
      </c>
      <c r="H898" s="218">
        <v>159.62799999999999</v>
      </c>
      <c r="I898" s="219"/>
      <c r="J898" s="220">
        <f>ROUND(I898*H898,2)</f>
        <v>0</v>
      </c>
      <c r="K898" s="216" t="s">
        <v>147</v>
      </c>
      <c r="L898" s="46"/>
      <c r="M898" s="221" t="s">
        <v>19</v>
      </c>
      <c r="N898" s="222" t="s">
        <v>43</v>
      </c>
      <c r="O898" s="86"/>
      <c r="P898" s="223">
        <f>O898*H898</f>
        <v>0</v>
      </c>
      <c r="Q898" s="223">
        <v>0</v>
      </c>
      <c r="R898" s="223">
        <f>Q898*H898</f>
        <v>0</v>
      </c>
      <c r="S898" s="223">
        <v>0</v>
      </c>
      <c r="T898" s="224">
        <f>S898*H898</f>
        <v>0</v>
      </c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R898" s="225" t="s">
        <v>148</v>
      </c>
      <c r="AT898" s="225" t="s">
        <v>143</v>
      </c>
      <c r="AU898" s="225" t="s">
        <v>84</v>
      </c>
      <c r="AY898" s="19" t="s">
        <v>141</v>
      </c>
      <c r="BE898" s="226">
        <f>IF(N898="základní",J898,0)</f>
        <v>0</v>
      </c>
      <c r="BF898" s="226">
        <f>IF(N898="snížená",J898,0)</f>
        <v>0</v>
      </c>
      <c r="BG898" s="226">
        <f>IF(N898="zákl. přenesená",J898,0)</f>
        <v>0</v>
      </c>
      <c r="BH898" s="226">
        <f>IF(N898="sníž. přenesená",J898,0)</f>
        <v>0</v>
      </c>
      <c r="BI898" s="226">
        <f>IF(N898="nulová",J898,0)</f>
        <v>0</v>
      </c>
      <c r="BJ898" s="19" t="s">
        <v>84</v>
      </c>
      <c r="BK898" s="226">
        <f>ROUND(I898*H898,2)</f>
        <v>0</v>
      </c>
      <c r="BL898" s="19" t="s">
        <v>148</v>
      </c>
      <c r="BM898" s="225" t="s">
        <v>764</v>
      </c>
    </row>
    <row r="899" s="2" customFormat="1">
      <c r="A899" s="40"/>
      <c r="B899" s="41"/>
      <c r="C899" s="42"/>
      <c r="D899" s="227" t="s">
        <v>150</v>
      </c>
      <c r="E899" s="42"/>
      <c r="F899" s="228" t="s">
        <v>765</v>
      </c>
      <c r="G899" s="42"/>
      <c r="H899" s="42"/>
      <c r="I899" s="229"/>
      <c r="J899" s="42"/>
      <c r="K899" s="42"/>
      <c r="L899" s="46"/>
      <c r="M899" s="230"/>
      <c r="N899" s="231"/>
      <c r="O899" s="86"/>
      <c r="P899" s="86"/>
      <c r="Q899" s="86"/>
      <c r="R899" s="86"/>
      <c r="S899" s="86"/>
      <c r="T899" s="87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T899" s="19" t="s">
        <v>150</v>
      </c>
      <c r="AU899" s="19" t="s">
        <v>84</v>
      </c>
    </row>
    <row r="900" s="14" customFormat="1">
      <c r="A900" s="14"/>
      <c r="B900" s="243"/>
      <c r="C900" s="244"/>
      <c r="D900" s="234" t="s">
        <v>152</v>
      </c>
      <c r="E900" s="245" t="s">
        <v>19</v>
      </c>
      <c r="F900" s="246" t="s">
        <v>1454</v>
      </c>
      <c r="G900" s="244"/>
      <c r="H900" s="247">
        <v>159.62799999999999</v>
      </c>
      <c r="I900" s="248"/>
      <c r="J900" s="244"/>
      <c r="K900" s="244"/>
      <c r="L900" s="249"/>
      <c r="M900" s="250"/>
      <c r="N900" s="251"/>
      <c r="O900" s="251"/>
      <c r="P900" s="251"/>
      <c r="Q900" s="251"/>
      <c r="R900" s="251"/>
      <c r="S900" s="251"/>
      <c r="T900" s="252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  <c r="AE900" s="14"/>
      <c r="AT900" s="253" t="s">
        <v>152</v>
      </c>
      <c r="AU900" s="253" t="s">
        <v>84</v>
      </c>
      <c r="AV900" s="14" t="s">
        <v>84</v>
      </c>
      <c r="AW900" s="14" t="s">
        <v>33</v>
      </c>
      <c r="AX900" s="14" t="s">
        <v>71</v>
      </c>
      <c r="AY900" s="253" t="s">
        <v>141</v>
      </c>
    </row>
    <row r="901" s="15" customFormat="1">
      <c r="A901" s="15"/>
      <c r="B901" s="254"/>
      <c r="C901" s="255"/>
      <c r="D901" s="234" t="s">
        <v>152</v>
      </c>
      <c r="E901" s="256" t="s">
        <v>19</v>
      </c>
      <c r="F901" s="257" t="s">
        <v>159</v>
      </c>
      <c r="G901" s="255"/>
      <c r="H901" s="258">
        <v>159.62799999999999</v>
      </c>
      <c r="I901" s="259"/>
      <c r="J901" s="255"/>
      <c r="K901" s="255"/>
      <c r="L901" s="260"/>
      <c r="M901" s="261"/>
      <c r="N901" s="262"/>
      <c r="O901" s="262"/>
      <c r="P901" s="262"/>
      <c r="Q901" s="262"/>
      <c r="R901" s="262"/>
      <c r="S901" s="262"/>
      <c r="T901" s="263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4" t="s">
        <v>152</v>
      </c>
      <c r="AU901" s="264" t="s">
        <v>84</v>
      </c>
      <c r="AV901" s="15" t="s">
        <v>148</v>
      </c>
      <c r="AW901" s="15" t="s">
        <v>33</v>
      </c>
      <c r="AX901" s="15" t="s">
        <v>78</v>
      </c>
      <c r="AY901" s="264" t="s">
        <v>141</v>
      </c>
    </row>
    <row r="902" s="2" customFormat="1" ht="24.15" customHeight="1">
      <c r="A902" s="40"/>
      <c r="B902" s="41"/>
      <c r="C902" s="214" t="s">
        <v>761</v>
      </c>
      <c r="D902" s="214" t="s">
        <v>143</v>
      </c>
      <c r="E902" s="215" t="s">
        <v>768</v>
      </c>
      <c r="F902" s="216" t="s">
        <v>769</v>
      </c>
      <c r="G902" s="217" t="s">
        <v>186</v>
      </c>
      <c r="H902" s="218">
        <v>11.377000000000001</v>
      </c>
      <c r="I902" s="219"/>
      <c r="J902" s="220">
        <f>ROUND(I902*H902,2)</f>
        <v>0</v>
      </c>
      <c r="K902" s="216" t="s">
        <v>147</v>
      </c>
      <c r="L902" s="46"/>
      <c r="M902" s="221" t="s">
        <v>19</v>
      </c>
      <c r="N902" s="222" t="s">
        <v>43</v>
      </c>
      <c r="O902" s="86"/>
      <c r="P902" s="223">
        <f>O902*H902</f>
        <v>0</v>
      </c>
      <c r="Q902" s="223">
        <v>0</v>
      </c>
      <c r="R902" s="223">
        <f>Q902*H902</f>
        <v>0</v>
      </c>
      <c r="S902" s="223">
        <v>0</v>
      </c>
      <c r="T902" s="224">
        <f>S902*H902</f>
        <v>0</v>
      </c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R902" s="225" t="s">
        <v>148</v>
      </c>
      <c r="AT902" s="225" t="s">
        <v>143</v>
      </c>
      <c r="AU902" s="225" t="s">
        <v>84</v>
      </c>
      <c r="AY902" s="19" t="s">
        <v>141</v>
      </c>
      <c r="BE902" s="226">
        <f>IF(N902="základní",J902,0)</f>
        <v>0</v>
      </c>
      <c r="BF902" s="226">
        <f>IF(N902="snížená",J902,0)</f>
        <v>0</v>
      </c>
      <c r="BG902" s="226">
        <f>IF(N902="zákl. přenesená",J902,0)</f>
        <v>0</v>
      </c>
      <c r="BH902" s="226">
        <f>IF(N902="sníž. přenesená",J902,0)</f>
        <v>0</v>
      </c>
      <c r="BI902" s="226">
        <f>IF(N902="nulová",J902,0)</f>
        <v>0</v>
      </c>
      <c r="BJ902" s="19" t="s">
        <v>84</v>
      </c>
      <c r="BK902" s="226">
        <f>ROUND(I902*H902,2)</f>
        <v>0</v>
      </c>
      <c r="BL902" s="19" t="s">
        <v>148</v>
      </c>
      <c r="BM902" s="225" t="s">
        <v>770</v>
      </c>
    </row>
    <row r="903" s="2" customFormat="1">
      <c r="A903" s="40"/>
      <c r="B903" s="41"/>
      <c r="C903" s="42"/>
      <c r="D903" s="227" t="s">
        <v>150</v>
      </c>
      <c r="E903" s="42"/>
      <c r="F903" s="228" t="s">
        <v>771</v>
      </c>
      <c r="G903" s="42"/>
      <c r="H903" s="42"/>
      <c r="I903" s="229"/>
      <c r="J903" s="42"/>
      <c r="K903" s="42"/>
      <c r="L903" s="46"/>
      <c r="M903" s="230"/>
      <c r="N903" s="231"/>
      <c r="O903" s="86"/>
      <c r="P903" s="86"/>
      <c r="Q903" s="86"/>
      <c r="R903" s="86"/>
      <c r="S903" s="86"/>
      <c r="T903" s="87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T903" s="19" t="s">
        <v>150</v>
      </c>
      <c r="AU903" s="19" t="s">
        <v>84</v>
      </c>
    </row>
    <row r="904" s="12" customFormat="1" ht="22.8" customHeight="1">
      <c r="A904" s="12"/>
      <c r="B904" s="198"/>
      <c r="C904" s="199"/>
      <c r="D904" s="200" t="s">
        <v>70</v>
      </c>
      <c r="E904" s="212" t="s">
        <v>772</v>
      </c>
      <c r="F904" s="212" t="s">
        <v>773</v>
      </c>
      <c r="G904" s="199"/>
      <c r="H904" s="199"/>
      <c r="I904" s="202"/>
      <c r="J904" s="213">
        <f>BK904</f>
        <v>0</v>
      </c>
      <c r="K904" s="199"/>
      <c r="L904" s="204"/>
      <c r="M904" s="205"/>
      <c r="N904" s="206"/>
      <c r="O904" s="206"/>
      <c r="P904" s="207">
        <f>SUM(P905:P906)</f>
        <v>0</v>
      </c>
      <c r="Q904" s="206"/>
      <c r="R904" s="207">
        <f>SUM(R905:R906)</f>
        <v>0</v>
      </c>
      <c r="S904" s="206"/>
      <c r="T904" s="208">
        <f>SUM(T905:T906)</f>
        <v>0</v>
      </c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R904" s="209" t="s">
        <v>78</v>
      </c>
      <c r="AT904" s="210" t="s">
        <v>70</v>
      </c>
      <c r="AU904" s="210" t="s">
        <v>78</v>
      </c>
      <c r="AY904" s="209" t="s">
        <v>141</v>
      </c>
      <c r="BK904" s="211">
        <f>SUM(BK905:BK906)</f>
        <v>0</v>
      </c>
    </row>
    <row r="905" s="2" customFormat="1" ht="33" customHeight="1">
      <c r="A905" s="40"/>
      <c r="B905" s="41"/>
      <c r="C905" s="214" t="s">
        <v>767</v>
      </c>
      <c r="D905" s="214" t="s">
        <v>143</v>
      </c>
      <c r="E905" s="215" t="s">
        <v>775</v>
      </c>
      <c r="F905" s="216" t="s">
        <v>776</v>
      </c>
      <c r="G905" s="217" t="s">
        <v>186</v>
      </c>
      <c r="H905" s="218">
        <v>56.009</v>
      </c>
      <c r="I905" s="219"/>
      <c r="J905" s="220">
        <f>ROUND(I905*H905,2)</f>
        <v>0</v>
      </c>
      <c r="K905" s="216" t="s">
        <v>147</v>
      </c>
      <c r="L905" s="46"/>
      <c r="M905" s="221" t="s">
        <v>19</v>
      </c>
      <c r="N905" s="222" t="s">
        <v>43</v>
      </c>
      <c r="O905" s="86"/>
      <c r="P905" s="223">
        <f>O905*H905</f>
        <v>0</v>
      </c>
      <c r="Q905" s="223">
        <v>0</v>
      </c>
      <c r="R905" s="223">
        <f>Q905*H905</f>
        <v>0</v>
      </c>
      <c r="S905" s="223">
        <v>0</v>
      </c>
      <c r="T905" s="224">
        <f>S905*H905</f>
        <v>0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5" t="s">
        <v>148</v>
      </c>
      <c r="AT905" s="225" t="s">
        <v>143</v>
      </c>
      <c r="AU905" s="225" t="s">
        <v>84</v>
      </c>
      <c r="AY905" s="19" t="s">
        <v>141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9" t="s">
        <v>84</v>
      </c>
      <c r="BK905" s="226">
        <f>ROUND(I905*H905,2)</f>
        <v>0</v>
      </c>
      <c r="BL905" s="19" t="s">
        <v>148</v>
      </c>
      <c r="BM905" s="225" t="s">
        <v>777</v>
      </c>
    </row>
    <row r="906" s="2" customFormat="1">
      <c r="A906" s="40"/>
      <c r="B906" s="41"/>
      <c r="C906" s="42"/>
      <c r="D906" s="227" t="s">
        <v>150</v>
      </c>
      <c r="E906" s="42"/>
      <c r="F906" s="228" t="s">
        <v>778</v>
      </c>
      <c r="G906" s="42"/>
      <c r="H906" s="42"/>
      <c r="I906" s="229"/>
      <c r="J906" s="42"/>
      <c r="K906" s="42"/>
      <c r="L906" s="46"/>
      <c r="M906" s="230"/>
      <c r="N906" s="231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150</v>
      </c>
      <c r="AU906" s="19" t="s">
        <v>84</v>
      </c>
    </row>
    <row r="907" s="12" customFormat="1" ht="25.92" customHeight="1">
      <c r="A907" s="12"/>
      <c r="B907" s="198"/>
      <c r="C907" s="199"/>
      <c r="D907" s="200" t="s">
        <v>70</v>
      </c>
      <c r="E907" s="201" t="s">
        <v>779</v>
      </c>
      <c r="F907" s="201" t="s">
        <v>780</v>
      </c>
      <c r="G907" s="199"/>
      <c r="H907" s="199"/>
      <c r="I907" s="202"/>
      <c r="J907" s="203">
        <f>BK907</f>
        <v>0</v>
      </c>
      <c r="K907" s="199"/>
      <c r="L907" s="204"/>
      <c r="M907" s="205"/>
      <c r="N907" s="206"/>
      <c r="O907" s="206"/>
      <c r="P907" s="207">
        <f>P908+P962+P1068+P1115+P1160+P1180</f>
        <v>0</v>
      </c>
      <c r="Q907" s="206"/>
      <c r="R907" s="207">
        <f>R908+R962+R1068+R1115+R1160+R1180</f>
        <v>3.19105762</v>
      </c>
      <c r="S907" s="206"/>
      <c r="T907" s="208">
        <f>T908+T962+T1068+T1115+T1160+T1180</f>
        <v>0.83632119999999999</v>
      </c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R907" s="209" t="s">
        <v>84</v>
      </c>
      <c r="AT907" s="210" t="s">
        <v>70</v>
      </c>
      <c r="AU907" s="210" t="s">
        <v>71</v>
      </c>
      <c r="AY907" s="209" t="s">
        <v>141</v>
      </c>
      <c r="BK907" s="211">
        <f>BK908+BK962+BK1068+BK1115+BK1160+BK1180</f>
        <v>0</v>
      </c>
    </row>
    <row r="908" s="12" customFormat="1" ht="22.8" customHeight="1">
      <c r="A908" s="12"/>
      <c r="B908" s="198"/>
      <c r="C908" s="199"/>
      <c r="D908" s="200" t="s">
        <v>70</v>
      </c>
      <c r="E908" s="212" t="s">
        <v>781</v>
      </c>
      <c r="F908" s="212" t="s">
        <v>782</v>
      </c>
      <c r="G908" s="199"/>
      <c r="H908" s="199"/>
      <c r="I908" s="202"/>
      <c r="J908" s="213">
        <f>BK908</f>
        <v>0</v>
      </c>
      <c r="K908" s="199"/>
      <c r="L908" s="204"/>
      <c r="M908" s="205"/>
      <c r="N908" s="206"/>
      <c r="O908" s="206"/>
      <c r="P908" s="207">
        <f>SUM(P909:P961)</f>
        <v>0</v>
      </c>
      <c r="Q908" s="206"/>
      <c r="R908" s="207">
        <f>SUM(R909:R961)</f>
        <v>0.34709148000000001</v>
      </c>
      <c r="S908" s="206"/>
      <c r="T908" s="208">
        <f>SUM(T909:T961)</f>
        <v>0</v>
      </c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R908" s="209" t="s">
        <v>84</v>
      </c>
      <c r="AT908" s="210" t="s">
        <v>70</v>
      </c>
      <c r="AU908" s="210" t="s">
        <v>78</v>
      </c>
      <c r="AY908" s="209" t="s">
        <v>141</v>
      </c>
      <c r="BK908" s="211">
        <f>SUM(BK909:BK961)</f>
        <v>0</v>
      </c>
    </row>
    <row r="909" s="2" customFormat="1" ht="21.75" customHeight="1">
      <c r="A909" s="40"/>
      <c r="B909" s="41"/>
      <c r="C909" s="214" t="s">
        <v>774</v>
      </c>
      <c r="D909" s="214" t="s">
        <v>143</v>
      </c>
      <c r="E909" s="215" t="s">
        <v>784</v>
      </c>
      <c r="F909" s="216" t="s">
        <v>785</v>
      </c>
      <c r="G909" s="217" t="s">
        <v>146</v>
      </c>
      <c r="H909" s="218">
        <v>98.603999999999999</v>
      </c>
      <c r="I909" s="219"/>
      <c r="J909" s="220">
        <f>ROUND(I909*H909,2)</f>
        <v>0</v>
      </c>
      <c r="K909" s="216" t="s">
        <v>147</v>
      </c>
      <c r="L909" s="46"/>
      <c r="M909" s="221" t="s">
        <v>19</v>
      </c>
      <c r="N909" s="222" t="s">
        <v>43</v>
      </c>
      <c r="O909" s="86"/>
      <c r="P909" s="223">
        <f>O909*H909</f>
        <v>0</v>
      </c>
      <c r="Q909" s="223">
        <v>0</v>
      </c>
      <c r="R909" s="223">
        <f>Q909*H909</f>
        <v>0</v>
      </c>
      <c r="S909" s="223">
        <v>0</v>
      </c>
      <c r="T909" s="224">
        <f>S909*H909</f>
        <v>0</v>
      </c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R909" s="225" t="s">
        <v>283</v>
      </c>
      <c r="AT909" s="225" t="s">
        <v>143</v>
      </c>
      <c r="AU909" s="225" t="s">
        <v>84</v>
      </c>
      <c r="AY909" s="19" t="s">
        <v>141</v>
      </c>
      <c r="BE909" s="226">
        <f>IF(N909="základní",J909,0)</f>
        <v>0</v>
      </c>
      <c r="BF909" s="226">
        <f>IF(N909="snížená",J909,0)</f>
        <v>0</v>
      </c>
      <c r="BG909" s="226">
        <f>IF(N909="zákl. přenesená",J909,0)</f>
        <v>0</v>
      </c>
      <c r="BH909" s="226">
        <f>IF(N909="sníž. přenesená",J909,0)</f>
        <v>0</v>
      </c>
      <c r="BI909" s="226">
        <f>IF(N909="nulová",J909,0)</f>
        <v>0</v>
      </c>
      <c r="BJ909" s="19" t="s">
        <v>84</v>
      </c>
      <c r="BK909" s="226">
        <f>ROUND(I909*H909,2)</f>
        <v>0</v>
      </c>
      <c r="BL909" s="19" t="s">
        <v>283</v>
      </c>
      <c r="BM909" s="225" t="s">
        <v>786</v>
      </c>
    </row>
    <row r="910" s="2" customFormat="1">
      <c r="A910" s="40"/>
      <c r="B910" s="41"/>
      <c r="C910" s="42"/>
      <c r="D910" s="227" t="s">
        <v>150</v>
      </c>
      <c r="E910" s="42"/>
      <c r="F910" s="228" t="s">
        <v>787</v>
      </c>
      <c r="G910" s="42"/>
      <c r="H910" s="42"/>
      <c r="I910" s="229"/>
      <c r="J910" s="42"/>
      <c r="K910" s="42"/>
      <c r="L910" s="46"/>
      <c r="M910" s="230"/>
      <c r="N910" s="231"/>
      <c r="O910" s="86"/>
      <c r="P910" s="86"/>
      <c r="Q910" s="86"/>
      <c r="R910" s="86"/>
      <c r="S910" s="86"/>
      <c r="T910" s="87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T910" s="19" t="s">
        <v>150</v>
      </c>
      <c r="AU910" s="19" t="s">
        <v>84</v>
      </c>
    </row>
    <row r="911" s="13" customFormat="1">
      <c r="A911" s="13"/>
      <c r="B911" s="232"/>
      <c r="C911" s="233"/>
      <c r="D911" s="234" t="s">
        <v>152</v>
      </c>
      <c r="E911" s="235" t="s">
        <v>19</v>
      </c>
      <c r="F911" s="236" t="s">
        <v>788</v>
      </c>
      <c r="G911" s="233"/>
      <c r="H911" s="235" t="s">
        <v>19</v>
      </c>
      <c r="I911" s="237"/>
      <c r="J911" s="233"/>
      <c r="K911" s="233"/>
      <c r="L911" s="238"/>
      <c r="M911" s="239"/>
      <c r="N911" s="240"/>
      <c r="O911" s="240"/>
      <c r="P911" s="240"/>
      <c r="Q911" s="240"/>
      <c r="R911" s="240"/>
      <c r="S911" s="240"/>
      <c r="T911" s="241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42" t="s">
        <v>152</v>
      </c>
      <c r="AU911" s="242" t="s">
        <v>84</v>
      </c>
      <c r="AV911" s="13" t="s">
        <v>78</v>
      </c>
      <c r="AW911" s="13" t="s">
        <v>33</v>
      </c>
      <c r="AX911" s="13" t="s">
        <v>71</v>
      </c>
      <c r="AY911" s="242" t="s">
        <v>141</v>
      </c>
    </row>
    <row r="912" s="13" customFormat="1">
      <c r="A912" s="13"/>
      <c r="B912" s="232"/>
      <c r="C912" s="233"/>
      <c r="D912" s="234" t="s">
        <v>152</v>
      </c>
      <c r="E912" s="235" t="s">
        <v>19</v>
      </c>
      <c r="F912" s="236" t="s">
        <v>789</v>
      </c>
      <c r="G912" s="233"/>
      <c r="H912" s="235" t="s">
        <v>19</v>
      </c>
      <c r="I912" s="237"/>
      <c r="J912" s="233"/>
      <c r="K912" s="233"/>
      <c r="L912" s="238"/>
      <c r="M912" s="239"/>
      <c r="N912" s="240"/>
      <c r="O912" s="240"/>
      <c r="P912" s="240"/>
      <c r="Q912" s="240"/>
      <c r="R912" s="240"/>
      <c r="S912" s="240"/>
      <c r="T912" s="24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242" t="s">
        <v>152</v>
      </c>
      <c r="AU912" s="242" t="s">
        <v>84</v>
      </c>
      <c r="AV912" s="13" t="s">
        <v>78</v>
      </c>
      <c r="AW912" s="13" t="s">
        <v>33</v>
      </c>
      <c r="AX912" s="13" t="s">
        <v>71</v>
      </c>
      <c r="AY912" s="242" t="s">
        <v>141</v>
      </c>
    </row>
    <row r="913" s="14" customFormat="1">
      <c r="A913" s="14"/>
      <c r="B913" s="243"/>
      <c r="C913" s="244"/>
      <c r="D913" s="234" t="s">
        <v>152</v>
      </c>
      <c r="E913" s="245" t="s">
        <v>19</v>
      </c>
      <c r="F913" s="246" t="s">
        <v>249</v>
      </c>
      <c r="G913" s="244"/>
      <c r="H913" s="247">
        <v>32.868000000000002</v>
      </c>
      <c r="I913" s="248"/>
      <c r="J913" s="244"/>
      <c r="K913" s="244"/>
      <c r="L913" s="249"/>
      <c r="M913" s="250"/>
      <c r="N913" s="251"/>
      <c r="O913" s="251"/>
      <c r="P913" s="251"/>
      <c r="Q913" s="251"/>
      <c r="R913" s="251"/>
      <c r="S913" s="251"/>
      <c r="T913" s="252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253" t="s">
        <v>152</v>
      </c>
      <c r="AU913" s="253" t="s">
        <v>84</v>
      </c>
      <c r="AV913" s="14" t="s">
        <v>84</v>
      </c>
      <c r="AW913" s="14" t="s">
        <v>33</v>
      </c>
      <c r="AX913" s="14" t="s">
        <v>71</v>
      </c>
      <c r="AY913" s="253" t="s">
        <v>141</v>
      </c>
    </row>
    <row r="914" s="13" customFormat="1">
      <c r="A914" s="13"/>
      <c r="B914" s="232"/>
      <c r="C914" s="233"/>
      <c r="D914" s="234" t="s">
        <v>152</v>
      </c>
      <c r="E914" s="235" t="s">
        <v>19</v>
      </c>
      <c r="F914" s="236" t="s">
        <v>790</v>
      </c>
      <c r="G914" s="233"/>
      <c r="H914" s="235" t="s">
        <v>19</v>
      </c>
      <c r="I914" s="237"/>
      <c r="J914" s="233"/>
      <c r="K914" s="233"/>
      <c r="L914" s="238"/>
      <c r="M914" s="239"/>
      <c r="N914" s="240"/>
      <c r="O914" s="240"/>
      <c r="P914" s="240"/>
      <c r="Q914" s="240"/>
      <c r="R914" s="240"/>
      <c r="S914" s="240"/>
      <c r="T914" s="241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2" t="s">
        <v>152</v>
      </c>
      <c r="AU914" s="242" t="s">
        <v>84</v>
      </c>
      <c r="AV914" s="13" t="s">
        <v>78</v>
      </c>
      <c r="AW914" s="13" t="s">
        <v>33</v>
      </c>
      <c r="AX914" s="13" t="s">
        <v>71</v>
      </c>
      <c r="AY914" s="242" t="s">
        <v>141</v>
      </c>
    </row>
    <row r="915" s="14" customFormat="1">
      <c r="A915" s="14"/>
      <c r="B915" s="243"/>
      <c r="C915" s="244"/>
      <c r="D915" s="234" t="s">
        <v>152</v>
      </c>
      <c r="E915" s="245" t="s">
        <v>19</v>
      </c>
      <c r="F915" s="246" t="s">
        <v>249</v>
      </c>
      <c r="G915" s="244"/>
      <c r="H915" s="247">
        <v>32.868000000000002</v>
      </c>
      <c r="I915" s="248"/>
      <c r="J915" s="244"/>
      <c r="K915" s="244"/>
      <c r="L915" s="249"/>
      <c r="M915" s="250"/>
      <c r="N915" s="251"/>
      <c r="O915" s="251"/>
      <c r="P915" s="251"/>
      <c r="Q915" s="251"/>
      <c r="R915" s="251"/>
      <c r="S915" s="251"/>
      <c r="T915" s="252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  <c r="AE915" s="14"/>
      <c r="AT915" s="253" t="s">
        <v>152</v>
      </c>
      <c r="AU915" s="253" t="s">
        <v>84</v>
      </c>
      <c r="AV915" s="14" t="s">
        <v>84</v>
      </c>
      <c r="AW915" s="14" t="s">
        <v>33</v>
      </c>
      <c r="AX915" s="14" t="s">
        <v>71</v>
      </c>
      <c r="AY915" s="253" t="s">
        <v>141</v>
      </c>
    </row>
    <row r="916" s="13" customFormat="1">
      <c r="A916" s="13"/>
      <c r="B916" s="232"/>
      <c r="C916" s="233"/>
      <c r="D916" s="234" t="s">
        <v>152</v>
      </c>
      <c r="E916" s="235" t="s">
        <v>19</v>
      </c>
      <c r="F916" s="236" t="s">
        <v>791</v>
      </c>
      <c r="G916" s="233"/>
      <c r="H916" s="235" t="s">
        <v>19</v>
      </c>
      <c r="I916" s="237"/>
      <c r="J916" s="233"/>
      <c r="K916" s="233"/>
      <c r="L916" s="238"/>
      <c r="M916" s="239"/>
      <c r="N916" s="240"/>
      <c r="O916" s="240"/>
      <c r="P916" s="240"/>
      <c r="Q916" s="240"/>
      <c r="R916" s="240"/>
      <c r="S916" s="240"/>
      <c r="T916" s="241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42" t="s">
        <v>152</v>
      </c>
      <c r="AU916" s="242" t="s">
        <v>84</v>
      </c>
      <c r="AV916" s="13" t="s">
        <v>78</v>
      </c>
      <c r="AW916" s="13" t="s">
        <v>33</v>
      </c>
      <c r="AX916" s="13" t="s">
        <v>71</v>
      </c>
      <c r="AY916" s="242" t="s">
        <v>141</v>
      </c>
    </row>
    <row r="917" s="14" customFormat="1">
      <c r="A917" s="14"/>
      <c r="B917" s="243"/>
      <c r="C917" s="244"/>
      <c r="D917" s="234" t="s">
        <v>152</v>
      </c>
      <c r="E917" s="245" t="s">
        <v>19</v>
      </c>
      <c r="F917" s="246" t="s">
        <v>249</v>
      </c>
      <c r="G917" s="244"/>
      <c r="H917" s="247">
        <v>32.868000000000002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152</v>
      </c>
      <c r="AU917" s="253" t="s">
        <v>84</v>
      </c>
      <c r="AV917" s="14" t="s">
        <v>84</v>
      </c>
      <c r="AW917" s="14" t="s">
        <v>33</v>
      </c>
      <c r="AX917" s="14" t="s">
        <v>71</v>
      </c>
      <c r="AY917" s="253" t="s">
        <v>141</v>
      </c>
    </row>
    <row r="918" s="15" customFormat="1">
      <c r="A918" s="15"/>
      <c r="B918" s="254"/>
      <c r="C918" s="255"/>
      <c r="D918" s="234" t="s">
        <v>152</v>
      </c>
      <c r="E918" s="256" t="s">
        <v>19</v>
      </c>
      <c r="F918" s="257" t="s">
        <v>159</v>
      </c>
      <c r="G918" s="255"/>
      <c r="H918" s="258">
        <v>98.604000000000013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4" t="s">
        <v>152</v>
      </c>
      <c r="AU918" s="264" t="s">
        <v>84</v>
      </c>
      <c r="AV918" s="15" t="s">
        <v>148</v>
      </c>
      <c r="AW918" s="15" t="s">
        <v>33</v>
      </c>
      <c r="AX918" s="15" t="s">
        <v>78</v>
      </c>
      <c r="AY918" s="264" t="s">
        <v>141</v>
      </c>
    </row>
    <row r="919" s="2" customFormat="1" ht="16.5" customHeight="1">
      <c r="A919" s="40"/>
      <c r="B919" s="41"/>
      <c r="C919" s="265" t="s">
        <v>783</v>
      </c>
      <c r="D919" s="265" t="s">
        <v>183</v>
      </c>
      <c r="E919" s="266" t="s">
        <v>793</v>
      </c>
      <c r="F919" s="267" t="s">
        <v>794</v>
      </c>
      <c r="G919" s="268" t="s">
        <v>212</v>
      </c>
      <c r="H919" s="269">
        <v>295.81200000000001</v>
      </c>
      <c r="I919" s="270"/>
      <c r="J919" s="271">
        <f>ROUND(I919*H919,2)</f>
        <v>0</v>
      </c>
      <c r="K919" s="267" t="s">
        <v>795</v>
      </c>
      <c r="L919" s="272"/>
      <c r="M919" s="273" t="s">
        <v>19</v>
      </c>
      <c r="N919" s="274" t="s">
        <v>43</v>
      </c>
      <c r="O919" s="86"/>
      <c r="P919" s="223">
        <f>O919*H919</f>
        <v>0</v>
      </c>
      <c r="Q919" s="223">
        <v>0.001</v>
      </c>
      <c r="R919" s="223">
        <f>Q919*H919</f>
        <v>0.29581200000000002</v>
      </c>
      <c r="S919" s="223">
        <v>0</v>
      </c>
      <c r="T919" s="224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294</v>
      </c>
      <c r="AT919" s="225" t="s">
        <v>183</v>
      </c>
      <c r="AU919" s="225" t="s">
        <v>84</v>
      </c>
      <c r="AY919" s="19" t="s">
        <v>141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84</v>
      </c>
      <c r="BK919" s="226">
        <f>ROUND(I919*H919,2)</f>
        <v>0</v>
      </c>
      <c r="BL919" s="19" t="s">
        <v>283</v>
      </c>
      <c r="BM919" s="225" t="s">
        <v>796</v>
      </c>
    </row>
    <row r="920" s="13" customFormat="1">
      <c r="A920" s="13"/>
      <c r="B920" s="232"/>
      <c r="C920" s="233"/>
      <c r="D920" s="234" t="s">
        <v>152</v>
      </c>
      <c r="E920" s="235" t="s">
        <v>19</v>
      </c>
      <c r="F920" s="236" t="s">
        <v>797</v>
      </c>
      <c r="G920" s="233"/>
      <c r="H920" s="235" t="s">
        <v>19</v>
      </c>
      <c r="I920" s="237"/>
      <c r="J920" s="233"/>
      <c r="K920" s="233"/>
      <c r="L920" s="238"/>
      <c r="M920" s="239"/>
      <c r="N920" s="240"/>
      <c r="O920" s="240"/>
      <c r="P920" s="240"/>
      <c r="Q920" s="240"/>
      <c r="R920" s="240"/>
      <c r="S920" s="240"/>
      <c r="T920" s="24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42" t="s">
        <v>152</v>
      </c>
      <c r="AU920" s="242" t="s">
        <v>84</v>
      </c>
      <c r="AV920" s="13" t="s">
        <v>78</v>
      </c>
      <c r="AW920" s="13" t="s">
        <v>33</v>
      </c>
      <c r="AX920" s="13" t="s">
        <v>71</v>
      </c>
      <c r="AY920" s="242" t="s">
        <v>141</v>
      </c>
    </row>
    <row r="921" s="13" customFormat="1">
      <c r="A921" s="13"/>
      <c r="B921" s="232"/>
      <c r="C921" s="233"/>
      <c r="D921" s="234" t="s">
        <v>152</v>
      </c>
      <c r="E921" s="235" t="s">
        <v>19</v>
      </c>
      <c r="F921" s="236" t="s">
        <v>789</v>
      </c>
      <c r="G921" s="233"/>
      <c r="H921" s="235" t="s">
        <v>19</v>
      </c>
      <c r="I921" s="237"/>
      <c r="J921" s="233"/>
      <c r="K921" s="233"/>
      <c r="L921" s="238"/>
      <c r="M921" s="239"/>
      <c r="N921" s="240"/>
      <c r="O921" s="240"/>
      <c r="P921" s="240"/>
      <c r="Q921" s="240"/>
      <c r="R921" s="240"/>
      <c r="S921" s="240"/>
      <c r="T921" s="241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2" t="s">
        <v>152</v>
      </c>
      <c r="AU921" s="242" t="s">
        <v>84</v>
      </c>
      <c r="AV921" s="13" t="s">
        <v>78</v>
      </c>
      <c r="AW921" s="13" t="s">
        <v>33</v>
      </c>
      <c r="AX921" s="13" t="s">
        <v>71</v>
      </c>
      <c r="AY921" s="242" t="s">
        <v>141</v>
      </c>
    </row>
    <row r="922" s="14" customFormat="1">
      <c r="A922" s="14"/>
      <c r="B922" s="243"/>
      <c r="C922" s="244"/>
      <c r="D922" s="234" t="s">
        <v>152</v>
      </c>
      <c r="E922" s="245" t="s">
        <v>19</v>
      </c>
      <c r="F922" s="246" t="s">
        <v>249</v>
      </c>
      <c r="G922" s="244"/>
      <c r="H922" s="247">
        <v>32.868000000000002</v>
      </c>
      <c r="I922" s="248"/>
      <c r="J922" s="244"/>
      <c r="K922" s="244"/>
      <c r="L922" s="249"/>
      <c r="M922" s="250"/>
      <c r="N922" s="251"/>
      <c r="O922" s="251"/>
      <c r="P922" s="251"/>
      <c r="Q922" s="251"/>
      <c r="R922" s="251"/>
      <c r="S922" s="251"/>
      <c r="T922" s="252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3" t="s">
        <v>152</v>
      </c>
      <c r="AU922" s="253" t="s">
        <v>84</v>
      </c>
      <c r="AV922" s="14" t="s">
        <v>84</v>
      </c>
      <c r="AW922" s="14" t="s">
        <v>33</v>
      </c>
      <c r="AX922" s="14" t="s">
        <v>71</v>
      </c>
      <c r="AY922" s="253" t="s">
        <v>141</v>
      </c>
    </row>
    <row r="923" s="13" customFormat="1">
      <c r="A923" s="13"/>
      <c r="B923" s="232"/>
      <c r="C923" s="233"/>
      <c r="D923" s="234" t="s">
        <v>152</v>
      </c>
      <c r="E923" s="235" t="s">
        <v>19</v>
      </c>
      <c r="F923" s="236" t="s">
        <v>790</v>
      </c>
      <c r="G923" s="233"/>
      <c r="H923" s="235" t="s">
        <v>19</v>
      </c>
      <c r="I923" s="237"/>
      <c r="J923" s="233"/>
      <c r="K923" s="233"/>
      <c r="L923" s="238"/>
      <c r="M923" s="239"/>
      <c r="N923" s="240"/>
      <c r="O923" s="240"/>
      <c r="P923" s="240"/>
      <c r="Q923" s="240"/>
      <c r="R923" s="240"/>
      <c r="S923" s="240"/>
      <c r="T923" s="241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42" t="s">
        <v>152</v>
      </c>
      <c r="AU923" s="242" t="s">
        <v>84</v>
      </c>
      <c r="AV923" s="13" t="s">
        <v>78</v>
      </c>
      <c r="AW923" s="13" t="s">
        <v>33</v>
      </c>
      <c r="AX923" s="13" t="s">
        <v>71</v>
      </c>
      <c r="AY923" s="242" t="s">
        <v>141</v>
      </c>
    </row>
    <row r="924" s="14" customFormat="1">
      <c r="A924" s="14"/>
      <c r="B924" s="243"/>
      <c r="C924" s="244"/>
      <c r="D924" s="234" t="s">
        <v>152</v>
      </c>
      <c r="E924" s="245" t="s">
        <v>19</v>
      </c>
      <c r="F924" s="246" t="s">
        <v>249</v>
      </c>
      <c r="G924" s="244"/>
      <c r="H924" s="247">
        <v>32.868000000000002</v>
      </c>
      <c r="I924" s="248"/>
      <c r="J924" s="244"/>
      <c r="K924" s="244"/>
      <c r="L924" s="249"/>
      <c r="M924" s="250"/>
      <c r="N924" s="251"/>
      <c r="O924" s="251"/>
      <c r="P924" s="251"/>
      <c r="Q924" s="251"/>
      <c r="R924" s="251"/>
      <c r="S924" s="251"/>
      <c r="T924" s="252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53" t="s">
        <v>152</v>
      </c>
      <c r="AU924" s="253" t="s">
        <v>84</v>
      </c>
      <c r="AV924" s="14" t="s">
        <v>84</v>
      </c>
      <c r="AW924" s="14" t="s">
        <v>33</v>
      </c>
      <c r="AX924" s="14" t="s">
        <v>71</v>
      </c>
      <c r="AY924" s="253" t="s">
        <v>141</v>
      </c>
    </row>
    <row r="925" s="13" customFormat="1">
      <c r="A925" s="13"/>
      <c r="B925" s="232"/>
      <c r="C925" s="233"/>
      <c r="D925" s="234" t="s">
        <v>152</v>
      </c>
      <c r="E925" s="235" t="s">
        <v>19</v>
      </c>
      <c r="F925" s="236" t="s">
        <v>791</v>
      </c>
      <c r="G925" s="233"/>
      <c r="H925" s="235" t="s">
        <v>19</v>
      </c>
      <c r="I925" s="237"/>
      <c r="J925" s="233"/>
      <c r="K925" s="233"/>
      <c r="L925" s="238"/>
      <c r="M925" s="239"/>
      <c r="N925" s="240"/>
      <c r="O925" s="240"/>
      <c r="P925" s="240"/>
      <c r="Q925" s="240"/>
      <c r="R925" s="240"/>
      <c r="S925" s="240"/>
      <c r="T925" s="241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42" t="s">
        <v>152</v>
      </c>
      <c r="AU925" s="242" t="s">
        <v>84</v>
      </c>
      <c r="AV925" s="13" t="s">
        <v>78</v>
      </c>
      <c r="AW925" s="13" t="s">
        <v>33</v>
      </c>
      <c r="AX925" s="13" t="s">
        <v>71</v>
      </c>
      <c r="AY925" s="242" t="s">
        <v>141</v>
      </c>
    </row>
    <row r="926" s="14" customFormat="1">
      <c r="A926" s="14"/>
      <c r="B926" s="243"/>
      <c r="C926" s="244"/>
      <c r="D926" s="234" t="s">
        <v>152</v>
      </c>
      <c r="E926" s="245" t="s">
        <v>19</v>
      </c>
      <c r="F926" s="246" t="s">
        <v>249</v>
      </c>
      <c r="G926" s="244"/>
      <c r="H926" s="247">
        <v>32.868000000000002</v>
      </c>
      <c r="I926" s="248"/>
      <c r="J926" s="244"/>
      <c r="K926" s="244"/>
      <c r="L926" s="249"/>
      <c r="M926" s="250"/>
      <c r="N926" s="251"/>
      <c r="O926" s="251"/>
      <c r="P926" s="251"/>
      <c r="Q926" s="251"/>
      <c r="R926" s="251"/>
      <c r="S926" s="251"/>
      <c r="T926" s="252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253" t="s">
        <v>152</v>
      </c>
      <c r="AU926" s="253" t="s">
        <v>84</v>
      </c>
      <c r="AV926" s="14" t="s">
        <v>84</v>
      </c>
      <c r="AW926" s="14" t="s">
        <v>33</v>
      </c>
      <c r="AX926" s="14" t="s">
        <v>71</v>
      </c>
      <c r="AY926" s="253" t="s">
        <v>141</v>
      </c>
    </row>
    <row r="927" s="15" customFormat="1">
      <c r="A927" s="15"/>
      <c r="B927" s="254"/>
      <c r="C927" s="255"/>
      <c r="D927" s="234" t="s">
        <v>152</v>
      </c>
      <c r="E927" s="256" t="s">
        <v>19</v>
      </c>
      <c r="F927" s="257" t="s">
        <v>159</v>
      </c>
      <c r="G927" s="255"/>
      <c r="H927" s="258">
        <v>98.604000000000013</v>
      </c>
      <c r="I927" s="259"/>
      <c r="J927" s="255"/>
      <c r="K927" s="255"/>
      <c r="L927" s="260"/>
      <c r="M927" s="261"/>
      <c r="N927" s="262"/>
      <c r="O927" s="262"/>
      <c r="P927" s="262"/>
      <c r="Q927" s="262"/>
      <c r="R927" s="262"/>
      <c r="S927" s="262"/>
      <c r="T927" s="263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64" t="s">
        <v>152</v>
      </c>
      <c r="AU927" s="264" t="s">
        <v>84</v>
      </c>
      <c r="AV927" s="15" t="s">
        <v>148</v>
      </c>
      <c r="AW927" s="15" t="s">
        <v>33</v>
      </c>
      <c r="AX927" s="15" t="s">
        <v>78</v>
      </c>
      <c r="AY927" s="264" t="s">
        <v>141</v>
      </c>
    </row>
    <row r="928" s="14" customFormat="1">
      <c r="A928" s="14"/>
      <c r="B928" s="243"/>
      <c r="C928" s="244"/>
      <c r="D928" s="234" t="s">
        <v>152</v>
      </c>
      <c r="E928" s="244"/>
      <c r="F928" s="246" t="s">
        <v>798</v>
      </c>
      <c r="G928" s="244"/>
      <c r="H928" s="247">
        <v>295.81200000000001</v>
      </c>
      <c r="I928" s="248"/>
      <c r="J928" s="244"/>
      <c r="K928" s="244"/>
      <c r="L928" s="249"/>
      <c r="M928" s="250"/>
      <c r="N928" s="251"/>
      <c r="O928" s="251"/>
      <c r="P928" s="251"/>
      <c r="Q928" s="251"/>
      <c r="R928" s="251"/>
      <c r="S928" s="251"/>
      <c r="T928" s="252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53" t="s">
        <v>152</v>
      </c>
      <c r="AU928" s="253" t="s">
        <v>84</v>
      </c>
      <c r="AV928" s="14" t="s">
        <v>84</v>
      </c>
      <c r="AW928" s="14" t="s">
        <v>4</v>
      </c>
      <c r="AX928" s="14" t="s">
        <v>78</v>
      </c>
      <c r="AY928" s="253" t="s">
        <v>141</v>
      </c>
    </row>
    <row r="929" s="2" customFormat="1" ht="21.75" customHeight="1">
      <c r="A929" s="40"/>
      <c r="B929" s="41"/>
      <c r="C929" s="214" t="s">
        <v>792</v>
      </c>
      <c r="D929" s="214" t="s">
        <v>143</v>
      </c>
      <c r="E929" s="215" t="s">
        <v>800</v>
      </c>
      <c r="F929" s="216" t="s">
        <v>801</v>
      </c>
      <c r="G929" s="217" t="s">
        <v>146</v>
      </c>
      <c r="H929" s="218">
        <v>16.884</v>
      </c>
      <c r="I929" s="219"/>
      <c r="J929" s="220">
        <f>ROUND(I929*H929,2)</f>
        <v>0</v>
      </c>
      <c r="K929" s="216" t="s">
        <v>147</v>
      </c>
      <c r="L929" s="46"/>
      <c r="M929" s="221" t="s">
        <v>19</v>
      </c>
      <c r="N929" s="222" t="s">
        <v>43</v>
      </c>
      <c r="O929" s="86"/>
      <c r="P929" s="223">
        <f>O929*H929</f>
        <v>0</v>
      </c>
      <c r="Q929" s="223">
        <v>0</v>
      </c>
      <c r="R929" s="223">
        <f>Q929*H929</f>
        <v>0</v>
      </c>
      <c r="S929" s="223">
        <v>0</v>
      </c>
      <c r="T929" s="224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25" t="s">
        <v>283</v>
      </c>
      <c r="AT929" s="225" t="s">
        <v>143</v>
      </c>
      <c r="AU929" s="225" t="s">
        <v>84</v>
      </c>
      <c r="AY929" s="19" t="s">
        <v>141</v>
      </c>
      <c r="BE929" s="226">
        <f>IF(N929="základní",J929,0)</f>
        <v>0</v>
      </c>
      <c r="BF929" s="226">
        <f>IF(N929="snížená",J929,0)</f>
        <v>0</v>
      </c>
      <c r="BG929" s="226">
        <f>IF(N929="zákl. přenesená",J929,0)</f>
        <v>0</v>
      </c>
      <c r="BH929" s="226">
        <f>IF(N929="sníž. přenesená",J929,0)</f>
        <v>0</v>
      </c>
      <c r="BI929" s="226">
        <f>IF(N929="nulová",J929,0)</f>
        <v>0</v>
      </c>
      <c r="BJ929" s="19" t="s">
        <v>84</v>
      </c>
      <c r="BK929" s="226">
        <f>ROUND(I929*H929,2)</f>
        <v>0</v>
      </c>
      <c r="BL929" s="19" t="s">
        <v>283</v>
      </c>
      <c r="BM929" s="225" t="s">
        <v>802</v>
      </c>
    </row>
    <row r="930" s="2" customFormat="1">
      <c r="A930" s="40"/>
      <c r="B930" s="41"/>
      <c r="C930" s="42"/>
      <c r="D930" s="227" t="s">
        <v>150</v>
      </c>
      <c r="E930" s="42"/>
      <c r="F930" s="228" t="s">
        <v>803</v>
      </c>
      <c r="G930" s="42"/>
      <c r="H930" s="42"/>
      <c r="I930" s="229"/>
      <c r="J930" s="42"/>
      <c r="K930" s="42"/>
      <c r="L930" s="46"/>
      <c r="M930" s="230"/>
      <c r="N930" s="231"/>
      <c r="O930" s="86"/>
      <c r="P930" s="86"/>
      <c r="Q930" s="86"/>
      <c r="R930" s="86"/>
      <c r="S930" s="86"/>
      <c r="T930" s="87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T930" s="19" t="s">
        <v>150</v>
      </c>
      <c r="AU930" s="19" t="s">
        <v>84</v>
      </c>
    </row>
    <row r="931" s="13" customFormat="1">
      <c r="A931" s="13"/>
      <c r="B931" s="232"/>
      <c r="C931" s="233"/>
      <c r="D931" s="234" t="s">
        <v>152</v>
      </c>
      <c r="E931" s="235" t="s">
        <v>19</v>
      </c>
      <c r="F931" s="236" t="s">
        <v>788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152</v>
      </c>
      <c r="AU931" s="242" t="s">
        <v>84</v>
      </c>
      <c r="AV931" s="13" t="s">
        <v>78</v>
      </c>
      <c r="AW931" s="13" t="s">
        <v>33</v>
      </c>
      <c r="AX931" s="13" t="s">
        <v>71</v>
      </c>
      <c r="AY931" s="242" t="s">
        <v>141</v>
      </c>
    </row>
    <row r="932" s="13" customFormat="1">
      <c r="A932" s="13"/>
      <c r="B932" s="232"/>
      <c r="C932" s="233"/>
      <c r="D932" s="234" t="s">
        <v>152</v>
      </c>
      <c r="E932" s="235" t="s">
        <v>19</v>
      </c>
      <c r="F932" s="236" t="s">
        <v>789</v>
      </c>
      <c r="G932" s="233"/>
      <c r="H932" s="235" t="s">
        <v>19</v>
      </c>
      <c r="I932" s="237"/>
      <c r="J932" s="233"/>
      <c r="K932" s="233"/>
      <c r="L932" s="238"/>
      <c r="M932" s="239"/>
      <c r="N932" s="240"/>
      <c r="O932" s="240"/>
      <c r="P932" s="240"/>
      <c r="Q932" s="240"/>
      <c r="R932" s="240"/>
      <c r="S932" s="240"/>
      <c r="T932" s="241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42" t="s">
        <v>152</v>
      </c>
      <c r="AU932" s="242" t="s">
        <v>84</v>
      </c>
      <c r="AV932" s="13" t="s">
        <v>78</v>
      </c>
      <c r="AW932" s="13" t="s">
        <v>33</v>
      </c>
      <c r="AX932" s="13" t="s">
        <v>71</v>
      </c>
      <c r="AY932" s="242" t="s">
        <v>141</v>
      </c>
    </row>
    <row r="933" s="14" customFormat="1">
      <c r="A933" s="14"/>
      <c r="B933" s="243"/>
      <c r="C933" s="244"/>
      <c r="D933" s="234" t="s">
        <v>152</v>
      </c>
      <c r="E933" s="245" t="s">
        <v>19</v>
      </c>
      <c r="F933" s="246" t="s">
        <v>804</v>
      </c>
      <c r="G933" s="244"/>
      <c r="H933" s="247">
        <v>5.6280000000000001</v>
      </c>
      <c r="I933" s="248"/>
      <c r="J933" s="244"/>
      <c r="K933" s="244"/>
      <c r="L933" s="249"/>
      <c r="M933" s="250"/>
      <c r="N933" s="251"/>
      <c r="O933" s="251"/>
      <c r="P933" s="251"/>
      <c r="Q933" s="251"/>
      <c r="R933" s="251"/>
      <c r="S933" s="251"/>
      <c r="T933" s="252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  <c r="AE933" s="14"/>
      <c r="AT933" s="253" t="s">
        <v>152</v>
      </c>
      <c r="AU933" s="253" t="s">
        <v>84</v>
      </c>
      <c r="AV933" s="14" t="s">
        <v>84</v>
      </c>
      <c r="AW933" s="14" t="s">
        <v>33</v>
      </c>
      <c r="AX933" s="14" t="s">
        <v>71</v>
      </c>
      <c r="AY933" s="253" t="s">
        <v>141</v>
      </c>
    </row>
    <row r="934" s="13" customFormat="1">
      <c r="A934" s="13"/>
      <c r="B934" s="232"/>
      <c r="C934" s="233"/>
      <c r="D934" s="234" t="s">
        <v>152</v>
      </c>
      <c r="E934" s="235" t="s">
        <v>19</v>
      </c>
      <c r="F934" s="236" t="s">
        <v>790</v>
      </c>
      <c r="G934" s="233"/>
      <c r="H934" s="235" t="s">
        <v>19</v>
      </c>
      <c r="I934" s="237"/>
      <c r="J934" s="233"/>
      <c r="K934" s="233"/>
      <c r="L934" s="238"/>
      <c r="M934" s="239"/>
      <c r="N934" s="240"/>
      <c r="O934" s="240"/>
      <c r="P934" s="240"/>
      <c r="Q934" s="240"/>
      <c r="R934" s="240"/>
      <c r="S934" s="240"/>
      <c r="T934" s="241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2" t="s">
        <v>152</v>
      </c>
      <c r="AU934" s="242" t="s">
        <v>84</v>
      </c>
      <c r="AV934" s="13" t="s">
        <v>78</v>
      </c>
      <c r="AW934" s="13" t="s">
        <v>33</v>
      </c>
      <c r="AX934" s="13" t="s">
        <v>71</v>
      </c>
      <c r="AY934" s="242" t="s">
        <v>141</v>
      </c>
    </row>
    <row r="935" s="14" customFormat="1">
      <c r="A935" s="14"/>
      <c r="B935" s="243"/>
      <c r="C935" s="244"/>
      <c r="D935" s="234" t="s">
        <v>152</v>
      </c>
      <c r="E935" s="245" t="s">
        <v>19</v>
      </c>
      <c r="F935" s="246" t="s">
        <v>804</v>
      </c>
      <c r="G935" s="244"/>
      <c r="H935" s="247">
        <v>5.6280000000000001</v>
      </c>
      <c r="I935" s="248"/>
      <c r="J935" s="244"/>
      <c r="K935" s="244"/>
      <c r="L935" s="249"/>
      <c r="M935" s="250"/>
      <c r="N935" s="251"/>
      <c r="O935" s="251"/>
      <c r="P935" s="251"/>
      <c r="Q935" s="251"/>
      <c r="R935" s="251"/>
      <c r="S935" s="251"/>
      <c r="T935" s="252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  <c r="AE935" s="14"/>
      <c r="AT935" s="253" t="s">
        <v>152</v>
      </c>
      <c r="AU935" s="253" t="s">
        <v>84</v>
      </c>
      <c r="AV935" s="14" t="s">
        <v>84</v>
      </c>
      <c r="AW935" s="14" t="s">
        <v>33</v>
      </c>
      <c r="AX935" s="14" t="s">
        <v>71</v>
      </c>
      <c r="AY935" s="253" t="s">
        <v>141</v>
      </c>
    </row>
    <row r="936" s="13" customFormat="1">
      <c r="A936" s="13"/>
      <c r="B936" s="232"/>
      <c r="C936" s="233"/>
      <c r="D936" s="234" t="s">
        <v>152</v>
      </c>
      <c r="E936" s="235" t="s">
        <v>19</v>
      </c>
      <c r="F936" s="236" t="s">
        <v>791</v>
      </c>
      <c r="G936" s="233"/>
      <c r="H936" s="235" t="s">
        <v>19</v>
      </c>
      <c r="I936" s="237"/>
      <c r="J936" s="233"/>
      <c r="K936" s="233"/>
      <c r="L936" s="238"/>
      <c r="M936" s="239"/>
      <c r="N936" s="240"/>
      <c r="O936" s="240"/>
      <c r="P936" s="240"/>
      <c r="Q936" s="240"/>
      <c r="R936" s="240"/>
      <c r="S936" s="240"/>
      <c r="T936" s="241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2" t="s">
        <v>152</v>
      </c>
      <c r="AU936" s="242" t="s">
        <v>84</v>
      </c>
      <c r="AV936" s="13" t="s">
        <v>78</v>
      </c>
      <c r="AW936" s="13" t="s">
        <v>33</v>
      </c>
      <c r="AX936" s="13" t="s">
        <v>71</v>
      </c>
      <c r="AY936" s="242" t="s">
        <v>141</v>
      </c>
    </row>
    <row r="937" s="14" customFormat="1">
      <c r="A937" s="14"/>
      <c r="B937" s="243"/>
      <c r="C937" s="244"/>
      <c r="D937" s="234" t="s">
        <v>152</v>
      </c>
      <c r="E937" s="245" t="s">
        <v>19</v>
      </c>
      <c r="F937" s="246" t="s">
        <v>804</v>
      </c>
      <c r="G937" s="244"/>
      <c r="H937" s="247">
        <v>5.6280000000000001</v>
      </c>
      <c r="I937" s="248"/>
      <c r="J937" s="244"/>
      <c r="K937" s="244"/>
      <c r="L937" s="249"/>
      <c r="M937" s="250"/>
      <c r="N937" s="251"/>
      <c r="O937" s="251"/>
      <c r="P937" s="251"/>
      <c r="Q937" s="251"/>
      <c r="R937" s="251"/>
      <c r="S937" s="251"/>
      <c r="T937" s="252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3" t="s">
        <v>152</v>
      </c>
      <c r="AU937" s="253" t="s">
        <v>84</v>
      </c>
      <c r="AV937" s="14" t="s">
        <v>84</v>
      </c>
      <c r="AW937" s="14" t="s">
        <v>33</v>
      </c>
      <c r="AX937" s="14" t="s">
        <v>71</v>
      </c>
      <c r="AY937" s="253" t="s">
        <v>141</v>
      </c>
    </row>
    <row r="938" s="15" customFormat="1">
      <c r="A938" s="15"/>
      <c r="B938" s="254"/>
      <c r="C938" s="255"/>
      <c r="D938" s="234" t="s">
        <v>152</v>
      </c>
      <c r="E938" s="256" t="s">
        <v>19</v>
      </c>
      <c r="F938" s="257" t="s">
        <v>159</v>
      </c>
      <c r="G938" s="255"/>
      <c r="H938" s="258">
        <v>16.884</v>
      </c>
      <c r="I938" s="259"/>
      <c r="J938" s="255"/>
      <c r="K938" s="255"/>
      <c r="L938" s="260"/>
      <c r="M938" s="261"/>
      <c r="N938" s="262"/>
      <c r="O938" s="262"/>
      <c r="P938" s="262"/>
      <c r="Q938" s="262"/>
      <c r="R938" s="262"/>
      <c r="S938" s="262"/>
      <c r="T938" s="263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T938" s="264" t="s">
        <v>152</v>
      </c>
      <c r="AU938" s="264" t="s">
        <v>84</v>
      </c>
      <c r="AV938" s="15" t="s">
        <v>148</v>
      </c>
      <c r="AW938" s="15" t="s">
        <v>33</v>
      </c>
      <c r="AX938" s="15" t="s">
        <v>78</v>
      </c>
      <c r="AY938" s="264" t="s">
        <v>141</v>
      </c>
    </row>
    <row r="939" s="2" customFormat="1" ht="16.5" customHeight="1">
      <c r="A939" s="40"/>
      <c r="B939" s="41"/>
      <c r="C939" s="265" t="s">
        <v>799</v>
      </c>
      <c r="D939" s="265" t="s">
        <v>183</v>
      </c>
      <c r="E939" s="266" t="s">
        <v>806</v>
      </c>
      <c r="F939" s="267" t="s">
        <v>794</v>
      </c>
      <c r="G939" s="268" t="s">
        <v>212</v>
      </c>
      <c r="H939" s="269">
        <v>50.652000000000001</v>
      </c>
      <c r="I939" s="270"/>
      <c r="J939" s="271">
        <f>ROUND(I939*H939,2)</f>
        <v>0</v>
      </c>
      <c r="K939" s="267" t="s">
        <v>795</v>
      </c>
      <c r="L939" s="272"/>
      <c r="M939" s="273" t="s">
        <v>19</v>
      </c>
      <c r="N939" s="274" t="s">
        <v>43</v>
      </c>
      <c r="O939" s="86"/>
      <c r="P939" s="223">
        <f>O939*H939</f>
        <v>0</v>
      </c>
      <c r="Q939" s="223">
        <v>0.001</v>
      </c>
      <c r="R939" s="223">
        <f>Q939*H939</f>
        <v>0.050652000000000003</v>
      </c>
      <c r="S939" s="223">
        <v>0</v>
      </c>
      <c r="T939" s="224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25" t="s">
        <v>294</v>
      </c>
      <c r="AT939" s="225" t="s">
        <v>183</v>
      </c>
      <c r="AU939" s="225" t="s">
        <v>84</v>
      </c>
      <c r="AY939" s="19" t="s">
        <v>141</v>
      </c>
      <c r="BE939" s="226">
        <f>IF(N939="základní",J939,0)</f>
        <v>0</v>
      </c>
      <c r="BF939" s="226">
        <f>IF(N939="snížená",J939,0)</f>
        <v>0</v>
      </c>
      <c r="BG939" s="226">
        <f>IF(N939="zákl. přenesená",J939,0)</f>
        <v>0</v>
      </c>
      <c r="BH939" s="226">
        <f>IF(N939="sníž. přenesená",J939,0)</f>
        <v>0</v>
      </c>
      <c r="BI939" s="226">
        <f>IF(N939="nulová",J939,0)</f>
        <v>0</v>
      </c>
      <c r="BJ939" s="19" t="s">
        <v>84</v>
      </c>
      <c r="BK939" s="226">
        <f>ROUND(I939*H939,2)</f>
        <v>0</v>
      </c>
      <c r="BL939" s="19" t="s">
        <v>283</v>
      </c>
      <c r="BM939" s="225" t="s">
        <v>807</v>
      </c>
    </row>
    <row r="940" s="13" customFormat="1">
      <c r="A940" s="13"/>
      <c r="B940" s="232"/>
      <c r="C940" s="233"/>
      <c r="D940" s="234" t="s">
        <v>152</v>
      </c>
      <c r="E940" s="235" t="s">
        <v>19</v>
      </c>
      <c r="F940" s="236" t="s">
        <v>808</v>
      </c>
      <c r="G940" s="233"/>
      <c r="H940" s="235" t="s">
        <v>19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2" t="s">
        <v>152</v>
      </c>
      <c r="AU940" s="242" t="s">
        <v>84</v>
      </c>
      <c r="AV940" s="13" t="s">
        <v>78</v>
      </c>
      <c r="AW940" s="13" t="s">
        <v>33</v>
      </c>
      <c r="AX940" s="13" t="s">
        <v>71</v>
      </c>
      <c r="AY940" s="242" t="s">
        <v>141</v>
      </c>
    </row>
    <row r="941" s="13" customFormat="1">
      <c r="A941" s="13"/>
      <c r="B941" s="232"/>
      <c r="C941" s="233"/>
      <c r="D941" s="234" t="s">
        <v>152</v>
      </c>
      <c r="E941" s="235" t="s">
        <v>19</v>
      </c>
      <c r="F941" s="236" t="s">
        <v>789</v>
      </c>
      <c r="G941" s="233"/>
      <c r="H941" s="235" t="s">
        <v>19</v>
      </c>
      <c r="I941" s="237"/>
      <c r="J941" s="233"/>
      <c r="K941" s="233"/>
      <c r="L941" s="238"/>
      <c r="M941" s="239"/>
      <c r="N941" s="240"/>
      <c r="O941" s="240"/>
      <c r="P941" s="240"/>
      <c r="Q941" s="240"/>
      <c r="R941" s="240"/>
      <c r="S941" s="240"/>
      <c r="T941" s="241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2" t="s">
        <v>152</v>
      </c>
      <c r="AU941" s="242" t="s">
        <v>84</v>
      </c>
      <c r="AV941" s="13" t="s">
        <v>78</v>
      </c>
      <c r="AW941" s="13" t="s">
        <v>33</v>
      </c>
      <c r="AX941" s="13" t="s">
        <v>71</v>
      </c>
      <c r="AY941" s="242" t="s">
        <v>141</v>
      </c>
    </row>
    <row r="942" s="14" customFormat="1">
      <c r="A942" s="14"/>
      <c r="B942" s="243"/>
      <c r="C942" s="244"/>
      <c r="D942" s="234" t="s">
        <v>152</v>
      </c>
      <c r="E942" s="245" t="s">
        <v>19</v>
      </c>
      <c r="F942" s="246" t="s">
        <v>804</v>
      </c>
      <c r="G942" s="244"/>
      <c r="H942" s="247">
        <v>5.6280000000000001</v>
      </c>
      <c r="I942" s="248"/>
      <c r="J942" s="244"/>
      <c r="K942" s="244"/>
      <c r="L942" s="249"/>
      <c r="M942" s="250"/>
      <c r="N942" s="251"/>
      <c r="O942" s="251"/>
      <c r="P942" s="251"/>
      <c r="Q942" s="251"/>
      <c r="R942" s="251"/>
      <c r="S942" s="251"/>
      <c r="T942" s="252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3" t="s">
        <v>152</v>
      </c>
      <c r="AU942" s="253" t="s">
        <v>84</v>
      </c>
      <c r="AV942" s="14" t="s">
        <v>84</v>
      </c>
      <c r="AW942" s="14" t="s">
        <v>33</v>
      </c>
      <c r="AX942" s="14" t="s">
        <v>71</v>
      </c>
      <c r="AY942" s="253" t="s">
        <v>141</v>
      </c>
    </row>
    <row r="943" s="13" customFormat="1">
      <c r="A943" s="13"/>
      <c r="B943" s="232"/>
      <c r="C943" s="233"/>
      <c r="D943" s="234" t="s">
        <v>152</v>
      </c>
      <c r="E943" s="235" t="s">
        <v>19</v>
      </c>
      <c r="F943" s="236" t="s">
        <v>790</v>
      </c>
      <c r="G943" s="233"/>
      <c r="H943" s="235" t="s">
        <v>19</v>
      </c>
      <c r="I943" s="237"/>
      <c r="J943" s="233"/>
      <c r="K943" s="233"/>
      <c r="L943" s="238"/>
      <c r="M943" s="239"/>
      <c r="N943" s="240"/>
      <c r="O943" s="240"/>
      <c r="P943" s="240"/>
      <c r="Q943" s="240"/>
      <c r="R943" s="240"/>
      <c r="S943" s="240"/>
      <c r="T943" s="241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42" t="s">
        <v>152</v>
      </c>
      <c r="AU943" s="242" t="s">
        <v>84</v>
      </c>
      <c r="AV943" s="13" t="s">
        <v>78</v>
      </c>
      <c r="AW943" s="13" t="s">
        <v>33</v>
      </c>
      <c r="AX943" s="13" t="s">
        <v>71</v>
      </c>
      <c r="AY943" s="242" t="s">
        <v>141</v>
      </c>
    </row>
    <row r="944" s="14" customFormat="1">
      <c r="A944" s="14"/>
      <c r="B944" s="243"/>
      <c r="C944" s="244"/>
      <c r="D944" s="234" t="s">
        <v>152</v>
      </c>
      <c r="E944" s="245" t="s">
        <v>19</v>
      </c>
      <c r="F944" s="246" t="s">
        <v>804</v>
      </c>
      <c r="G944" s="244"/>
      <c r="H944" s="247">
        <v>5.6280000000000001</v>
      </c>
      <c r="I944" s="248"/>
      <c r="J944" s="244"/>
      <c r="K944" s="244"/>
      <c r="L944" s="249"/>
      <c r="M944" s="250"/>
      <c r="N944" s="251"/>
      <c r="O944" s="251"/>
      <c r="P944" s="251"/>
      <c r="Q944" s="251"/>
      <c r="R944" s="251"/>
      <c r="S944" s="251"/>
      <c r="T944" s="252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  <c r="AE944" s="14"/>
      <c r="AT944" s="253" t="s">
        <v>152</v>
      </c>
      <c r="AU944" s="253" t="s">
        <v>84</v>
      </c>
      <c r="AV944" s="14" t="s">
        <v>84</v>
      </c>
      <c r="AW944" s="14" t="s">
        <v>33</v>
      </c>
      <c r="AX944" s="14" t="s">
        <v>71</v>
      </c>
      <c r="AY944" s="253" t="s">
        <v>141</v>
      </c>
    </row>
    <row r="945" s="13" customFormat="1">
      <c r="A945" s="13"/>
      <c r="B945" s="232"/>
      <c r="C945" s="233"/>
      <c r="D945" s="234" t="s">
        <v>152</v>
      </c>
      <c r="E945" s="235" t="s">
        <v>19</v>
      </c>
      <c r="F945" s="236" t="s">
        <v>791</v>
      </c>
      <c r="G945" s="233"/>
      <c r="H945" s="235" t="s">
        <v>19</v>
      </c>
      <c r="I945" s="237"/>
      <c r="J945" s="233"/>
      <c r="K945" s="233"/>
      <c r="L945" s="238"/>
      <c r="M945" s="239"/>
      <c r="N945" s="240"/>
      <c r="O945" s="240"/>
      <c r="P945" s="240"/>
      <c r="Q945" s="240"/>
      <c r="R945" s="240"/>
      <c r="S945" s="240"/>
      <c r="T945" s="241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2" t="s">
        <v>152</v>
      </c>
      <c r="AU945" s="242" t="s">
        <v>84</v>
      </c>
      <c r="AV945" s="13" t="s">
        <v>78</v>
      </c>
      <c r="AW945" s="13" t="s">
        <v>33</v>
      </c>
      <c r="AX945" s="13" t="s">
        <v>71</v>
      </c>
      <c r="AY945" s="242" t="s">
        <v>141</v>
      </c>
    </row>
    <row r="946" s="14" customFormat="1">
      <c r="A946" s="14"/>
      <c r="B946" s="243"/>
      <c r="C946" s="244"/>
      <c r="D946" s="234" t="s">
        <v>152</v>
      </c>
      <c r="E946" s="245" t="s">
        <v>19</v>
      </c>
      <c r="F946" s="246" t="s">
        <v>804</v>
      </c>
      <c r="G946" s="244"/>
      <c r="H946" s="247">
        <v>5.6280000000000001</v>
      </c>
      <c r="I946" s="248"/>
      <c r="J946" s="244"/>
      <c r="K946" s="244"/>
      <c r="L946" s="249"/>
      <c r="M946" s="250"/>
      <c r="N946" s="251"/>
      <c r="O946" s="251"/>
      <c r="P946" s="251"/>
      <c r="Q946" s="251"/>
      <c r="R946" s="251"/>
      <c r="S946" s="251"/>
      <c r="T946" s="252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  <c r="AE946" s="14"/>
      <c r="AT946" s="253" t="s">
        <v>152</v>
      </c>
      <c r="AU946" s="253" t="s">
        <v>84</v>
      </c>
      <c r="AV946" s="14" t="s">
        <v>84</v>
      </c>
      <c r="AW946" s="14" t="s">
        <v>33</v>
      </c>
      <c r="AX946" s="14" t="s">
        <v>71</v>
      </c>
      <c r="AY946" s="253" t="s">
        <v>141</v>
      </c>
    </row>
    <row r="947" s="15" customFormat="1">
      <c r="A947" s="15"/>
      <c r="B947" s="254"/>
      <c r="C947" s="255"/>
      <c r="D947" s="234" t="s">
        <v>152</v>
      </c>
      <c r="E947" s="256" t="s">
        <v>19</v>
      </c>
      <c r="F947" s="257" t="s">
        <v>159</v>
      </c>
      <c r="G947" s="255"/>
      <c r="H947" s="258">
        <v>16.884</v>
      </c>
      <c r="I947" s="259"/>
      <c r="J947" s="255"/>
      <c r="K947" s="255"/>
      <c r="L947" s="260"/>
      <c r="M947" s="261"/>
      <c r="N947" s="262"/>
      <c r="O947" s="262"/>
      <c r="P947" s="262"/>
      <c r="Q947" s="262"/>
      <c r="R947" s="262"/>
      <c r="S947" s="262"/>
      <c r="T947" s="263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64" t="s">
        <v>152</v>
      </c>
      <c r="AU947" s="264" t="s">
        <v>84</v>
      </c>
      <c r="AV947" s="15" t="s">
        <v>148</v>
      </c>
      <c r="AW947" s="15" t="s">
        <v>33</v>
      </c>
      <c r="AX947" s="15" t="s">
        <v>78</v>
      </c>
      <c r="AY947" s="264" t="s">
        <v>141</v>
      </c>
    </row>
    <row r="948" s="14" customFormat="1">
      <c r="A948" s="14"/>
      <c r="B948" s="243"/>
      <c r="C948" s="244"/>
      <c r="D948" s="234" t="s">
        <v>152</v>
      </c>
      <c r="E948" s="244"/>
      <c r="F948" s="246" t="s">
        <v>809</v>
      </c>
      <c r="G948" s="244"/>
      <c r="H948" s="247">
        <v>50.652000000000001</v>
      </c>
      <c r="I948" s="248"/>
      <c r="J948" s="244"/>
      <c r="K948" s="244"/>
      <c r="L948" s="249"/>
      <c r="M948" s="250"/>
      <c r="N948" s="251"/>
      <c r="O948" s="251"/>
      <c r="P948" s="251"/>
      <c r="Q948" s="251"/>
      <c r="R948" s="251"/>
      <c r="S948" s="251"/>
      <c r="T948" s="252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  <c r="AE948" s="14"/>
      <c r="AT948" s="253" t="s">
        <v>152</v>
      </c>
      <c r="AU948" s="253" t="s">
        <v>84</v>
      </c>
      <c r="AV948" s="14" t="s">
        <v>84</v>
      </c>
      <c r="AW948" s="14" t="s">
        <v>4</v>
      </c>
      <c r="AX948" s="14" t="s">
        <v>78</v>
      </c>
      <c r="AY948" s="253" t="s">
        <v>141</v>
      </c>
    </row>
    <row r="949" s="2" customFormat="1" ht="24.15" customHeight="1">
      <c r="A949" s="40"/>
      <c r="B949" s="41"/>
      <c r="C949" s="214" t="s">
        <v>805</v>
      </c>
      <c r="D949" s="214" t="s">
        <v>143</v>
      </c>
      <c r="E949" s="215" t="s">
        <v>811</v>
      </c>
      <c r="F949" s="216" t="s">
        <v>812</v>
      </c>
      <c r="G949" s="217" t="s">
        <v>347</v>
      </c>
      <c r="H949" s="218">
        <v>29.879999999999999</v>
      </c>
      <c r="I949" s="219"/>
      <c r="J949" s="220">
        <f>ROUND(I949*H949,2)</f>
        <v>0</v>
      </c>
      <c r="K949" s="216" t="s">
        <v>147</v>
      </c>
      <c r="L949" s="46"/>
      <c r="M949" s="221" t="s">
        <v>19</v>
      </c>
      <c r="N949" s="222" t="s">
        <v>43</v>
      </c>
      <c r="O949" s="86"/>
      <c r="P949" s="223">
        <f>O949*H949</f>
        <v>0</v>
      </c>
      <c r="Q949" s="223">
        <v>0</v>
      </c>
      <c r="R949" s="223">
        <f>Q949*H949</f>
        <v>0</v>
      </c>
      <c r="S949" s="223">
        <v>0</v>
      </c>
      <c r="T949" s="224">
        <f>S949*H949</f>
        <v>0</v>
      </c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R949" s="225" t="s">
        <v>283</v>
      </c>
      <c r="AT949" s="225" t="s">
        <v>143</v>
      </c>
      <c r="AU949" s="225" t="s">
        <v>84</v>
      </c>
      <c r="AY949" s="19" t="s">
        <v>141</v>
      </c>
      <c r="BE949" s="226">
        <f>IF(N949="základní",J949,0)</f>
        <v>0</v>
      </c>
      <c r="BF949" s="226">
        <f>IF(N949="snížená",J949,0)</f>
        <v>0</v>
      </c>
      <c r="BG949" s="226">
        <f>IF(N949="zákl. přenesená",J949,0)</f>
        <v>0</v>
      </c>
      <c r="BH949" s="226">
        <f>IF(N949="sníž. přenesená",J949,0)</f>
        <v>0</v>
      </c>
      <c r="BI949" s="226">
        <f>IF(N949="nulová",J949,0)</f>
        <v>0</v>
      </c>
      <c r="BJ949" s="19" t="s">
        <v>84</v>
      </c>
      <c r="BK949" s="226">
        <f>ROUND(I949*H949,2)</f>
        <v>0</v>
      </c>
      <c r="BL949" s="19" t="s">
        <v>283</v>
      </c>
      <c r="BM949" s="225" t="s">
        <v>813</v>
      </c>
    </row>
    <row r="950" s="2" customFormat="1">
      <c r="A950" s="40"/>
      <c r="B950" s="41"/>
      <c r="C950" s="42"/>
      <c r="D950" s="227" t="s">
        <v>150</v>
      </c>
      <c r="E950" s="42"/>
      <c r="F950" s="228" t="s">
        <v>814</v>
      </c>
      <c r="G950" s="42"/>
      <c r="H950" s="42"/>
      <c r="I950" s="229"/>
      <c r="J950" s="42"/>
      <c r="K950" s="42"/>
      <c r="L950" s="46"/>
      <c r="M950" s="230"/>
      <c r="N950" s="231"/>
      <c r="O950" s="86"/>
      <c r="P950" s="86"/>
      <c r="Q950" s="86"/>
      <c r="R950" s="86"/>
      <c r="S950" s="86"/>
      <c r="T950" s="87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T950" s="19" t="s">
        <v>150</v>
      </c>
      <c r="AU950" s="19" t="s">
        <v>84</v>
      </c>
    </row>
    <row r="951" s="13" customFormat="1">
      <c r="A951" s="13"/>
      <c r="B951" s="232"/>
      <c r="C951" s="233"/>
      <c r="D951" s="234" t="s">
        <v>152</v>
      </c>
      <c r="E951" s="235" t="s">
        <v>19</v>
      </c>
      <c r="F951" s="236" t="s">
        <v>815</v>
      </c>
      <c r="G951" s="233"/>
      <c r="H951" s="235" t="s">
        <v>19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152</v>
      </c>
      <c r="AU951" s="242" t="s">
        <v>84</v>
      </c>
      <c r="AV951" s="13" t="s">
        <v>78</v>
      </c>
      <c r="AW951" s="13" t="s">
        <v>33</v>
      </c>
      <c r="AX951" s="13" t="s">
        <v>71</v>
      </c>
      <c r="AY951" s="242" t="s">
        <v>141</v>
      </c>
    </row>
    <row r="952" s="14" customFormat="1">
      <c r="A952" s="14"/>
      <c r="B952" s="243"/>
      <c r="C952" s="244"/>
      <c r="D952" s="234" t="s">
        <v>152</v>
      </c>
      <c r="E952" s="245" t="s">
        <v>19</v>
      </c>
      <c r="F952" s="246" t="s">
        <v>816</v>
      </c>
      <c r="G952" s="244"/>
      <c r="H952" s="247">
        <v>29.879999999999999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152</v>
      </c>
      <c r="AU952" s="253" t="s">
        <v>84</v>
      </c>
      <c r="AV952" s="14" t="s">
        <v>84</v>
      </c>
      <c r="AW952" s="14" t="s">
        <v>33</v>
      </c>
      <c r="AX952" s="14" t="s">
        <v>71</v>
      </c>
      <c r="AY952" s="253" t="s">
        <v>141</v>
      </c>
    </row>
    <row r="953" s="15" customFormat="1">
      <c r="A953" s="15"/>
      <c r="B953" s="254"/>
      <c r="C953" s="255"/>
      <c r="D953" s="234" t="s">
        <v>152</v>
      </c>
      <c r="E953" s="256" t="s">
        <v>19</v>
      </c>
      <c r="F953" s="257" t="s">
        <v>159</v>
      </c>
      <c r="G953" s="255"/>
      <c r="H953" s="258">
        <v>29.879999999999999</v>
      </c>
      <c r="I953" s="259"/>
      <c r="J953" s="255"/>
      <c r="K953" s="255"/>
      <c r="L953" s="260"/>
      <c r="M953" s="261"/>
      <c r="N953" s="262"/>
      <c r="O953" s="262"/>
      <c r="P953" s="262"/>
      <c r="Q953" s="262"/>
      <c r="R953" s="262"/>
      <c r="S953" s="262"/>
      <c r="T953" s="263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64" t="s">
        <v>152</v>
      </c>
      <c r="AU953" s="264" t="s">
        <v>84</v>
      </c>
      <c r="AV953" s="15" t="s">
        <v>148</v>
      </c>
      <c r="AW953" s="15" t="s">
        <v>33</v>
      </c>
      <c r="AX953" s="15" t="s">
        <v>78</v>
      </c>
      <c r="AY953" s="264" t="s">
        <v>141</v>
      </c>
    </row>
    <row r="954" s="2" customFormat="1" ht="16.5" customHeight="1">
      <c r="A954" s="40"/>
      <c r="B954" s="41"/>
      <c r="C954" s="265" t="s">
        <v>810</v>
      </c>
      <c r="D954" s="265" t="s">
        <v>183</v>
      </c>
      <c r="E954" s="266" t="s">
        <v>818</v>
      </c>
      <c r="F954" s="267" t="s">
        <v>819</v>
      </c>
      <c r="G954" s="268" t="s">
        <v>347</v>
      </c>
      <c r="H954" s="269">
        <v>31.373999999999999</v>
      </c>
      <c r="I954" s="270"/>
      <c r="J954" s="271">
        <f>ROUND(I954*H954,2)</f>
        <v>0</v>
      </c>
      <c r="K954" s="267" t="s">
        <v>147</v>
      </c>
      <c r="L954" s="272"/>
      <c r="M954" s="273" t="s">
        <v>19</v>
      </c>
      <c r="N954" s="274" t="s">
        <v>43</v>
      </c>
      <c r="O954" s="86"/>
      <c r="P954" s="223">
        <f>O954*H954</f>
        <v>0</v>
      </c>
      <c r="Q954" s="223">
        <v>2.0000000000000002E-05</v>
      </c>
      <c r="R954" s="223">
        <f>Q954*H954</f>
        <v>0.00062748000000000003</v>
      </c>
      <c r="S954" s="223">
        <v>0</v>
      </c>
      <c r="T954" s="224">
        <f>S954*H954</f>
        <v>0</v>
      </c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R954" s="225" t="s">
        <v>294</v>
      </c>
      <c r="AT954" s="225" t="s">
        <v>183</v>
      </c>
      <c r="AU954" s="225" t="s">
        <v>84</v>
      </c>
      <c r="AY954" s="19" t="s">
        <v>141</v>
      </c>
      <c r="BE954" s="226">
        <f>IF(N954="základní",J954,0)</f>
        <v>0</v>
      </c>
      <c r="BF954" s="226">
        <f>IF(N954="snížená",J954,0)</f>
        <v>0</v>
      </c>
      <c r="BG954" s="226">
        <f>IF(N954="zákl. přenesená",J954,0)</f>
        <v>0</v>
      </c>
      <c r="BH954" s="226">
        <f>IF(N954="sníž. přenesená",J954,0)</f>
        <v>0</v>
      </c>
      <c r="BI954" s="226">
        <f>IF(N954="nulová",J954,0)</f>
        <v>0</v>
      </c>
      <c r="BJ954" s="19" t="s">
        <v>84</v>
      </c>
      <c r="BK954" s="226">
        <f>ROUND(I954*H954,2)</f>
        <v>0</v>
      </c>
      <c r="BL954" s="19" t="s">
        <v>283</v>
      </c>
      <c r="BM954" s="225" t="s">
        <v>820</v>
      </c>
    </row>
    <row r="955" s="2" customFormat="1">
      <c r="A955" s="40"/>
      <c r="B955" s="41"/>
      <c r="C955" s="42"/>
      <c r="D955" s="227" t="s">
        <v>150</v>
      </c>
      <c r="E955" s="42"/>
      <c r="F955" s="228" t="s">
        <v>821</v>
      </c>
      <c r="G955" s="42"/>
      <c r="H955" s="42"/>
      <c r="I955" s="229"/>
      <c r="J955" s="42"/>
      <c r="K955" s="42"/>
      <c r="L955" s="46"/>
      <c r="M955" s="230"/>
      <c r="N955" s="231"/>
      <c r="O955" s="86"/>
      <c r="P955" s="86"/>
      <c r="Q955" s="86"/>
      <c r="R955" s="86"/>
      <c r="S955" s="86"/>
      <c r="T955" s="87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T955" s="19" t="s">
        <v>150</v>
      </c>
      <c r="AU955" s="19" t="s">
        <v>84</v>
      </c>
    </row>
    <row r="956" s="13" customFormat="1">
      <c r="A956" s="13"/>
      <c r="B956" s="232"/>
      <c r="C956" s="233"/>
      <c r="D956" s="234" t="s">
        <v>152</v>
      </c>
      <c r="E956" s="235" t="s">
        <v>19</v>
      </c>
      <c r="F956" s="236" t="s">
        <v>815</v>
      </c>
      <c r="G956" s="233"/>
      <c r="H956" s="235" t="s">
        <v>19</v>
      </c>
      <c r="I956" s="237"/>
      <c r="J956" s="233"/>
      <c r="K956" s="233"/>
      <c r="L956" s="238"/>
      <c r="M956" s="239"/>
      <c r="N956" s="240"/>
      <c r="O956" s="240"/>
      <c r="P956" s="240"/>
      <c r="Q956" s="240"/>
      <c r="R956" s="240"/>
      <c r="S956" s="240"/>
      <c r="T956" s="241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42" t="s">
        <v>152</v>
      </c>
      <c r="AU956" s="242" t="s">
        <v>84</v>
      </c>
      <c r="AV956" s="13" t="s">
        <v>78</v>
      </c>
      <c r="AW956" s="13" t="s">
        <v>33</v>
      </c>
      <c r="AX956" s="13" t="s">
        <v>71</v>
      </c>
      <c r="AY956" s="242" t="s">
        <v>141</v>
      </c>
    </row>
    <row r="957" s="14" customFormat="1">
      <c r="A957" s="14"/>
      <c r="B957" s="243"/>
      <c r="C957" s="244"/>
      <c r="D957" s="234" t="s">
        <v>152</v>
      </c>
      <c r="E957" s="245" t="s">
        <v>19</v>
      </c>
      <c r="F957" s="246" t="s">
        <v>816</v>
      </c>
      <c r="G957" s="244"/>
      <c r="H957" s="247">
        <v>29.879999999999999</v>
      </c>
      <c r="I957" s="248"/>
      <c r="J957" s="244"/>
      <c r="K957" s="244"/>
      <c r="L957" s="249"/>
      <c r="M957" s="250"/>
      <c r="N957" s="251"/>
      <c r="O957" s="251"/>
      <c r="P957" s="251"/>
      <c r="Q957" s="251"/>
      <c r="R957" s="251"/>
      <c r="S957" s="251"/>
      <c r="T957" s="252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  <c r="AE957" s="14"/>
      <c r="AT957" s="253" t="s">
        <v>152</v>
      </c>
      <c r="AU957" s="253" t="s">
        <v>84</v>
      </c>
      <c r="AV957" s="14" t="s">
        <v>84</v>
      </c>
      <c r="AW957" s="14" t="s">
        <v>33</v>
      </c>
      <c r="AX957" s="14" t="s">
        <v>71</v>
      </c>
      <c r="AY957" s="253" t="s">
        <v>141</v>
      </c>
    </row>
    <row r="958" s="15" customFormat="1">
      <c r="A958" s="15"/>
      <c r="B958" s="254"/>
      <c r="C958" s="255"/>
      <c r="D958" s="234" t="s">
        <v>152</v>
      </c>
      <c r="E958" s="256" t="s">
        <v>19</v>
      </c>
      <c r="F958" s="257" t="s">
        <v>159</v>
      </c>
      <c r="G958" s="255"/>
      <c r="H958" s="258">
        <v>29.879999999999999</v>
      </c>
      <c r="I958" s="259"/>
      <c r="J958" s="255"/>
      <c r="K958" s="255"/>
      <c r="L958" s="260"/>
      <c r="M958" s="261"/>
      <c r="N958" s="262"/>
      <c r="O958" s="262"/>
      <c r="P958" s="262"/>
      <c r="Q958" s="262"/>
      <c r="R958" s="262"/>
      <c r="S958" s="262"/>
      <c r="T958" s="263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T958" s="264" t="s">
        <v>152</v>
      </c>
      <c r="AU958" s="264" t="s">
        <v>84</v>
      </c>
      <c r="AV958" s="15" t="s">
        <v>148</v>
      </c>
      <c r="AW958" s="15" t="s">
        <v>33</v>
      </c>
      <c r="AX958" s="15" t="s">
        <v>78</v>
      </c>
      <c r="AY958" s="264" t="s">
        <v>141</v>
      </c>
    </row>
    <row r="959" s="14" customFormat="1">
      <c r="A959" s="14"/>
      <c r="B959" s="243"/>
      <c r="C959" s="244"/>
      <c r="D959" s="234" t="s">
        <v>152</v>
      </c>
      <c r="E959" s="244"/>
      <c r="F959" s="246" t="s">
        <v>822</v>
      </c>
      <c r="G959" s="244"/>
      <c r="H959" s="247">
        <v>31.373999999999999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152</v>
      </c>
      <c r="AU959" s="253" t="s">
        <v>84</v>
      </c>
      <c r="AV959" s="14" t="s">
        <v>84</v>
      </c>
      <c r="AW959" s="14" t="s">
        <v>4</v>
      </c>
      <c r="AX959" s="14" t="s">
        <v>78</v>
      </c>
      <c r="AY959" s="253" t="s">
        <v>141</v>
      </c>
    </row>
    <row r="960" s="2" customFormat="1" ht="24.15" customHeight="1">
      <c r="A960" s="40"/>
      <c r="B960" s="41"/>
      <c r="C960" s="214" t="s">
        <v>817</v>
      </c>
      <c r="D960" s="214" t="s">
        <v>143</v>
      </c>
      <c r="E960" s="215" t="s">
        <v>824</v>
      </c>
      <c r="F960" s="216" t="s">
        <v>825</v>
      </c>
      <c r="G960" s="217" t="s">
        <v>826</v>
      </c>
      <c r="H960" s="286"/>
      <c r="I960" s="219"/>
      <c r="J960" s="220">
        <f>ROUND(I960*H960,2)</f>
        <v>0</v>
      </c>
      <c r="K960" s="216" t="s">
        <v>147</v>
      </c>
      <c r="L960" s="46"/>
      <c r="M960" s="221" t="s">
        <v>19</v>
      </c>
      <c r="N960" s="222" t="s">
        <v>43</v>
      </c>
      <c r="O960" s="86"/>
      <c r="P960" s="223">
        <f>O960*H960</f>
        <v>0</v>
      </c>
      <c r="Q960" s="223">
        <v>0</v>
      </c>
      <c r="R960" s="223">
        <f>Q960*H960</f>
        <v>0</v>
      </c>
      <c r="S960" s="223">
        <v>0</v>
      </c>
      <c r="T960" s="224">
        <f>S960*H960</f>
        <v>0</v>
      </c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R960" s="225" t="s">
        <v>283</v>
      </c>
      <c r="AT960" s="225" t="s">
        <v>143</v>
      </c>
      <c r="AU960" s="225" t="s">
        <v>84</v>
      </c>
      <c r="AY960" s="19" t="s">
        <v>141</v>
      </c>
      <c r="BE960" s="226">
        <f>IF(N960="základní",J960,0)</f>
        <v>0</v>
      </c>
      <c r="BF960" s="226">
        <f>IF(N960="snížená",J960,0)</f>
        <v>0</v>
      </c>
      <c r="BG960" s="226">
        <f>IF(N960="zákl. přenesená",J960,0)</f>
        <v>0</v>
      </c>
      <c r="BH960" s="226">
        <f>IF(N960="sníž. přenesená",J960,0)</f>
        <v>0</v>
      </c>
      <c r="BI960" s="226">
        <f>IF(N960="nulová",J960,0)</f>
        <v>0</v>
      </c>
      <c r="BJ960" s="19" t="s">
        <v>84</v>
      </c>
      <c r="BK960" s="226">
        <f>ROUND(I960*H960,2)</f>
        <v>0</v>
      </c>
      <c r="BL960" s="19" t="s">
        <v>283</v>
      </c>
      <c r="BM960" s="225" t="s">
        <v>827</v>
      </c>
    </row>
    <row r="961" s="2" customFormat="1">
      <c r="A961" s="40"/>
      <c r="B961" s="41"/>
      <c r="C961" s="42"/>
      <c r="D961" s="227" t="s">
        <v>150</v>
      </c>
      <c r="E961" s="42"/>
      <c r="F961" s="228" t="s">
        <v>828</v>
      </c>
      <c r="G961" s="42"/>
      <c r="H961" s="42"/>
      <c r="I961" s="229"/>
      <c r="J961" s="42"/>
      <c r="K961" s="42"/>
      <c r="L961" s="46"/>
      <c r="M961" s="230"/>
      <c r="N961" s="231"/>
      <c r="O961" s="86"/>
      <c r="P961" s="86"/>
      <c r="Q961" s="86"/>
      <c r="R961" s="86"/>
      <c r="S961" s="86"/>
      <c r="T961" s="87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T961" s="19" t="s">
        <v>150</v>
      </c>
      <c r="AU961" s="19" t="s">
        <v>84</v>
      </c>
    </row>
    <row r="962" s="12" customFormat="1" ht="22.8" customHeight="1">
      <c r="A962" s="12"/>
      <c r="B962" s="198"/>
      <c r="C962" s="199"/>
      <c r="D962" s="200" t="s">
        <v>70</v>
      </c>
      <c r="E962" s="212" t="s">
        <v>829</v>
      </c>
      <c r="F962" s="212" t="s">
        <v>830</v>
      </c>
      <c r="G962" s="199"/>
      <c r="H962" s="199"/>
      <c r="I962" s="202"/>
      <c r="J962" s="213">
        <f>BK962</f>
        <v>0</v>
      </c>
      <c r="K962" s="199"/>
      <c r="L962" s="204"/>
      <c r="M962" s="205"/>
      <c r="N962" s="206"/>
      <c r="O962" s="206"/>
      <c r="P962" s="207">
        <f>SUM(P963:P1067)</f>
        <v>0</v>
      </c>
      <c r="Q962" s="206"/>
      <c r="R962" s="207">
        <f>SUM(R963:R1067)</f>
        <v>0.81230880000000005</v>
      </c>
      <c r="S962" s="206"/>
      <c r="T962" s="208">
        <f>SUM(T963:T1067)</f>
        <v>0.33232119999999998</v>
      </c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R962" s="209" t="s">
        <v>84</v>
      </c>
      <c r="AT962" s="210" t="s">
        <v>70</v>
      </c>
      <c r="AU962" s="210" t="s">
        <v>78</v>
      </c>
      <c r="AY962" s="209" t="s">
        <v>141</v>
      </c>
      <c r="BK962" s="211">
        <f>SUM(BK963:BK1067)</f>
        <v>0</v>
      </c>
    </row>
    <row r="963" s="2" customFormat="1" ht="16.5" customHeight="1">
      <c r="A963" s="40"/>
      <c r="B963" s="41"/>
      <c r="C963" s="214" t="s">
        <v>823</v>
      </c>
      <c r="D963" s="214" t="s">
        <v>143</v>
      </c>
      <c r="E963" s="215" t="s">
        <v>832</v>
      </c>
      <c r="F963" s="216" t="s">
        <v>833</v>
      </c>
      <c r="G963" s="217" t="s">
        <v>347</v>
      </c>
      <c r="H963" s="218">
        <v>38.259999999999998</v>
      </c>
      <c r="I963" s="219"/>
      <c r="J963" s="220">
        <f>ROUND(I963*H963,2)</f>
        <v>0</v>
      </c>
      <c r="K963" s="216" t="s">
        <v>147</v>
      </c>
      <c r="L963" s="46"/>
      <c r="M963" s="221" t="s">
        <v>19</v>
      </c>
      <c r="N963" s="222" t="s">
        <v>43</v>
      </c>
      <c r="O963" s="86"/>
      <c r="P963" s="223">
        <f>O963*H963</f>
        <v>0</v>
      </c>
      <c r="Q963" s="223">
        <v>0</v>
      </c>
      <c r="R963" s="223">
        <f>Q963*H963</f>
        <v>0</v>
      </c>
      <c r="S963" s="223">
        <v>0.00067000000000000002</v>
      </c>
      <c r="T963" s="224">
        <f>S963*H963</f>
        <v>0.025634199999999999</v>
      </c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R963" s="225" t="s">
        <v>283</v>
      </c>
      <c r="AT963" s="225" t="s">
        <v>143</v>
      </c>
      <c r="AU963" s="225" t="s">
        <v>84</v>
      </c>
      <c r="AY963" s="19" t="s">
        <v>141</v>
      </c>
      <c r="BE963" s="226">
        <f>IF(N963="základní",J963,0)</f>
        <v>0</v>
      </c>
      <c r="BF963" s="226">
        <f>IF(N963="snížená",J963,0)</f>
        <v>0</v>
      </c>
      <c r="BG963" s="226">
        <f>IF(N963="zákl. přenesená",J963,0)</f>
        <v>0</v>
      </c>
      <c r="BH963" s="226">
        <f>IF(N963="sníž. přenesená",J963,0)</f>
        <v>0</v>
      </c>
      <c r="BI963" s="226">
        <f>IF(N963="nulová",J963,0)</f>
        <v>0</v>
      </c>
      <c r="BJ963" s="19" t="s">
        <v>84</v>
      </c>
      <c r="BK963" s="226">
        <f>ROUND(I963*H963,2)</f>
        <v>0</v>
      </c>
      <c r="BL963" s="19" t="s">
        <v>283</v>
      </c>
      <c r="BM963" s="225" t="s">
        <v>834</v>
      </c>
    </row>
    <row r="964" s="2" customFormat="1">
      <c r="A964" s="40"/>
      <c r="B964" s="41"/>
      <c r="C964" s="42"/>
      <c r="D964" s="227" t="s">
        <v>150</v>
      </c>
      <c r="E964" s="42"/>
      <c r="F964" s="228" t="s">
        <v>835</v>
      </c>
      <c r="G964" s="42"/>
      <c r="H964" s="42"/>
      <c r="I964" s="229"/>
      <c r="J964" s="42"/>
      <c r="K964" s="42"/>
      <c r="L964" s="46"/>
      <c r="M964" s="230"/>
      <c r="N964" s="231"/>
      <c r="O964" s="86"/>
      <c r="P964" s="86"/>
      <c r="Q964" s="86"/>
      <c r="R964" s="86"/>
      <c r="S964" s="86"/>
      <c r="T964" s="87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T964" s="19" t="s">
        <v>150</v>
      </c>
      <c r="AU964" s="19" t="s">
        <v>84</v>
      </c>
    </row>
    <row r="965" s="13" customFormat="1">
      <c r="A965" s="13"/>
      <c r="B965" s="232"/>
      <c r="C965" s="233"/>
      <c r="D965" s="234" t="s">
        <v>152</v>
      </c>
      <c r="E965" s="235" t="s">
        <v>19</v>
      </c>
      <c r="F965" s="236" t="s">
        <v>260</v>
      </c>
      <c r="G965" s="233"/>
      <c r="H965" s="235" t="s">
        <v>19</v>
      </c>
      <c r="I965" s="237"/>
      <c r="J965" s="233"/>
      <c r="K965" s="233"/>
      <c r="L965" s="238"/>
      <c r="M965" s="239"/>
      <c r="N965" s="240"/>
      <c r="O965" s="240"/>
      <c r="P965" s="240"/>
      <c r="Q965" s="240"/>
      <c r="R965" s="240"/>
      <c r="S965" s="240"/>
      <c r="T965" s="241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42" t="s">
        <v>152</v>
      </c>
      <c r="AU965" s="242" t="s">
        <v>84</v>
      </c>
      <c r="AV965" s="13" t="s">
        <v>78</v>
      </c>
      <c r="AW965" s="13" t="s">
        <v>33</v>
      </c>
      <c r="AX965" s="13" t="s">
        <v>71</v>
      </c>
      <c r="AY965" s="242" t="s">
        <v>141</v>
      </c>
    </row>
    <row r="966" s="14" customFormat="1">
      <c r="A966" s="14"/>
      <c r="B966" s="243"/>
      <c r="C966" s="244"/>
      <c r="D966" s="234" t="s">
        <v>152</v>
      </c>
      <c r="E966" s="245" t="s">
        <v>19</v>
      </c>
      <c r="F966" s="246" t="s">
        <v>836</v>
      </c>
      <c r="G966" s="244"/>
      <c r="H966" s="247">
        <v>19.129999999999999</v>
      </c>
      <c r="I966" s="248"/>
      <c r="J966" s="244"/>
      <c r="K966" s="244"/>
      <c r="L966" s="249"/>
      <c r="M966" s="250"/>
      <c r="N966" s="251"/>
      <c r="O966" s="251"/>
      <c r="P966" s="251"/>
      <c r="Q966" s="251"/>
      <c r="R966" s="251"/>
      <c r="S966" s="251"/>
      <c r="T966" s="252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  <c r="AE966" s="14"/>
      <c r="AT966" s="253" t="s">
        <v>152</v>
      </c>
      <c r="AU966" s="253" t="s">
        <v>84</v>
      </c>
      <c r="AV966" s="14" t="s">
        <v>84</v>
      </c>
      <c r="AW966" s="14" t="s">
        <v>33</v>
      </c>
      <c r="AX966" s="14" t="s">
        <v>71</v>
      </c>
      <c r="AY966" s="253" t="s">
        <v>141</v>
      </c>
    </row>
    <row r="967" s="13" customFormat="1">
      <c r="A967" s="13"/>
      <c r="B967" s="232"/>
      <c r="C967" s="233"/>
      <c r="D967" s="234" t="s">
        <v>152</v>
      </c>
      <c r="E967" s="235" t="s">
        <v>19</v>
      </c>
      <c r="F967" s="236" t="s">
        <v>264</v>
      </c>
      <c r="G967" s="233"/>
      <c r="H967" s="235" t="s">
        <v>19</v>
      </c>
      <c r="I967" s="237"/>
      <c r="J967" s="233"/>
      <c r="K967" s="233"/>
      <c r="L967" s="238"/>
      <c r="M967" s="239"/>
      <c r="N967" s="240"/>
      <c r="O967" s="240"/>
      <c r="P967" s="240"/>
      <c r="Q967" s="240"/>
      <c r="R967" s="240"/>
      <c r="S967" s="240"/>
      <c r="T967" s="241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42" t="s">
        <v>152</v>
      </c>
      <c r="AU967" s="242" t="s">
        <v>84</v>
      </c>
      <c r="AV967" s="13" t="s">
        <v>78</v>
      </c>
      <c r="AW967" s="13" t="s">
        <v>33</v>
      </c>
      <c r="AX967" s="13" t="s">
        <v>71</v>
      </c>
      <c r="AY967" s="242" t="s">
        <v>141</v>
      </c>
    </row>
    <row r="968" s="14" customFormat="1">
      <c r="A968" s="14"/>
      <c r="B968" s="243"/>
      <c r="C968" s="244"/>
      <c r="D968" s="234" t="s">
        <v>152</v>
      </c>
      <c r="E968" s="245" t="s">
        <v>19</v>
      </c>
      <c r="F968" s="246" t="s">
        <v>836</v>
      </c>
      <c r="G968" s="244"/>
      <c r="H968" s="247">
        <v>19.129999999999999</v>
      </c>
      <c r="I968" s="248"/>
      <c r="J968" s="244"/>
      <c r="K968" s="244"/>
      <c r="L968" s="249"/>
      <c r="M968" s="250"/>
      <c r="N968" s="251"/>
      <c r="O968" s="251"/>
      <c r="P968" s="251"/>
      <c r="Q968" s="251"/>
      <c r="R968" s="251"/>
      <c r="S968" s="251"/>
      <c r="T968" s="252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  <c r="AE968" s="14"/>
      <c r="AT968" s="253" t="s">
        <v>152</v>
      </c>
      <c r="AU968" s="253" t="s">
        <v>84</v>
      </c>
      <c r="AV968" s="14" t="s">
        <v>84</v>
      </c>
      <c r="AW968" s="14" t="s">
        <v>33</v>
      </c>
      <c r="AX968" s="14" t="s">
        <v>71</v>
      </c>
      <c r="AY968" s="253" t="s">
        <v>141</v>
      </c>
    </row>
    <row r="969" s="15" customFormat="1">
      <c r="A969" s="15"/>
      <c r="B969" s="254"/>
      <c r="C969" s="255"/>
      <c r="D969" s="234" t="s">
        <v>152</v>
      </c>
      <c r="E969" s="256" t="s">
        <v>19</v>
      </c>
      <c r="F969" s="257" t="s">
        <v>159</v>
      </c>
      <c r="G969" s="255"/>
      <c r="H969" s="258">
        <v>38.259999999999998</v>
      </c>
      <c r="I969" s="259"/>
      <c r="J969" s="255"/>
      <c r="K969" s="255"/>
      <c r="L969" s="260"/>
      <c r="M969" s="261"/>
      <c r="N969" s="262"/>
      <c r="O969" s="262"/>
      <c r="P969" s="262"/>
      <c r="Q969" s="262"/>
      <c r="R969" s="262"/>
      <c r="S969" s="262"/>
      <c r="T969" s="263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64" t="s">
        <v>152</v>
      </c>
      <c r="AU969" s="264" t="s">
        <v>84</v>
      </c>
      <c r="AV969" s="15" t="s">
        <v>148</v>
      </c>
      <c r="AW969" s="15" t="s">
        <v>33</v>
      </c>
      <c r="AX969" s="15" t="s">
        <v>78</v>
      </c>
      <c r="AY969" s="264" t="s">
        <v>141</v>
      </c>
    </row>
    <row r="970" s="2" customFormat="1" ht="16.5" customHeight="1">
      <c r="A970" s="40"/>
      <c r="B970" s="41"/>
      <c r="C970" s="214" t="s">
        <v>831</v>
      </c>
      <c r="D970" s="214" t="s">
        <v>143</v>
      </c>
      <c r="E970" s="215" t="s">
        <v>839</v>
      </c>
      <c r="F970" s="216" t="s">
        <v>840</v>
      </c>
      <c r="G970" s="217" t="s">
        <v>146</v>
      </c>
      <c r="H970" s="218">
        <v>5.5499999999999998</v>
      </c>
      <c r="I970" s="219"/>
      <c r="J970" s="220">
        <f>ROUND(I970*H970,2)</f>
        <v>0</v>
      </c>
      <c r="K970" s="216" t="s">
        <v>147</v>
      </c>
      <c r="L970" s="46"/>
      <c r="M970" s="221" t="s">
        <v>19</v>
      </c>
      <c r="N970" s="222" t="s">
        <v>43</v>
      </c>
      <c r="O970" s="86"/>
      <c r="P970" s="223">
        <f>O970*H970</f>
        <v>0</v>
      </c>
      <c r="Q970" s="223">
        <v>0</v>
      </c>
      <c r="R970" s="223">
        <f>Q970*H970</f>
        <v>0</v>
      </c>
      <c r="S970" s="223">
        <v>0.00594</v>
      </c>
      <c r="T970" s="224">
        <f>S970*H970</f>
        <v>0.032966999999999996</v>
      </c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R970" s="225" t="s">
        <v>283</v>
      </c>
      <c r="AT970" s="225" t="s">
        <v>143</v>
      </c>
      <c r="AU970" s="225" t="s">
        <v>84</v>
      </c>
      <c r="AY970" s="19" t="s">
        <v>141</v>
      </c>
      <c r="BE970" s="226">
        <f>IF(N970="základní",J970,0)</f>
        <v>0</v>
      </c>
      <c r="BF970" s="226">
        <f>IF(N970="snížená",J970,0)</f>
        <v>0</v>
      </c>
      <c r="BG970" s="226">
        <f>IF(N970="zákl. přenesená",J970,0)</f>
        <v>0</v>
      </c>
      <c r="BH970" s="226">
        <f>IF(N970="sníž. přenesená",J970,0)</f>
        <v>0</v>
      </c>
      <c r="BI970" s="226">
        <f>IF(N970="nulová",J970,0)</f>
        <v>0</v>
      </c>
      <c r="BJ970" s="19" t="s">
        <v>84</v>
      </c>
      <c r="BK970" s="226">
        <f>ROUND(I970*H970,2)</f>
        <v>0</v>
      </c>
      <c r="BL970" s="19" t="s">
        <v>283</v>
      </c>
      <c r="BM970" s="225" t="s">
        <v>841</v>
      </c>
    </row>
    <row r="971" s="2" customFormat="1">
      <c r="A971" s="40"/>
      <c r="B971" s="41"/>
      <c r="C971" s="42"/>
      <c r="D971" s="227" t="s">
        <v>150</v>
      </c>
      <c r="E971" s="42"/>
      <c r="F971" s="228" t="s">
        <v>842</v>
      </c>
      <c r="G971" s="42"/>
      <c r="H971" s="42"/>
      <c r="I971" s="229"/>
      <c r="J971" s="42"/>
      <c r="K971" s="42"/>
      <c r="L971" s="46"/>
      <c r="M971" s="230"/>
      <c r="N971" s="231"/>
      <c r="O971" s="86"/>
      <c r="P971" s="86"/>
      <c r="Q971" s="86"/>
      <c r="R971" s="86"/>
      <c r="S971" s="86"/>
      <c r="T971" s="87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T971" s="19" t="s">
        <v>150</v>
      </c>
      <c r="AU971" s="19" t="s">
        <v>84</v>
      </c>
    </row>
    <row r="972" s="13" customFormat="1">
      <c r="A972" s="13"/>
      <c r="B972" s="232"/>
      <c r="C972" s="233"/>
      <c r="D972" s="234" t="s">
        <v>152</v>
      </c>
      <c r="E972" s="235" t="s">
        <v>19</v>
      </c>
      <c r="F972" s="236" t="s">
        <v>843</v>
      </c>
      <c r="G972" s="233"/>
      <c r="H972" s="235" t="s">
        <v>19</v>
      </c>
      <c r="I972" s="237"/>
      <c r="J972" s="233"/>
      <c r="K972" s="233"/>
      <c r="L972" s="238"/>
      <c r="M972" s="239"/>
      <c r="N972" s="240"/>
      <c r="O972" s="240"/>
      <c r="P972" s="240"/>
      <c r="Q972" s="240"/>
      <c r="R972" s="240"/>
      <c r="S972" s="240"/>
      <c r="T972" s="241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2" t="s">
        <v>152</v>
      </c>
      <c r="AU972" s="242" t="s">
        <v>84</v>
      </c>
      <c r="AV972" s="13" t="s">
        <v>78</v>
      </c>
      <c r="AW972" s="13" t="s">
        <v>33</v>
      </c>
      <c r="AX972" s="13" t="s">
        <v>71</v>
      </c>
      <c r="AY972" s="242" t="s">
        <v>141</v>
      </c>
    </row>
    <row r="973" s="14" customFormat="1">
      <c r="A973" s="14"/>
      <c r="B973" s="243"/>
      <c r="C973" s="244"/>
      <c r="D973" s="234" t="s">
        <v>152</v>
      </c>
      <c r="E973" s="245" t="s">
        <v>19</v>
      </c>
      <c r="F973" s="246" t="s">
        <v>844</v>
      </c>
      <c r="G973" s="244"/>
      <c r="H973" s="247">
        <v>5.5499999999999998</v>
      </c>
      <c r="I973" s="248"/>
      <c r="J973" s="244"/>
      <c r="K973" s="244"/>
      <c r="L973" s="249"/>
      <c r="M973" s="250"/>
      <c r="N973" s="251"/>
      <c r="O973" s="251"/>
      <c r="P973" s="251"/>
      <c r="Q973" s="251"/>
      <c r="R973" s="251"/>
      <c r="S973" s="251"/>
      <c r="T973" s="252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  <c r="AE973" s="14"/>
      <c r="AT973" s="253" t="s">
        <v>152</v>
      </c>
      <c r="AU973" s="253" t="s">
        <v>84</v>
      </c>
      <c r="AV973" s="14" t="s">
        <v>84</v>
      </c>
      <c r="AW973" s="14" t="s">
        <v>33</v>
      </c>
      <c r="AX973" s="14" t="s">
        <v>71</v>
      </c>
      <c r="AY973" s="253" t="s">
        <v>141</v>
      </c>
    </row>
    <row r="974" s="15" customFormat="1">
      <c r="A974" s="15"/>
      <c r="B974" s="254"/>
      <c r="C974" s="255"/>
      <c r="D974" s="234" t="s">
        <v>152</v>
      </c>
      <c r="E974" s="256" t="s">
        <v>19</v>
      </c>
      <c r="F974" s="257" t="s">
        <v>159</v>
      </c>
      <c r="G974" s="255"/>
      <c r="H974" s="258">
        <v>5.5499999999999998</v>
      </c>
      <c r="I974" s="259"/>
      <c r="J974" s="255"/>
      <c r="K974" s="255"/>
      <c r="L974" s="260"/>
      <c r="M974" s="261"/>
      <c r="N974" s="262"/>
      <c r="O974" s="262"/>
      <c r="P974" s="262"/>
      <c r="Q974" s="262"/>
      <c r="R974" s="262"/>
      <c r="S974" s="262"/>
      <c r="T974" s="263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64" t="s">
        <v>152</v>
      </c>
      <c r="AU974" s="264" t="s">
        <v>84</v>
      </c>
      <c r="AV974" s="15" t="s">
        <v>148</v>
      </c>
      <c r="AW974" s="15" t="s">
        <v>33</v>
      </c>
      <c r="AX974" s="15" t="s">
        <v>78</v>
      </c>
      <c r="AY974" s="264" t="s">
        <v>141</v>
      </c>
    </row>
    <row r="975" s="2" customFormat="1" ht="16.5" customHeight="1">
      <c r="A975" s="40"/>
      <c r="B975" s="41"/>
      <c r="C975" s="214" t="s">
        <v>838</v>
      </c>
      <c r="D975" s="214" t="s">
        <v>143</v>
      </c>
      <c r="E975" s="215" t="s">
        <v>846</v>
      </c>
      <c r="F975" s="216" t="s">
        <v>847</v>
      </c>
      <c r="G975" s="217" t="s">
        <v>347</v>
      </c>
      <c r="H975" s="218">
        <v>147.40000000000001</v>
      </c>
      <c r="I975" s="219"/>
      <c r="J975" s="220">
        <f>ROUND(I975*H975,2)</f>
        <v>0</v>
      </c>
      <c r="K975" s="216" t="s">
        <v>147</v>
      </c>
      <c r="L975" s="46"/>
      <c r="M975" s="221" t="s">
        <v>19</v>
      </c>
      <c r="N975" s="222" t="s">
        <v>43</v>
      </c>
      <c r="O975" s="86"/>
      <c r="P975" s="223">
        <f>O975*H975</f>
        <v>0</v>
      </c>
      <c r="Q975" s="223">
        <v>0</v>
      </c>
      <c r="R975" s="223">
        <f>Q975*H975</f>
        <v>0</v>
      </c>
      <c r="S975" s="223">
        <v>0.00167</v>
      </c>
      <c r="T975" s="224">
        <f>S975*H975</f>
        <v>0.24615800000000002</v>
      </c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R975" s="225" t="s">
        <v>283</v>
      </c>
      <c r="AT975" s="225" t="s">
        <v>143</v>
      </c>
      <c r="AU975" s="225" t="s">
        <v>84</v>
      </c>
      <c r="AY975" s="19" t="s">
        <v>141</v>
      </c>
      <c r="BE975" s="226">
        <f>IF(N975="základní",J975,0)</f>
        <v>0</v>
      </c>
      <c r="BF975" s="226">
        <f>IF(N975="snížená",J975,0)</f>
        <v>0</v>
      </c>
      <c r="BG975" s="226">
        <f>IF(N975="zákl. přenesená",J975,0)</f>
        <v>0</v>
      </c>
      <c r="BH975" s="226">
        <f>IF(N975="sníž. přenesená",J975,0)</f>
        <v>0</v>
      </c>
      <c r="BI975" s="226">
        <f>IF(N975="nulová",J975,0)</f>
        <v>0</v>
      </c>
      <c r="BJ975" s="19" t="s">
        <v>84</v>
      </c>
      <c r="BK975" s="226">
        <f>ROUND(I975*H975,2)</f>
        <v>0</v>
      </c>
      <c r="BL975" s="19" t="s">
        <v>283</v>
      </c>
      <c r="BM975" s="225" t="s">
        <v>848</v>
      </c>
    </row>
    <row r="976" s="2" customFormat="1">
      <c r="A976" s="40"/>
      <c r="B976" s="41"/>
      <c r="C976" s="42"/>
      <c r="D976" s="227" t="s">
        <v>150</v>
      </c>
      <c r="E976" s="42"/>
      <c r="F976" s="228" t="s">
        <v>849</v>
      </c>
      <c r="G976" s="42"/>
      <c r="H976" s="42"/>
      <c r="I976" s="229"/>
      <c r="J976" s="42"/>
      <c r="K976" s="42"/>
      <c r="L976" s="46"/>
      <c r="M976" s="230"/>
      <c r="N976" s="231"/>
      <c r="O976" s="86"/>
      <c r="P976" s="86"/>
      <c r="Q976" s="86"/>
      <c r="R976" s="86"/>
      <c r="S976" s="86"/>
      <c r="T976" s="87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T976" s="19" t="s">
        <v>150</v>
      </c>
      <c r="AU976" s="19" t="s">
        <v>84</v>
      </c>
    </row>
    <row r="977" s="13" customFormat="1">
      <c r="A977" s="13"/>
      <c r="B977" s="232"/>
      <c r="C977" s="233"/>
      <c r="D977" s="234" t="s">
        <v>152</v>
      </c>
      <c r="E977" s="235" t="s">
        <v>19</v>
      </c>
      <c r="F977" s="236" t="s">
        <v>260</v>
      </c>
      <c r="G977" s="233"/>
      <c r="H977" s="235" t="s">
        <v>19</v>
      </c>
      <c r="I977" s="237"/>
      <c r="J977" s="233"/>
      <c r="K977" s="233"/>
      <c r="L977" s="238"/>
      <c r="M977" s="239"/>
      <c r="N977" s="240"/>
      <c r="O977" s="240"/>
      <c r="P977" s="240"/>
      <c r="Q977" s="240"/>
      <c r="R977" s="240"/>
      <c r="S977" s="240"/>
      <c r="T977" s="24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2" t="s">
        <v>152</v>
      </c>
      <c r="AU977" s="242" t="s">
        <v>84</v>
      </c>
      <c r="AV977" s="13" t="s">
        <v>78</v>
      </c>
      <c r="AW977" s="13" t="s">
        <v>33</v>
      </c>
      <c r="AX977" s="13" t="s">
        <v>71</v>
      </c>
      <c r="AY977" s="242" t="s">
        <v>141</v>
      </c>
    </row>
    <row r="978" s="14" customFormat="1">
      <c r="A978" s="14"/>
      <c r="B978" s="243"/>
      <c r="C978" s="244"/>
      <c r="D978" s="234" t="s">
        <v>152</v>
      </c>
      <c r="E978" s="245" t="s">
        <v>19</v>
      </c>
      <c r="F978" s="246" t="s">
        <v>537</v>
      </c>
      <c r="G978" s="244"/>
      <c r="H978" s="247">
        <v>7.2000000000000002</v>
      </c>
      <c r="I978" s="248"/>
      <c r="J978" s="244"/>
      <c r="K978" s="244"/>
      <c r="L978" s="249"/>
      <c r="M978" s="250"/>
      <c r="N978" s="251"/>
      <c r="O978" s="251"/>
      <c r="P978" s="251"/>
      <c r="Q978" s="251"/>
      <c r="R978" s="251"/>
      <c r="S978" s="251"/>
      <c r="T978" s="252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253" t="s">
        <v>152</v>
      </c>
      <c r="AU978" s="253" t="s">
        <v>84</v>
      </c>
      <c r="AV978" s="14" t="s">
        <v>84</v>
      </c>
      <c r="AW978" s="14" t="s">
        <v>33</v>
      </c>
      <c r="AX978" s="14" t="s">
        <v>71</v>
      </c>
      <c r="AY978" s="253" t="s">
        <v>141</v>
      </c>
    </row>
    <row r="979" s="14" customFormat="1">
      <c r="A979" s="14"/>
      <c r="B979" s="243"/>
      <c r="C979" s="244"/>
      <c r="D979" s="234" t="s">
        <v>152</v>
      </c>
      <c r="E979" s="245" t="s">
        <v>19</v>
      </c>
      <c r="F979" s="246" t="s">
        <v>539</v>
      </c>
      <c r="G979" s="244"/>
      <c r="H979" s="247">
        <v>12.6</v>
      </c>
      <c r="I979" s="248"/>
      <c r="J979" s="244"/>
      <c r="K979" s="244"/>
      <c r="L979" s="249"/>
      <c r="M979" s="250"/>
      <c r="N979" s="251"/>
      <c r="O979" s="251"/>
      <c r="P979" s="251"/>
      <c r="Q979" s="251"/>
      <c r="R979" s="251"/>
      <c r="S979" s="251"/>
      <c r="T979" s="252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  <c r="AE979" s="14"/>
      <c r="AT979" s="253" t="s">
        <v>152</v>
      </c>
      <c r="AU979" s="253" t="s">
        <v>84</v>
      </c>
      <c r="AV979" s="14" t="s">
        <v>84</v>
      </c>
      <c r="AW979" s="14" t="s">
        <v>33</v>
      </c>
      <c r="AX979" s="14" t="s">
        <v>71</v>
      </c>
      <c r="AY979" s="253" t="s">
        <v>141</v>
      </c>
    </row>
    <row r="980" s="14" customFormat="1">
      <c r="A980" s="14"/>
      <c r="B980" s="243"/>
      <c r="C980" s="244"/>
      <c r="D980" s="234" t="s">
        <v>152</v>
      </c>
      <c r="E980" s="245" t="s">
        <v>19</v>
      </c>
      <c r="F980" s="246" t="s">
        <v>537</v>
      </c>
      <c r="G980" s="244"/>
      <c r="H980" s="247">
        <v>7.2000000000000002</v>
      </c>
      <c r="I980" s="248"/>
      <c r="J980" s="244"/>
      <c r="K980" s="244"/>
      <c r="L980" s="249"/>
      <c r="M980" s="250"/>
      <c r="N980" s="251"/>
      <c r="O980" s="251"/>
      <c r="P980" s="251"/>
      <c r="Q980" s="251"/>
      <c r="R980" s="251"/>
      <c r="S980" s="251"/>
      <c r="T980" s="252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53" t="s">
        <v>152</v>
      </c>
      <c r="AU980" s="253" t="s">
        <v>84</v>
      </c>
      <c r="AV980" s="14" t="s">
        <v>84</v>
      </c>
      <c r="AW980" s="14" t="s">
        <v>33</v>
      </c>
      <c r="AX980" s="14" t="s">
        <v>71</v>
      </c>
      <c r="AY980" s="253" t="s">
        <v>141</v>
      </c>
    </row>
    <row r="981" s="14" customFormat="1">
      <c r="A981" s="14"/>
      <c r="B981" s="243"/>
      <c r="C981" s="244"/>
      <c r="D981" s="234" t="s">
        <v>152</v>
      </c>
      <c r="E981" s="245" t="s">
        <v>19</v>
      </c>
      <c r="F981" s="246" t="s">
        <v>850</v>
      </c>
      <c r="G981" s="244"/>
      <c r="H981" s="247">
        <v>1.8</v>
      </c>
      <c r="I981" s="248"/>
      <c r="J981" s="244"/>
      <c r="K981" s="244"/>
      <c r="L981" s="249"/>
      <c r="M981" s="250"/>
      <c r="N981" s="251"/>
      <c r="O981" s="251"/>
      <c r="P981" s="251"/>
      <c r="Q981" s="251"/>
      <c r="R981" s="251"/>
      <c r="S981" s="251"/>
      <c r="T981" s="252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3" t="s">
        <v>152</v>
      </c>
      <c r="AU981" s="253" t="s">
        <v>84</v>
      </c>
      <c r="AV981" s="14" t="s">
        <v>84</v>
      </c>
      <c r="AW981" s="14" t="s">
        <v>33</v>
      </c>
      <c r="AX981" s="14" t="s">
        <v>71</v>
      </c>
      <c r="AY981" s="253" t="s">
        <v>141</v>
      </c>
    </row>
    <row r="982" s="14" customFormat="1">
      <c r="A982" s="14"/>
      <c r="B982" s="243"/>
      <c r="C982" s="244"/>
      <c r="D982" s="234" t="s">
        <v>152</v>
      </c>
      <c r="E982" s="245" t="s">
        <v>19</v>
      </c>
      <c r="F982" s="246" t="s">
        <v>851</v>
      </c>
      <c r="G982" s="244"/>
      <c r="H982" s="247">
        <v>10</v>
      </c>
      <c r="I982" s="248"/>
      <c r="J982" s="244"/>
      <c r="K982" s="244"/>
      <c r="L982" s="249"/>
      <c r="M982" s="250"/>
      <c r="N982" s="251"/>
      <c r="O982" s="251"/>
      <c r="P982" s="251"/>
      <c r="Q982" s="251"/>
      <c r="R982" s="251"/>
      <c r="S982" s="251"/>
      <c r="T982" s="252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253" t="s">
        <v>152</v>
      </c>
      <c r="AU982" s="253" t="s">
        <v>84</v>
      </c>
      <c r="AV982" s="14" t="s">
        <v>84</v>
      </c>
      <c r="AW982" s="14" t="s">
        <v>33</v>
      </c>
      <c r="AX982" s="14" t="s">
        <v>71</v>
      </c>
      <c r="AY982" s="253" t="s">
        <v>141</v>
      </c>
    </row>
    <row r="983" s="14" customFormat="1">
      <c r="A983" s="14"/>
      <c r="B983" s="243"/>
      <c r="C983" s="244"/>
      <c r="D983" s="234" t="s">
        <v>152</v>
      </c>
      <c r="E983" s="245" t="s">
        <v>19</v>
      </c>
      <c r="F983" s="246" t="s">
        <v>1446</v>
      </c>
      <c r="G983" s="244"/>
      <c r="H983" s="247">
        <v>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152</v>
      </c>
      <c r="AU983" s="253" t="s">
        <v>84</v>
      </c>
      <c r="AV983" s="14" t="s">
        <v>84</v>
      </c>
      <c r="AW983" s="14" t="s">
        <v>33</v>
      </c>
      <c r="AX983" s="14" t="s">
        <v>71</v>
      </c>
      <c r="AY983" s="253" t="s">
        <v>141</v>
      </c>
    </row>
    <row r="984" s="14" customFormat="1">
      <c r="A984" s="14"/>
      <c r="B984" s="243"/>
      <c r="C984" s="244"/>
      <c r="D984" s="234" t="s">
        <v>152</v>
      </c>
      <c r="E984" s="245" t="s">
        <v>19</v>
      </c>
      <c r="F984" s="246" t="s">
        <v>539</v>
      </c>
      <c r="G984" s="244"/>
      <c r="H984" s="247">
        <v>12.6</v>
      </c>
      <c r="I984" s="248"/>
      <c r="J984" s="244"/>
      <c r="K984" s="244"/>
      <c r="L984" s="249"/>
      <c r="M984" s="250"/>
      <c r="N984" s="251"/>
      <c r="O984" s="251"/>
      <c r="P984" s="251"/>
      <c r="Q984" s="251"/>
      <c r="R984" s="251"/>
      <c r="S984" s="251"/>
      <c r="T984" s="252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3" t="s">
        <v>152</v>
      </c>
      <c r="AU984" s="253" t="s">
        <v>84</v>
      </c>
      <c r="AV984" s="14" t="s">
        <v>84</v>
      </c>
      <c r="AW984" s="14" t="s">
        <v>33</v>
      </c>
      <c r="AX984" s="14" t="s">
        <v>71</v>
      </c>
      <c r="AY984" s="253" t="s">
        <v>141</v>
      </c>
    </row>
    <row r="985" s="14" customFormat="1">
      <c r="A985" s="14"/>
      <c r="B985" s="243"/>
      <c r="C985" s="244"/>
      <c r="D985" s="234" t="s">
        <v>152</v>
      </c>
      <c r="E985" s="245" t="s">
        <v>19</v>
      </c>
      <c r="F985" s="246" t="s">
        <v>537</v>
      </c>
      <c r="G985" s="244"/>
      <c r="H985" s="247">
        <v>7.2000000000000002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152</v>
      </c>
      <c r="AU985" s="253" t="s">
        <v>84</v>
      </c>
      <c r="AV985" s="14" t="s">
        <v>84</v>
      </c>
      <c r="AW985" s="14" t="s">
        <v>33</v>
      </c>
      <c r="AX985" s="14" t="s">
        <v>71</v>
      </c>
      <c r="AY985" s="253" t="s">
        <v>141</v>
      </c>
    </row>
    <row r="986" s="13" customFormat="1">
      <c r="A986" s="13"/>
      <c r="B986" s="232"/>
      <c r="C986" s="233"/>
      <c r="D986" s="234" t="s">
        <v>152</v>
      </c>
      <c r="E986" s="235" t="s">
        <v>19</v>
      </c>
      <c r="F986" s="236" t="s">
        <v>264</v>
      </c>
      <c r="G986" s="233"/>
      <c r="H986" s="235" t="s">
        <v>19</v>
      </c>
      <c r="I986" s="237"/>
      <c r="J986" s="233"/>
      <c r="K986" s="233"/>
      <c r="L986" s="238"/>
      <c r="M986" s="239"/>
      <c r="N986" s="240"/>
      <c r="O986" s="240"/>
      <c r="P986" s="240"/>
      <c r="Q986" s="240"/>
      <c r="R986" s="240"/>
      <c r="S986" s="240"/>
      <c r="T986" s="241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2" t="s">
        <v>152</v>
      </c>
      <c r="AU986" s="242" t="s">
        <v>84</v>
      </c>
      <c r="AV986" s="13" t="s">
        <v>78</v>
      </c>
      <c r="AW986" s="13" t="s">
        <v>33</v>
      </c>
      <c r="AX986" s="13" t="s">
        <v>71</v>
      </c>
      <c r="AY986" s="242" t="s">
        <v>141</v>
      </c>
    </row>
    <row r="987" s="14" customFormat="1">
      <c r="A987" s="14"/>
      <c r="B987" s="243"/>
      <c r="C987" s="244"/>
      <c r="D987" s="234" t="s">
        <v>152</v>
      </c>
      <c r="E987" s="245" t="s">
        <v>19</v>
      </c>
      <c r="F987" s="246" t="s">
        <v>548</v>
      </c>
      <c r="G987" s="244"/>
      <c r="H987" s="247">
        <v>18</v>
      </c>
      <c r="I987" s="248"/>
      <c r="J987" s="244"/>
      <c r="K987" s="244"/>
      <c r="L987" s="249"/>
      <c r="M987" s="250"/>
      <c r="N987" s="251"/>
      <c r="O987" s="251"/>
      <c r="P987" s="251"/>
      <c r="Q987" s="251"/>
      <c r="R987" s="251"/>
      <c r="S987" s="251"/>
      <c r="T987" s="252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  <c r="AE987" s="14"/>
      <c r="AT987" s="253" t="s">
        <v>152</v>
      </c>
      <c r="AU987" s="253" t="s">
        <v>84</v>
      </c>
      <c r="AV987" s="14" t="s">
        <v>84</v>
      </c>
      <c r="AW987" s="14" t="s">
        <v>33</v>
      </c>
      <c r="AX987" s="14" t="s">
        <v>71</v>
      </c>
      <c r="AY987" s="253" t="s">
        <v>141</v>
      </c>
    </row>
    <row r="988" s="14" customFormat="1">
      <c r="A988" s="14"/>
      <c r="B988" s="243"/>
      <c r="C988" s="244"/>
      <c r="D988" s="234" t="s">
        <v>152</v>
      </c>
      <c r="E988" s="245" t="s">
        <v>19</v>
      </c>
      <c r="F988" s="246" t="s">
        <v>549</v>
      </c>
      <c r="G988" s="244"/>
      <c r="H988" s="247">
        <v>14.4</v>
      </c>
      <c r="I988" s="248"/>
      <c r="J988" s="244"/>
      <c r="K988" s="244"/>
      <c r="L988" s="249"/>
      <c r="M988" s="250"/>
      <c r="N988" s="251"/>
      <c r="O988" s="251"/>
      <c r="P988" s="251"/>
      <c r="Q988" s="251"/>
      <c r="R988" s="251"/>
      <c r="S988" s="251"/>
      <c r="T988" s="252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  <c r="AE988" s="14"/>
      <c r="AT988" s="253" t="s">
        <v>152</v>
      </c>
      <c r="AU988" s="253" t="s">
        <v>84</v>
      </c>
      <c r="AV988" s="14" t="s">
        <v>84</v>
      </c>
      <c r="AW988" s="14" t="s">
        <v>33</v>
      </c>
      <c r="AX988" s="14" t="s">
        <v>71</v>
      </c>
      <c r="AY988" s="253" t="s">
        <v>141</v>
      </c>
    </row>
    <row r="989" s="14" customFormat="1">
      <c r="A989" s="14"/>
      <c r="B989" s="243"/>
      <c r="C989" s="244"/>
      <c r="D989" s="234" t="s">
        <v>152</v>
      </c>
      <c r="E989" s="245" t="s">
        <v>19</v>
      </c>
      <c r="F989" s="246" t="s">
        <v>543</v>
      </c>
      <c r="G989" s="244"/>
      <c r="H989" s="247">
        <v>15</v>
      </c>
      <c r="I989" s="248"/>
      <c r="J989" s="244"/>
      <c r="K989" s="244"/>
      <c r="L989" s="249"/>
      <c r="M989" s="250"/>
      <c r="N989" s="251"/>
      <c r="O989" s="251"/>
      <c r="P989" s="251"/>
      <c r="Q989" s="251"/>
      <c r="R989" s="251"/>
      <c r="S989" s="251"/>
      <c r="T989" s="252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3" t="s">
        <v>152</v>
      </c>
      <c r="AU989" s="253" t="s">
        <v>84</v>
      </c>
      <c r="AV989" s="14" t="s">
        <v>84</v>
      </c>
      <c r="AW989" s="14" t="s">
        <v>33</v>
      </c>
      <c r="AX989" s="14" t="s">
        <v>71</v>
      </c>
      <c r="AY989" s="253" t="s">
        <v>141</v>
      </c>
    </row>
    <row r="990" s="14" customFormat="1">
      <c r="A990" s="14"/>
      <c r="B990" s="243"/>
      <c r="C990" s="244"/>
      <c r="D990" s="234" t="s">
        <v>152</v>
      </c>
      <c r="E990" s="245" t="s">
        <v>19</v>
      </c>
      <c r="F990" s="246" t="s">
        <v>549</v>
      </c>
      <c r="G990" s="244"/>
      <c r="H990" s="247">
        <v>14.4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152</v>
      </c>
      <c r="AU990" s="253" t="s">
        <v>84</v>
      </c>
      <c r="AV990" s="14" t="s">
        <v>84</v>
      </c>
      <c r="AW990" s="14" t="s">
        <v>33</v>
      </c>
      <c r="AX990" s="14" t="s">
        <v>71</v>
      </c>
      <c r="AY990" s="253" t="s">
        <v>141</v>
      </c>
    </row>
    <row r="991" s="14" customFormat="1">
      <c r="A991" s="14"/>
      <c r="B991" s="243"/>
      <c r="C991" s="244"/>
      <c r="D991" s="234" t="s">
        <v>152</v>
      </c>
      <c r="E991" s="245" t="s">
        <v>19</v>
      </c>
      <c r="F991" s="246" t="s">
        <v>548</v>
      </c>
      <c r="G991" s="244"/>
      <c r="H991" s="247">
        <v>18</v>
      </c>
      <c r="I991" s="248"/>
      <c r="J991" s="244"/>
      <c r="K991" s="244"/>
      <c r="L991" s="249"/>
      <c r="M991" s="250"/>
      <c r="N991" s="251"/>
      <c r="O991" s="251"/>
      <c r="P991" s="251"/>
      <c r="Q991" s="251"/>
      <c r="R991" s="251"/>
      <c r="S991" s="251"/>
      <c r="T991" s="252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3" t="s">
        <v>152</v>
      </c>
      <c r="AU991" s="253" t="s">
        <v>84</v>
      </c>
      <c r="AV991" s="14" t="s">
        <v>84</v>
      </c>
      <c r="AW991" s="14" t="s">
        <v>33</v>
      </c>
      <c r="AX991" s="14" t="s">
        <v>71</v>
      </c>
      <c r="AY991" s="253" t="s">
        <v>141</v>
      </c>
    </row>
    <row r="992" s="15" customFormat="1">
      <c r="A992" s="15"/>
      <c r="B992" s="254"/>
      <c r="C992" s="255"/>
      <c r="D992" s="234" t="s">
        <v>152</v>
      </c>
      <c r="E992" s="256" t="s">
        <v>19</v>
      </c>
      <c r="F992" s="257" t="s">
        <v>159</v>
      </c>
      <c r="G992" s="255"/>
      <c r="H992" s="258">
        <v>147.40000000000001</v>
      </c>
      <c r="I992" s="259"/>
      <c r="J992" s="255"/>
      <c r="K992" s="255"/>
      <c r="L992" s="260"/>
      <c r="M992" s="261"/>
      <c r="N992" s="262"/>
      <c r="O992" s="262"/>
      <c r="P992" s="262"/>
      <c r="Q992" s="262"/>
      <c r="R992" s="262"/>
      <c r="S992" s="262"/>
      <c r="T992" s="263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64" t="s">
        <v>152</v>
      </c>
      <c r="AU992" s="264" t="s">
        <v>84</v>
      </c>
      <c r="AV992" s="15" t="s">
        <v>148</v>
      </c>
      <c r="AW992" s="15" t="s">
        <v>33</v>
      </c>
      <c r="AX992" s="15" t="s">
        <v>78</v>
      </c>
      <c r="AY992" s="264" t="s">
        <v>141</v>
      </c>
    </row>
    <row r="993" s="2" customFormat="1" ht="16.5" customHeight="1">
      <c r="A993" s="40"/>
      <c r="B993" s="41"/>
      <c r="C993" s="214" t="s">
        <v>845</v>
      </c>
      <c r="D993" s="214" t="s">
        <v>143</v>
      </c>
      <c r="E993" s="215" t="s">
        <v>853</v>
      </c>
      <c r="F993" s="216" t="s">
        <v>854</v>
      </c>
      <c r="G993" s="217" t="s">
        <v>347</v>
      </c>
      <c r="H993" s="218">
        <v>3.7999999999999998</v>
      </c>
      <c r="I993" s="219"/>
      <c r="J993" s="220">
        <f>ROUND(I993*H993,2)</f>
        <v>0</v>
      </c>
      <c r="K993" s="216" t="s">
        <v>147</v>
      </c>
      <c r="L993" s="46"/>
      <c r="M993" s="221" t="s">
        <v>19</v>
      </c>
      <c r="N993" s="222" t="s">
        <v>43</v>
      </c>
      <c r="O993" s="86"/>
      <c r="P993" s="223">
        <f>O993*H993</f>
        <v>0</v>
      </c>
      <c r="Q993" s="223">
        <v>0</v>
      </c>
      <c r="R993" s="223">
        <f>Q993*H993</f>
        <v>0</v>
      </c>
      <c r="S993" s="223">
        <v>0.00175</v>
      </c>
      <c r="T993" s="224">
        <f>S993*H993</f>
        <v>0.0066499999999999997</v>
      </c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R993" s="225" t="s">
        <v>283</v>
      </c>
      <c r="AT993" s="225" t="s">
        <v>143</v>
      </c>
      <c r="AU993" s="225" t="s">
        <v>84</v>
      </c>
      <c r="AY993" s="19" t="s">
        <v>141</v>
      </c>
      <c r="BE993" s="226">
        <f>IF(N993="základní",J993,0)</f>
        <v>0</v>
      </c>
      <c r="BF993" s="226">
        <f>IF(N993="snížená",J993,0)</f>
        <v>0</v>
      </c>
      <c r="BG993" s="226">
        <f>IF(N993="zákl. přenesená",J993,0)</f>
        <v>0</v>
      </c>
      <c r="BH993" s="226">
        <f>IF(N993="sníž. přenesená",J993,0)</f>
        <v>0</v>
      </c>
      <c r="BI993" s="226">
        <f>IF(N993="nulová",J993,0)</f>
        <v>0</v>
      </c>
      <c r="BJ993" s="19" t="s">
        <v>84</v>
      </c>
      <c r="BK993" s="226">
        <f>ROUND(I993*H993,2)</f>
        <v>0</v>
      </c>
      <c r="BL993" s="19" t="s">
        <v>283</v>
      </c>
      <c r="BM993" s="225" t="s">
        <v>855</v>
      </c>
    </row>
    <row r="994" s="2" customFormat="1">
      <c r="A994" s="40"/>
      <c r="B994" s="41"/>
      <c r="C994" s="42"/>
      <c r="D994" s="227" t="s">
        <v>150</v>
      </c>
      <c r="E994" s="42"/>
      <c r="F994" s="228" t="s">
        <v>856</v>
      </c>
      <c r="G994" s="42"/>
      <c r="H994" s="42"/>
      <c r="I994" s="229"/>
      <c r="J994" s="42"/>
      <c r="K994" s="42"/>
      <c r="L994" s="46"/>
      <c r="M994" s="230"/>
      <c r="N994" s="231"/>
      <c r="O994" s="86"/>
      <c r="P994" s="86"/>
      <c r="Q994" s="86"/>
      <c r="R994" s="86"/>
      <c r="S994" s="86"/>
      <c r="T994" s="87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T994" s="19" t="s">
        <v>150</v>
      </c>
      <c r="AU994" s="19" t="s">
        <v>84</v>
      </c>
    </row>
    <row r="995" s="13" customFormat="1">
      <c r="A995" s="13"/>
      <c r="B995" s="232"/>
      <c r="C995" s="233"/>
      <c r="D995" s="234" t="s">
        <v>152</v>
      </c>
      <c r="E995" s="235" t="s">
        <v>19</v>
      </c>
      <c r="F995" s="236" t="s">
        <v>857</v>
      </c>
      <c r="G995" s="233"/>
      <c r="H995" s="235" t="s">
        <v>19</v>
      </c>
      <c r="I995" s="237"/>
      <c r="J995" s="233"/>
      <c r="K995" s="233"/>
      <c r="L995" s="238"/>
      <c r="M995" s="239"/>
      <c r="N995" s="240"/>
      <c r="O995" s="240"/>
      <c r="P995" s="240"/>
      <c r="Q995" s="240"/>
      <c r="R995" s="240"/>
      <c r="S995" s="240"/>
      <c r="T995" s="241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2" t="s">
        <v>152</v>
      </c>
      <c r="AU995" s="242" t="s">
        <v>84</v>
      </c>
      <c r="AV995" s="13" t="s">
        <v>78</v>
      </c>
      <c r="AW995" s="13" t="s">
        <v>33</v>
      </c>
      <c r="AX995" s="13" t="s">
        <v>71</v>
      </c>
      <c r="AY995" s="242" t="s">
        <v>141</v>
      </c>
    </row>
    <row r="996" s="14" customFormat="1">
      <c r="A996" s="14"/>
      <c r="B996" s="243"/>
      <c r="C996" s="244"/>
      <c r="D996" s="234" t="s">
        <v>152</v>
      </c>
      <c r="E996" s="245" t="s">
        <v>19</v>
      </c>
      <c r="F996" s="246" t="s">
        <v>913</v>
      </c>
      <c r="G996" s="244"/>
      <c r="H996" s="247">
        <v>3.7999999999999998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152</v>
      </c>
      <c r="AU996" s="253" t="s">
        <v>84</v>
      </c>
      <c r="AV996" s="14" t="s">
        <v>84</v>
      </c>
      <c r="AW996" s="14" t="s">
        <v>33</v>
      </c>
      <c r="AX996" s="14" t="s">
        <v>71</v>
      </c>
      <c r="AY996" s="253" t="s">
        <v>141</v>
      </c>
    </row>
    <row r="997" s="15" customFormat="1">
      <c r="A997" s="15"/>
      <c r="B997" s="254"/>
      <c r="C997" s="255"/>
      <c r="D997" s="234" t="s">
        <v>152</v>
      </c>
      <c r="E997" s="256" t="s">
        <v>19</v>
      </c>
      <c r="F997" s="257" t="s">
        <v>159</v>
      </c>
      <c r="G997" s="255"/>
      <c r="H997" s="258">
        <v>3.7999999999999998</v>
      </c>
      <c r="I997" s="259"/>
      <c r="J997" s="255"/>
      <c r="K997" s="255"/>
      <c r="L997" s="260"/>
      <c r="M997" s="261"/>
      <c r="N997" s="262"/>
      <c r="O997" s="262"/>
      <c r="P997" s="262"/>
      <c r="Q997" s="262"/>
      <c r="R997" s="262"/>
      <c r="S997" s="262"/>
      <c r="T997" s="263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4" t="s">
        <v>152</v>
      </c>
      <c r="AU997" s="264" t="s">
        <v>84</v>
      </c>
      <c r="AV997" s="15" t="s">
        <v>148</v>
      </c>
      <c r="AW997" s="15" t="s">
        <v>33</v>
      </c>
      <c r="AX997" s="15" t="s">
        <v>78</v>
      </c>
      <c r="AY997" s="264" t="s">
        <v>141</v>
      </c>
    </row>
    <row r="998" s="2" customFormat="1" ht="16.5" customHeight="1">
      <c r="A998" s="40"/>
      <c r="B998" s="41"/>
      <c r="C998" s="214" t="s">
        <v>852</v>
      </c>
      <c r="D998" s="214" t="s">
        <v>143</v>
      </c>
      <c r="E998" s="215" t="s">
        <v>860</v>
      </c>
      <c r="F998" s="216" t="s">
        <v>861</v>
      </c>
      <c r="G998" s="217" t="s">
        <v>347</v>
      </c>
      <c r="H998" s="218">
        <v>3.7999999999999998</v>
      </c>
      <c r="I998" s="219"/>
      <c r="J998" s="220">
        <f>ROUND(I998*H998,2)</f>
        <v>0</v>
      </c>
      <c r="K998" s="216" t="s">
        <v>147</v>
      </c>
      <c r="L998" s="46"/>
      <c r="M998" s="221" t="s">
        <v>19</v>
      </c>
      <c r="N998" s="222" t="s">
        <v>43</v>
      </c>
      <c r="O998" s="86"/>
      <c r="P998" s="223">
        <f>O998*H998</f>
        <v>0</v>
      </c>
      <c r="Q998" s="223">
        <v>0</v>
      </c>
      <c r="R998" s="223">
        <f>Q998*H998</f>
        <v>0</v>
      </c>
      <c r="S998" s="223">
        <v>0.0025999999999999999</v>
      </c>
      <c r="T998" s="224">
        <f>S998*H998</f>
        <v>0.0098799999999999999</v>
      </c>
      <c r="U998" s="40"/>
      <c r="V998" s="40"/>
      <c r="W998" s="40"/>
      <c r="X998" s="40"/>
      <c r="Y998" s="40"/>
      <c r="Z998" s="40"/>
      <c r="AA998" s="40"/>
      <c r="AB998" s="40"/>
      <c r="AC998" s="40"/>
      <c r="AD998" s="40"/>
      <c r="AE998" s="40"/>
      <c r="AR998" s="225" t="s">
        <v>283</v>
      </c>
      <c r="AT998" s="225" t="s">
        <v>143</v>
      </c>
      <c r="AU998" s="225" t="s">
        <v>84</v>
      </c>
      <c r="AY998" s="19" t="s">
        <v>141</v>
      </c>
      <c r="BE998" s="226">
        <f>IF(N998="základní",J998,0)</f>
        <v>0</v>
      </c>
      <c r="BF998" s="226">
        <f>IF(N998="snížená",J998,0)</f>
        <v>0</v>
      </c>
      <c r="BG998" s="226">
        <f>IF(N998="zákl. přenesená",J998,0)</f>
        <v>0</v>
      </c>
      <c r="BH998" s="226">
        <f>IF(N998="sníž. přenesená",J998,0)</f>
        <v>0</v>
      </c>
      <c r="BI998" s="226">
        <f>IF(N998="nulová",J998,0)</f>
        <v>0</v>
      </c>
      <c r="BJ998" s="19" t="s">
        <v>84</v>
      </c>
      <c r="BK998" s="226">
        <f>ROUND(I998*H998,2)</f>
        <v>0</v>
      </c>
      <c r="BL998" s="19" t="s">
        <v>283</v>
      </c>
      <c r="BM998" s="225" t="s">
        <v>862</v>
      </c>
    </row>
    <row r="999" s="2" customFormat="1">
      <c r="A999" s="40"/>
      <c r="B999" s="41"/>
      <c r="C999" s="42"/>
      <c r="D999" s="227" t="s">
        <v>150</v>
      </c>
      <c r="E999" s="42"/>
      <c r="F999" s="228" t="s">
        <v>863</v>
      </c>
      <c r="G999" s="42"/>
      <c r="H999" s="42"/>
      <c r="I999" s="229"/>
      <c r="J999" s="42"/>
      <c r="K999" s="42"/>
      <c r="L999" s="46"/>
      <c r="M999" s="230"/>
      <c r="N999" s="231"/>
      <c r="O999" s="86"/>
      <c r="P999" s="86"/>
      <c r="Q999" s="86"/>
      <c r="R999" s="86"/>
      <c r="S999" s="86"/>
      <c r="T999" s="87"/>
      <c r="U999" s="40"/>
      <c r="V999" s="40"/>
      <c r="W999" s="40"/>
      <c r="X999" s="40"/>
      <c r="Y999" s="40"/>
      <c r="Z999" s="40"/>
      <c r="AA999" s="40"/>
      <c r="AB999" s="40"/>
      <c r="AC999" s="40"/>
      <c r="AD999" s="40"/>
      <c r="AE999" s="40"/>
      <c r="AT999" s="19" t="s">
        <v>150</v>
      </c>
      <c r="AU999" s="19" t="s">
        <v>84</v>
      </c>
    </row>
    <row r="1000" s="13" customFormat="1">
      <c r="A1000" s="13"/>
      <c r="B1000" s="232"/>
      <c r="C1000" s="233"/>
      <c r="D1000" s="234" t="s">
        <v>152</v>
      </c>
      <c r="E1000" s="235" t="s">
        <v>19</v>
      </c>
      <c r="F1000" s="236" t="s">
        <v>843</v>
      </c>
      <c r="G1000" s="233"/>
      <c r="H1000" s="235" t="s">
        <v>19</v>
      </c>
      <c r="I1000" s="237"/>
      <c r="J1000" s="233"/>
      <c r="K1000" s="233"/>
      <c r="L1000" s="238"/>
      <c r="M1000" s="239"/>
      <c r="N1000" s="240"/>
      <c r="O1000" s="240"/>
      <c r="P1000" s="240"/>
      <c r="Q1000" s="240"/>
      <c r="R1000" s="240"/>
      <c r="S1000" s="240"/>
      <c r="T1000" s="24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42" t="s">
        <v>152</v>
      </c>
      <c r="AU1000" s="242" t="s">
        <v>84</v>
      </c>
      <c r="AV1000" s="13" t="s">
        <v>78</v>
      </c>
      <c r="AW1000" s="13" t="s">
        <v>33</v>
      </c>
      <c r="AX1000" s="13" t="s">
        <v>71</v>
      </c>
      <c r="AY1000" s="242" t="s">
        <v>141</v>
      </c>
    </row>
    <row r="1001" s="14" customFormat="1">
      <c r="A1001" s="14"/>
      <c r="B1001" s="243"/>
      <c r="C1001" s="244"/>
      <c r="D1001" s="234" t="s">
        <v>152</v>
      </c>
      <c r="E1001" s="245" t="s">
        <v>19</v>
      </c>
      <c r="F1001" s="246" t="s">
        <v>913</v>
      </c>
      <c r="G1001" s="244"/>
      <c r="H1001" s="247">
        <v>3.7999999999999998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152</v>
      </c>
      <c r="AU1001" s="253" t="s">
        <v>84</v>
      </c>
      <c r="AV1001" s="14" t="s">
        <v>84</v>
      </c>
      <c r="AW1001" s="14" t="s">
        <v>33</v>
      </c>
      <c r="AX1001" s="14" t="s">
        <v>71</v>
      </c>
      <c r="AY1001" s="253" t="s">
        <v>141</v>
      </c>
    </row>
    <row r="1002" s="15" customFormat="1">
      <c r="A1002" s="15"/>
      <c r="B1002" s="254"/>
      <c r="C1002" s="255"/>
      <c r="D1002" s="234" t="s">
        <v>152</v>
      </c>
      <c r="E1002" s="256" t="s">
        <v>19</v>
      </c>
      <c r="F1002" s="257" t="s">
        <v>159</v>
      </c>
      <c r="G1002" s="255"/>
      <c r="H1002" s="258">
        <v>3.7999999999999998</v>
      </c>
      <c r="I1002" s="259"/>
      <c r="J1002" s="255"/>
      <c r="K1002" s="255"/>
      <c r="L1002" s="260"/>
      <c r="M1002" s="261"/>
      <c r="N1002" s="262"/>
      <c r="O1002" s="262"/>
      <c r="P1002" s="262"/>
      <c r="Q1002" s="262"/>
      <c r="R1002" s="262"/>
      <c r="S1002" s="262"/>
      <c r="T1002" s="263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64" t="s">
        <v>152</v>
      </c>
      <c r="AU1002" s="264" t="s">
        <v>84</v>
      </c>
      <c r="AV1002" s="15" t="s">
        <v>148</v>
      </c>
      <c r="AW1002" s="15" t="s">
        <v>33</v>
      </c>
      <c r="AX1002" s="15" t="s">
        <v>78</v>
      </c>
      <c r="AY1002" s="264" t="s">
        <v>141</v>
      </c>
    </row>
    <row r="1003" s="2" customFormat="1" ht="16.5" customHeight="1">
      <c r="A1003" s="40"/>
      <c r="B1003" s="41"/>
      <c r="C1003" s="214" t="s">
        <v>859</v>
      </c>
      <c r="D1003" s="214" t="s">
        <v>143</v>
      </c>
      <c r="E1003" s="215" t="s">
        <v>865</v>
      </c>
      <c r="F1003" s="216" t="s">
        <v>866</v>
      </c>
      <c r="G1003" s="217" t="s">
        <v>347</v>
      </c>
      <c r="H1003" s="218">
        <v>2.7999999999999998</v>
      </c>
      <c r="I1003" s="219"/>
      <c r="J1003" s="220">
        <f>ROUND(I1003*H1003,2)</f>
        <v>0</v>
      </c>
      <c r="K1003" s="216" t="s">
        <v>147</v>
      </c>
      <c r="L1003" s="46"/>
      <c r="M1003" s="221" t="s">
        <v>19</v>
      </c>
      <c r="N1003" s="222" t="s">
        <v>43</v>
      </c>
      <c r="O1003" s="86"/>
      <c r="P1003" s="223">
        <f>O1003*H1003</f>
        <v>0</v>
      </c>
      <c r="Q1003" s="223">
        <v>0</v>
      </c>
      <c r="R1003" s="223">
        <f>Q1003*H1003</f>
        <v>0</v>
      </c>
      <c r="S1003" s="223">
        <v>0.0039399999999999999</v>
      </c>
      <c r="T1003" s="224">
        <f>S1003*H1003</f>
        <v>0.011031999999999998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25" t="s">
        <v>283</v>
      </c>
      <c r="AT1003" s="225" t="s">
        <v>143</v>
      </c>
      <c r="AU1003" s="225" t="s">
        <v>84</v>
      </c>
      <c r="AY1003" s="19" t="s">
        <v>141</v>
      </c>
      <c r="BE1003" s="226">
        <f>IF(N1003="základní",J1003,0)</f>
        <v>0</v>
      </c>
      <c r="BF1003" s="226">
        <f>IF(N1003="snížená",J1003,0)</f>
        <v>0</v>
      </c>
      <c r="BG1003" s="226">
        <f>IF(N1003="zákl. přenesená",J1003,0)</f>
        <v>0</v>
      </c>
      <c r="BH1003" s="226">
        <f>IF(N1003="sníž. přenesená",J1003,0)</f>
        <v>0</v>
      </c>
      <c r="BI1003" s="226">
        <f>IF(N1003="nulová",J1003,0)</f>
        <v>0</v>
      </c>
      <c r="BJ1003" s="19" t="s">
        <v>84</v>
      </c>
      <c r="BK1003" s="226">
        <f>ROUND(I1003*H1003,2)</f>
        <v>0</v>
      </c>
      <c r="BL1003" s="19" t="s">
        <v>283</v>
      </c>
      <c r="BM1003" s="225" t="s">
        <v>867</v>
      </c>
    </row>
    <row r="1004" s="2" customFormat="1">
      <c r="A1004" s="40"/>
      <c r="B1004" s="41"/>
      <c r="C1004" s="42"/>
      <c r="D1004" s="227" t="s">
        <v>150</v>
      </c>
      <c r="E1004" s="42"/>
      <c r="F1004" s="228" t="s">
        <v>868</v>
      </c>
      <c r="G1004" s="42"/>
      <c r="H1004" s="42"/>
      <c r="I1004" s="229"/>
      <c r="J1004" s="42"/>
      <c r="K1004" s="42"/>
      <c r="L1004" s="46"/>
      <c r="M1004" s="230"/>
      <c r="N1004" s="231"/>
      <c r="O1004" s="86"/>
      <c r="P1004" s="86"/>
      <c r="Q1004" s="86"/>
      <c r="R1004" s="86"/>
      <c r="S1004" s="86"/>
      <c r="T1004" s="87"/>
      <c r="U1004" s="40"/>
      <c r="V1004" s="40"/>
      <c r="W1004" s="40"/>
      <c r="X1004" s="40"/>
      <c r="Y1004" s="40"/>
      <c r="Z1004" s="40"/>
      <c r="AA1004" s="40"/>
      <c r="AB1004" s="40"/>
      <c r="AC1004" s="40"/>
      <c r="AD1004" s="40"/>
      <c r="AE1004" s="40"/>
      <c r="AT1004" s="19" t="s">
        <v>150</v>
      </c>
      <c r="AU1004" s="19" t="s">
        <v>84</v>
      </c>
    </row>
    <row r="1005" s="13" customFormat="1">
      <c r="A1005" s="13"/>
      <c r="B1005" s="232"/>
      <c r="C1005" s="233"/>
      <c r="D1005" s="234" t="s">
        <v>152</v>
      </c>
      <c r="E1005" s="235" t="s">
        <v>19</v>
      </c>
      <c r="F1005" s="236" t="s">
        <v>843</v>
      </c>
      <c r="G1005" s="233"/>
      <c r="H1005" s="235" t="s">
        <v>19</v>
      </c>
      <c r="I1005" s="237"/>
      <c r="J1005" s="233"/>
      <c r="K1005" s="233"/>
      <c r="L1005" s="238"/>
      <c r="M1005" s="239"/>
      <c r="N1005" s="240"/>
      <c r="O1005" s="240"/>
      <c r="P1005" s="240"/>
      <c r="Q1005" s="240"/>
      <c r="R1005" s="240"/>
      <c r="S1005" s="240"/>
      <c r="T1005" s="241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42" t="s">
        <v>152</v>
      </c>
      <c r="AU1005" s="242" t="s">
        <v>84</v>
      </c>
      <c r="AV1005" s="13" t="s">
        <v>78</v>
      </c>
      <c r="AW1005" s="13" t="s">
        <v>33</v>
      </c>
      <c r="AX1005" s="13" t="s">
        <v>71</v>
      </c>
      <c r="AY1005" s="242" t="s">
        <v>141</v>
      </c>
    </row>
    <row r="1006" s="14" customFormat="1">
      <c r="A1006" s="14"/>
      <c r="B1006" s="243"/>
      <c r="C1006" s="244"/>
      <c r="D1006" s="234" t="s">
        <v>152</v>
      </c>
      <c r="E1006" s="245" t="s">
        <v>19</v>
      </c>
      <c r="F1006" s="246" t="s">
        <v>869</v>
      </c>
      <c r="G1006" s="244"/>
      <c r="H1006" s="247">
        <v>2.7999999999999998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152</v>
      </c>
      <c r="AU1006" s="253" t="s">
        <v>84</v>
      </c>
      <c r="AV1006" s="14" t="s">
        <v>84</v>
      </c>
      <c r="AW1006" s="14" t="s">
        <v>33</v>
      </c>
      <c r="AX1006" s="14" t="s">
        <v>71</v>
      </c>
      <c r="AY1006" s="253" t="s">
        <v>141</v>
      </c>
    </row>
    <row r="1007" s="15" customFormat="1">
      <c r="A1007" s="15"/>
      <c r="B1007" s="254"/>
      <c r="C1007" s="255"/>
      <c r="D1007" s="234" t="s">
        <v>152</v>
      </c>
      <c r="E1007" s="256" t="s">
        <v>19</v>
      </c>
      <c r="F1007" s="257" t="s">
        <v>159</v>
      </c>
      <c r="G1007" s="255"/>
      <c r="H1007" s="258">
        <v>2.7999999999999998</v>
      </c>
      <c r="I1007" s="259"/>
      <c r="J1007" s="255"/>
      <c r="K1007" s="255"/>
      <c r="L1007" s="260"/>
      <c r="M1007" s="261"/>
      <c r="N1007" s="262"/>
      <c r="O1007" s="262"/>
      <c r="P1007" s="262"/>
      <c r="Q1007" s="262"/>
      <c r="R1007" s="262"/>
      <c r="S1007" s="262"/>
      <c r="T1007" s="263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4" t="s">
        <v>152</v>
      </c>
      <c r="AU1007" s="264" t="s">
        <v>84</v>
      </c>
      <c r="AV1007" s="15" t="s">
        <v>148</v>
      </c>
      <c r="AW1007" s="15" t="s">
        <v>33</v>
      </c>
      <c r="AX1007" s="15" t="s">
        <v>78</v>
      </c>
      <c r="AY1007" s="264" t="s">
        <v>141</v>
      </c>
    </row>
    <row r="1008" s="2" customFormat="1" ht="24.15" customHeight="1">
      <c r="A1008" s="40"/>
      <c r="B1008" s="41"/>
      <c r="C1008" s="214" t="s">
        <v>864</v>
      </c>
      <c r="D1008" s="214" t="s">
        <v>143</v>
      </c>
      <c r="E1008" s="215" t="s">
        <v>871</v>
      </c>
      <c r="F1008" s="216" t="s">
        <v>872</v>
      </c>
      <c r="G1008" s="217" t="s">
        <v>146</v>
      </c>
      <c r="H1008" s="218">
        <v>5.7000000000000002</v>
      </c>
      <c r="I1008" s="219"/>
      <c r="J1008" s="220">
        <f>ROUND(I1008*H1008,2)</f>
        <v>0</v>
      </c>
      <c r="K1008" s="216" t="s">
        <v>147</v>
      </c>
      <c r="L1008" s="46"/>
      <c r="M1008" s="221" t="s">
        <v>19</v>
      </c>
      <c r="N1008" s="222" t="s">
        <v>43</v>
      </c>
      <c r="O1008" s="86"/>
      <c r="P1008" s="223">
        <f>O1008*H1008</f>
        <v>0</v>
      </c>
      <c r="Q1008" s="223">
        <v>0.0066</v>
      </c>
      <c r="R1008" s="223">
        <f>Q1008*H1008</f>
        <v>0.037620000000000001</v>
      </c>
      <c r="S1008" s="223">
        <v>0</v>
      </c>
      <c r="T1008" s="224">
        <f>S1008*H1008</f>
        <v>0</v>
      </c>
      <c r="U1008" s="40"/>
      <c r="V1008" s="40"/>
      <c r="W1008" s="40"/>
      <c r="X1008" s="40"/>
      <c r="Y1008" s="40"/>
      <c r="Z1008" s="40"/>
      <c r="AA1008" s="40"/>
      <c r="AB1008" s="40"/>
      <c r="AC1008" s="40"/>
      <c r="AD1008" s="40"/>
      <c r="AE1008" s="40"/>
      <c r="AR1008" s="225" t="s">
        <v>283</v>
      </c>
      <c r="AT1008" s="225" t="s">
        <v>143</v>
      </c>
      <c r="AU1008" s="225" t="s">
        <v>84</v>
      </c>
      <c r="AY1008" s="19" t="s">
        <v>141</v>
      </c>
      <c r="BE1008" s="226">
        <f>IF(N1008="základní",J1008,0)</f>
        <v>0</v>
      </c>
      <c r="BF1008" s="226">
        <f>IF(N1008="snížená",J1008,0)</f>
        <v>0</v>
      </c>
      <c r="BG1008" s="226">
        <f>IF(N1008="zákl. přenesená",J1008,0)</f>
        <v>0</v>
      </c>
      <c r="BH1008" s="226">
        <f>IF(N1008="sníž. přenesená",J1008,0)</f>
        <v>0</v>
      </c>
      <c r="BI1008" s="226">
        <f>IF(N1008="nulová",J1008,0)</f>
        <v>0</v>
      </c>
      <c r="BJ1008" s="19" t="s">
        <v>84</v>
      </c>
      <c r="BK1008" s="226">
        <f>ROUND(I1008*H1008,2)</f>
        <v>0</v>
      </c>
      <c r="BL1008" s="19" t="s">
        <v>283</v>
      </c>
      <c r="BM1008" s="225" t="s">
        <v>873</v>
      </c>
    </row>
    <row r="1009" s="2" customFormat="1">
      <c r="A1009" s="40"/>
      <c r="B1009" s="41"/>
      <c r="C1009" s="42"/>
      <c r="D1009" s="227" t="s">
        <v>150</v>
      </c>
      <c r="E1009" s="42"/>
      <c r="F1009" s="228" t="s">
        <v>874</v>
      </c>
      <c r="G1009" s="42"/>
      <c r="H1009" s="42"/>
      <c r="I1009" s="229"/>
      <c r="J1009" s="42"/>
      <c r="K1009" s="42"/>
      <c r="L1009" s="46"/>
      <c r="M1009" s="230"/>
      <c r="N1009" s="231"/>
      <c r="O1009" s="86"/>
      <c r="P1009" s="86"/>
      <c r="Q1009" s="86"/>
      <c r="R1009" s="86"/>
      <c r="S1009" s="86"/>
      <c r="T1009" s="87"/>
      <c r="U1009" s="40"/>
      <c r="V1009" s="40"/>
      <c r="W1009" s="40"/>
      <c r="X1009" s="40"/>
      <c r="Y1009" s="40"/>
      <c r="Z1009" s="40"/>
      <c r="AA1009" s="40"/>
      <c r="AB1009" s="40"/>
      <c r="AC1009" s="40"/>
      <c r="AD1009" s="40"/>
      <c r="AE1009" s="40"/>
      <c r="AT1009" s="19" t="s">
        <v>150</v>
      </c>
      <c r="AU1009" s="19" t="s">
        <v>84</v>
      </c>
    </row>
    <row r="1010" s="13" customFormat="1">
      <c r="A1010" s="13"/>
      <c r="B1010" s="232"/>
      <c r="C1010" s="233"/>
      <c r="D1010" s="234" t="s">
        <v>152</v>
      </c>
      <c r="E1010" s="235" t="s">
        <v>19</v>
      </c>
      <c r="F1010" s="236" t="s">
        <v>875</v>
      </c>
      <c r="G1010" s="233"/>
      <c r="H1010" s="235" t="s">
        <v>19</v>
      </c>
      <c r="I1010" s="237"/>
      <c r="J1010" s="233"/>
      <c r="K1010" s="233"/>
      <c r="L1010" s="238"/>
      <c r="M1010" s="239"/>
      <c r="N1010" s="240"/>
      <c r="O1010" s="240"/>
      <c r="P1010" s="240"/>
      <c r="Q1010" s="240"/>
      <c r="R1010" s="240"/>
      <c r="S1010" s="240"/>
      <c r="T1010" s="241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42" t="s">
        <v>152</v>
      </c>
      <c r="AU1010" s="242" t="s">
        <v>84</v>
      </c>
      <c r="AV1010" s="13" t="s">
        <v>78</v>
      </c>
      <c r="AW1010" s="13" t="s">
        <v>33</v>
      </c>
      <c r="AX1010" s="13" t="s">
        <v>71</v>
      </c>
      <c r="AY1010" s="242" t="s">
        <v>141</v>
      </c>
    </row>
    <row r="1011" s="14" customFormat="1">
      <c r="A1011" s="14"/>
      <c r="B1011" s="243"/>
      <c r="C1011" s="244"/>
      <c r="D1011" s="234" t="s">
        <v>152</v>
      </c>
      <c r="E1011" s="245" t="s">
        <v>19</v>
      </c>
      <c r="F1011" s="246" t="s">
        <v>233</v>
      </c>
      <c r="G1011" s="244"/>
      <c r="H1011" s="247">
        <v>5.7000000000000002</v>
      </c>
      <c r="I1011" s="248"/>
      <c r="J1011" s="244"/>
      <c r="K1011" s="244"/>
      <c r="L1011" s="249"/>
      <c r="M1011" s="250"/>
      <c r="N1011" s="251"/>
      <c r="O1011" s="251"/>
      <c r="P1011" s="251"/>
      <c r="Q1011" s="251"/>
      <c r="R1011" s="251"/>
      <c r="S1011" s="251"/>
      <c r="T1011" s="252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  <c r="AE1011" s="14"/>
      <c r="AT1011" s="253" t="s">
        <v>152</v>
      </c>
      <c r="AU1011" s="253" t="s">
        <v>84</v>
      </c>
      <c r="AV1011" s="14" t="s">
        <v>84</v>
      </c>
      <c r="AW1011" s="14" t="s">
        <v>33</v>
      </c>
      <c r="AX1011" s="14" t="s">
        <v>71</v>
      </c>
      <c r="AY1011" s="253" t="s">
        <v>141</v>
      </c>
    </row>
    <row r="1012" s="15" customFormat="1">
      <c r="A1012" s="15"/>
      <c r="B1012" s="254"/>
      <c r="C1012" s="255"/>
      <c r="D1012" s="234" t="s">
        <v>152</v>
      </c>
      <c r="E1012" s="256" t="s">
        <v>19</v>
      </c>
      <c r="F1012" s="257" t="s">
        <v>159</v>
      </c>
      <c r="G1012" s="255"/>
      <c r="H1012" s="258">
        <v>5.7000000000000002</v>
      </c>
      <c r="I1012" s="259"/>
      <c r="J1012" s="255"/>
      <c r="K1012" s="255"/>
      <c r="L1012" s="260"/>
      <c r="M1012" s="261"/>
      <c r="N1012" s="262"/>
      <c r="O1012" s="262"/>
      <c r="P1012" s="262"/>
      <c r="Q1012" s="262"/>
      <c r="R1012" s="262"/>
      <c r="S1012" s="262"/>
      <c r="T1012" s="263"/>
      <c r="U1012" s="15"/>
      <c r="V1012" s="15"/>
      <c r="W1012" s="15"/>
      <c r="X1012" s="15"/>
      <c r="Y1012" s="15"/>
      <c r="Z1012" s="15"/>
      <c r="AA1012" s="15"/>
      <c r="AB1012" s="15"/>
      <c r="AC1012" s="15"/>
      <c r="AD1012" s="15"/>
      <c r="AE1012" s="15"/>
      <c r="AT1012" s="264" t="s">
        <v>152</v>
      </c>
      <c r="AU1012" s="264" t="s">
        <v>84</v>
      </c>
      <c r="AV1012" s="15" t="s">
        <v>148</v>
      </c>
      <c r="AW1012" s="15" t="s">
        <v>33</v>
      </c>
      <c r="AX1012" s="15" t="s">
        <v>78</v>
      </c>
      <c r="AY1012" s="264" t="s">
        <v>141</v>
      </c>
    </row>
    <row r="1013" s="2" customFormat="1" ht="33" customHeight="1">
      <c r="A1013" s="40"/>
      <c r="B1013" s="41"/>
      <c r="C1013" s="214" t="s">
        <v>870</v>
      </c>
      <c r="D1013" s="214" t="s">
        <v>143</v>
      </c>
      <c r="E1013" s="215" t="s">
        <v>877</v>
      </c>
      <c r="F1013" s="216" t="s">
        <v>878</v>
      </c>
      <c r="G1013" s="217" t="s">
        <v>146</v>
      </c>
      <c r="H1013" s="218">
        <v>5.7000000000000002</v>
      </c>
      <c r="I1013" s="219"/>
      <c r="J1013" s="220">
        <f>ROUND(I1013*H1013,2)</f>
        <v>0</v>
      </c>
      <c r="K1013" s="216" t="s">
        <v>147</v>
      </c>
      <c r="L1013" s="46"/>
      <c r="M1013" s="221" t="s">
        <v>19</v>
      </c>
      <c r="N1013" s="222" t="s">
        <v>43</v>
      </c>
      <c r="O1013" s="86"/>
      <c r="P1013" s="223">
        <f>O1013*H1013</f>
        <v>0</v>
      </c>
      <c r="Q1013" s="223">
        <v>0.00035</v>
      </c>
      <c r="R1013" s="223">
        <f>Q1013*H1013</f>
        <v>0.0019950000000000002</v>
      </c>
      <c r="S1013" s="223">
        <v>0</v>
      </c>
      <c r="T1013" s="224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25" t="s">
        <v>283</v>
      </c>
      <c r="AT1013" s="225" t="s">
        <v>143</v>
      </c>
      <c r="AU1013" s="225" t="s">
        <v>84</v>
      </c>
      <c r="AY1013" s="19" t="s">
        <v>141</v>
      </c>
      <c r="BE1013" s="226">
        <f>IF(N1013="základní",J1013,0)</f>
        <v>0</v>
      </c>
      <c r="BF1013" s="226">
        <f>IF(N1013="snížená",J1013,0)</f>
        <v>0</v>
      </c>
      <c r="BG1013" s="226">
        <f>IF(N1013="zákl. přenesená",J1013,0)</f>
        <v>0</v>
      </c>
      <c r="BH1013" s="226">
        <f>IF(N1013="sníž. přenesená",J1013,0)</f>
        <v>0</v>
      </c>
      <c r="BI1013" s="226">
        <f>IF(N1013="nulová",J1013,0)</f>
        <v>0</v>
      </c>
      <c r="BJ1013" s="19" t="s">
        <v>84</v>
      </c>
      <c r="BK1013" s="226">
        <f>ROUND(I1013*H1013,2)</f>
        <v>0</v>
      </c>
      <c r="BL1013" s="19" t="s">
        <v>283</v>
      </c>
      <c r="BM1013" s="225" t="s">
        <v>879</v>
      </c>
    </row>
    <row r="1014" s="2" customFormat="1">
      <c r="A1014" s="40"/>
      <c r="B1014" s="41"/>
      <c r="C1014" s="42"/>
      <c r="D1014" s="227" t="s">
        <v>150</v>
      </c>
      <c r="E1014" s="42"/>
      <c r="F1014" s="228" t="s">
        <v>880</v>
      </c>
      <c r="G1014" s="42"/>
      <c r="H1014" s="42"/>
      <c r="I1014" s="229"/>
      <c r="J1014" s="42"/>
      <c r="K1014" s="42"/>
      <c r="L1014" s="46"/>
      <c r="M1014" s="230"/>
      <c r="N1014" s="231"/>
      <c r="O1014" s="86"/>
      <c r="P1014" s="86"/>
      <c r="Q1014" s="86"/>
      <c r="R1014" s="86"/>
      <c r="S1014" s="86"/>
      <c r="T1014" s="87"/>
      <c r="U1014" s="40"/>
      <c r="V1014" s="40"/>
      <c r="W1014" s="40"/>
      <c r="X1014" s="40"/>
      <c r="Y1014" s="40"/>
      <c r="Z1014" s="40"/>
      <c r="AA1014" s="40"/>
      <c r="AB1014" s="40"/>
      <c r="AC1014" s="40"/>
      <c r="AD1014" s="40"/>
      <c r="AE1014" s="40"/>
      <c r="AT1014" s="19" t="s">
        <v>150</v>
      </c>
      <c r="AU1014" s="19" t="s">
        <v>84</v>
      </c>
    </row>
    <row r="1015" s="13" customFormat="1">
      <c r="A1015" s="13"/>
      <c r="B1015" s="232"/>
      <c r="C1015" s="233"/>
      <c r="D1015" s="234" t="s">
        <v>152</v>
      </c>
      <c r="E1015" s="235" t="s">
        <v>19</v>
      </c>
      <c r="F1015" s="236" t="s">
        <v>875</v>
      </c>
      <c r="G1015" s="233"/>
      <c r="H1015" s="235" t="s">
        <v>19</v>
      </c>
      <c r="I1015" s="237"/>
      <c r="J1015" s="233"/>
      <c r="K1015" s="233"/>
      <c r="L1015" s="238"/>
      <c r="M1015" s="239"/>
      <c r="N1015" s="240"/>
      <c r="O1015" s="240"/>
      <c r="P1015" s="240"/>
      <c r="Q1015" s="240"/>
      <c r="R1015" s="240"/>
      <c r="S1015" s="240"/>
      <c r="T1015" s="241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42" t="s">
        <v>152</v>
      </c>
      <c r="AU1015" s="242" t="s">
        <v>84</v>
      </c>
      <c r="AV1015" s="13" t="s">
        <v>78</v>
      </c>
      <c r="AW1015" s="13" t="s">
        <v>33</v>
      </c>
      <c r="AX1015" s="13" t="s">
        <v>71</v>
      </c>
      <c r="AY1015" s="242" t="s">
        <v>141</v>
      </c>
    </row>
    <row r="1016" s="14" customFormat="1">
      <c r="A1016" s="14"/>
      <c r="B1016" s="243"/>
      <c r="C1016" s="244"/>
      <c r="D1016" s="234" t="s">
        <v>152</v>
      </c>
      <c r="E1016" s="245" t="s">
        <v>19</v>
      </c>
      <c r="F1016" s="246" t="s">
        <v>233</v>
      </c>
      <c r="G1016" s="244"/>
      <c r="H1016" s="247">
        <v>5.7000000000000002</v>
      </c>
      <c r="I1016" s="248"/>
      <c r="J1016" s="244"/>
      <c r="K1016" s="244"/>
      <c r="L1016" s="249"/>
      <c r="M1016" s="250"/>
      <c r="N1016" s="251"/>
      <c r="O1016" s="251"/>
      <c r="P1016" s="251"/>
      <c r="Q1016" s="251"/>
      <c r="R1016" s="251"/>
      <c r="S1016" s="251"/>
      <c r="T1016" s="252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  <c r="AE1016" s="14"/>
      <c r="AT1016" s="253" t="s">
        <v>152</v>
      </c>
      <c r="AU1016" s="253" t="s">
        <v>84</v>
      </c>
      <c r="AV1016" s="14" t="s">
        <v>84</v>
      </c>
      <c r="AW1016" s="14" t="s">
        <v>33</v>
      </c>
      <c r="AX1016" s="14" t="s">
        <v>71</v>
      </c>
      <c r="AY1016" s="253" t="s">
        <v>141</v>
      </c>
    </row>
    <row r="1017" s="15" customFormat="1">
      <c r="A1017" s="15"/>
      <c r="B1017" s="254"/>
      <c r="C1017" s="255"/>
      <c r="D1017" s="234" t="s">
        <v>152</v>
      </c>
      <c r="E1017" s="256" t="s">
        <v>19</v>
      </c>
      <c r="F1017" s="257" t="s">
        <v>159</v>
      </c>
      <c r="G1017" s="255"/>
      <c r="H1017" s="258">
        <v>5.7000000000000002</v>
      </c>
      <c r="I1017" s="259"/>
      <c r="J1017" s="255"/>
      <c r="K1017" s="255"/>
      <c r="L1017" s="260"/>
      <c r="M1017" s="261"/>
      <c r="N1017" s="262"/>
      <c r="O1017" s="262"/>
      <c r="P1017" s="262"/>
      <c r="Q1017" s="262"/>
      <c r="R1017" s="262"/>
      <c r="S1017" s="262"/>
      <c r="T1017" s="263"/>
      <c r="U1017" s="15"/>
      <c r="V1017" s="15"/>
      <c r="W1017" s="15"/>
      <c r="X1017" s="15"/>
      <c r="Y1017" s="15"/>
      <c r="Z1017" s="15"/>
      <c r="AA1017" s="15"/>
      <c r="AB1017" s="15"/>
      <c r="AC1017" s="15"/>
      <c r="AD1017" s="15"/>
      <c r="AE1017" s="15"/>
      <c r="AT1017" s="264" t="s">
        <v>152</v>
      </c>
      <c r="AU1017" s="264" t="s">
        <v>84</v>
      </c>
      <c r="AV1017" s="15" t="s">
        <v>148</v>
      </c>
      <c r="AW1017" s="15" t="s">
        <v>33</v>
      </c>
      <c r="AX1017" s="15" t="s">
        <v>78</v>
      </c>
      <c r="AY1017" s="264" t="s">
        <v>141</v>
      </c>
    </row>
    <row r="1018" s="2" customFormat="1" ht="16.5" customHeight="1">
      <c r="A1018" s="40"/>
      <c r="B1018" s="41"/>
      <c r="C1018" s="214" t="s">
        <v>876</v>
      </c>
      <c r="D1018" s="214" t="s">
        <v>143</v>
      </c>
      <c r="E1018" s="215" t="s">
        <v>882</v>
      </c>
      <c r="F1018" s="216" t="s">
        <v>883</v>
      </c>
      <c r="G1018" s="217" t="s">
        <v>347</v>
      </c>
      <c r="H1018" s="218">
        <v>29.879999999999999</v>
      </c>
      <c r="I1018" s="219"/>
      <c r="J1018" s="220">
        <f>ROUND(I1018*H1018,2)</f>
        <v>0</v>
      </c>
      <c r="K1018" s="216" t="s">
        <v>147</v>
      </c>
      <c r="L1018" s="46"/>
      <c r="M1018" s="221" t="s">
        <v>19</v>
      </c>
      <c r="N1018" s="222" t="s">
        <v>43</v>
      </c>
      <c r="O1018" s="86"/>
      <c r="P1018" s="223">
        <f>O1018*H1018</f>
        <v>0</v>
      </c>
      <c r="Q1018" s="223">
        <v>0</v>
      </c>
      <c r="R1018" s="223">
        <f>Q1018*H1018</f>
        <v>0</v>
      </c>
      <c r="S1018" s="223">
        <v>0</v>
      </c>
      <c r="T1018" s="224">
        <f>S1018*H1018</f>
        <v>0</v>
      </c>
      <c r="U1018" s="40"/>
      <c r="V1018" s="40"/>
      <c r="W1018" s="40"/>
      <c r="X1018" s="40"/>
      <c r="Y1018" s="40"/>
      <c r="Z1018" s="40"/>
      <c r="AA1018" s="40"/>
      <c r="AB1018" s="40"/>
      <c r="AC1018" s="40"/>
      <c r="AD1018" s="40"/>
      <c r="AE1018" s="40"/>
      <c r="AR1018" s="225" t="s">
        <v>283</v>
      </c>
      <c r="AT1018" s="225" t="s">
        <v>143</v>
      </c>
      <c r="AU1018" s="225" t="s">
        <v>84</v>
      </c>
      <c r="AY1018" s="19" t="s">
        <v>141</v>
      </c>
      <c r="BE1018" s="226">
        <f>IF(N1018="základní",J1018,0)</f>
        <v>0</v>
      </c>
      <c r="BF1018" s="226">
        <f>IF(N1018="snížená",J1018,0)</f>
        <v>0</v>
      </c>
      <c r="BG1018" s="226">
        <f>IF(N1018="zákl. přenesená",J1018,0)</f>
        <v>0</v>
      </c>
      <c r="BH1018" s="226">
        <f>IF(N1018="sníž. přenesená",J1018,0)</f>
        <v>0</v>
      </c>
      <c r="BI1018" s="226">
        <f>IF(N1018="nulová",J1018,0)</f>
        <v>0</v>
      </c>
      <c r="BJ1018" s="19" t="s">
        <v>84</v>
      </c>
      <c r="BK1018" s="226">
        <f>ROUND(I1018*H1018,2)</f>
        <v>0</v>
      </c>
      <c r="BL1018" s="19" t="s">
        <v>283</v>
      </c>
      <c r="BM1018" s="225" t="s">
        <v>884</v>
      </c>
    </row>
    <row r="1019" s="2" customFormat="1">
      <c r="A1019" s="40"/>
      <c r="B1019" s="41"/>
      <c r="C1019" s="42"/>
      <c r="D1019" s="227" t="s">
        <v>150</v>
      </c>
      <c r="E1019" s="42"/>
      <c r="F1019" s="228" t="s">
        <v>885</v>
      </c>
      <c r="G1019" s="42"/>
      <c r="H1019" s="42"/>
      <c r="I1019" s="229"/>
      <c r="J1019" s="42"/>
      <c r="K1019" s="42"/>
      <c r="L1019" s="46"/>
      <c r="M1019" s="230"/>
      <c r="N1019" s="231"/>
      <c r="O1019" s="86"/>
      <c r="P1019" s="86"/>
      <c r="Q1019" s="86"/>
      <c r="R1019" s="86"/>
      <c r="S1019" s="86"/>
      <c r="T1019" s="87"/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T1019" s="19" t="s">
        <v>150</v>
      </c>
      <c r="AU1019" s="19" t="s">
        <v>84</v>
      </c>
    </row>
    <row r="1020" s="13" customFormat="1">
      <c r="A1020" s="13"/>
      <c r="B1020" s="232"/>
      <c r="C1020" s="233"/>
      <c r="D1020" s="234" t="s">
        <v>152</v>
      </c>
      <c r="E1020" s="235" t="s">
        <v>19</v>
      </c>
      <c r="F1020" s="236" t="s">
        <v>230</v>
      </c>
      <c r="G1020" s="233"/>
      <c r="H1020" s="235" t="s">
        <v>19</v>
      </c>
      <c r="I1020" s="237"/>
      <c r="J1020" s="233"/>
      <c r="K1020" s="233"/>
      <c r="L1020" s="238"/>
      <c r="M1020" s="239"/>
      <c r="N1020" s="240"/>
      <c r="O1020" s="240"/>
      <c r="P1020" s="240"/>
      <c r="Q1020" s="240"/>
      <c r="R1020" s="240"/>
      <c r="S1020" s="240"/>
      <c r="T1020" s="241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2" t="s">
        <v>152</v>
      </c>
      <c r="AU1020" s="242" t="s">
        <v>84</v>
      </c>
      <c r="AV1020" s="13" t="s">
        <v>78</v>
      </c>
      <c r="AW1020" s="13" t="s">
        <v>33</v>
      </c>
      <c r="AX1020" s="13" t="s">
        <v>71</v>
      </c>
      <c r="AY1020" s="242" t="s">
        <v>141</v>
      </c>
    </row>
    <row r="1021" s="14" customFormat="1">
      <c r="A1021" s="14"/>
      <c r="B1021" s="243"/>
      <c r="C1021" s="244"/>
      <c r="D1021" s="234" t="s">
        <v>152</v>
      </c>
      <c r="E1021" s="245" t="s">
        <v>19</v>
      </c>
      <c r="F1021" s="246" t="s">
        <v>816</v>
      </c>
      <c r="G1021" s="244"/>
      <c r="H1021" s="247">
        <v>29.879999999999999</v>
      </c>
      <c r="I1021" s="248"/>
      <c r="J1021" s="244"/>
      <c r="K1021" s="244"/>
      <c r="L1021" s="249"/>
      <c r="M1021" s="250"/>
      <c r="N1021" s="251"/>
      <c r="O1021" s="251"/>
      <c r="P1021" s="251"/>
      <c r="Q1021" s="251"/>
      <c r="R1021" s="251"/>
      <c r="S1021" s="251"/>
      <c r="T1021" s="252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3" t="s">
        <v>152</v>
      </c>
      <c r="AU1021" s="253" t="s">
        <v>84</v>
      </c>
      <c r="AV1021" s="14" t="s">
        <v>84</v>
      </c>
      <c r="AW1021" s="14" t="s">
        <v>33</v>
      </c>
      <c r="AX1021" s="14" t="s">
        <v>71</v>
      </c>
      <c r="AY1021" s="253" t="s">
        <v>141</v>
      </c>
    </row>
    <row r="1022" s="15" customFormat="1">
      <c r="A1022" s="15"/>
      <c r="B1022" s="254"/>
      <c r="C1022" s="255"/>
      <c r="D1022" s="234" t="s">
        <v>152</v>
      </c>
      <c r="E1022" s="256" t="s">
        <v>19</v>
      </c>
      <c r="F1022" s="257" t="s">
        <v>159</v>
      </c>
      <c r="G1022" s="255"/>
      <c r="H1022" s="258">
        <v>29.879999999999999</v>
      </c>
      <c r="I1022" s="259"/>
      <c r="J1022" s="255"/>
      <c r="K1022" s="255"/>
      <c r="L1022" s="260"/>
      <c r="M1022" s="261"/>
      <c r="N1022" s="262"/>
      <c r="O1022" s="262"/>
      <c r="P1022" s="262"/>
      <c r="Q1022" s="262"/>
      <c r="R1022" s="262"/>
      <c r="S1022" s="262"/>
      <c r="T1022" s="263"/>
      <c r="U1022" s="15"/>
      <c r="V1022" s="15"/>
      <c r="W1022" s="15"/>
      <c r="X1022" s="15"/>
      <c r="Y1022" s="15"/>
      <c r="Z1022" s="15"/>
      <c r="AA1022" s="15"/>
      <c r="AB1022" s="15"/>
      <c r="AC1022" s="15"/>
      <c r="AD1022" s="15"/>
      <c r="AE1022" s="15"/>
      <c r="AT1022" s="264" t="s">
        <v>152</v>
      </c>
      <c r="AU1022" s="264" t="s">
        <v>84</v>
      </c>
      <c r="AV1022" s="15" t="s">
        <v>148</v>
      </c>
      <c r="AW1022" s="15" t="s">
        <v>33</v>
      </c>
      <c r="AX1022" s="15" t="s">
        <v>78</v>
      </c>
      <c r="AY1022" s="264" t="s">
        <v>141</v>
      </c>
    </row>
    <row r="1023" s="2" customFormat="1" ht="16.5" customHeight="1">
      <c r="A1023" s="40"/>
      <c r="B1023" s="41"/>
      <c r="C1023" s="265" t="s">
        <v>881</v>
      </c>
      <c r="D1023" s="265" t="s">
        <v>183</v>
      </c>
      <c r="E1023" s="266" t="s">
        <v>887</v>
      </c>
      <c r="F1023" s="267" t="s">
        <v>888</v>
      </c>
      <c r="G1023" s="268" t="s">
        <v>347</v>
      </c>
      <c r="H1023" s="269">
        <v>29.879999999999999</v>
      </c>
      <c r="I1023" s="270"/>
      <c r="J1023" s="271">
        <f>ROUND(I1023*H1023,2)</f>
        <v>0</v>
      </c>
      <c r="K1023" s="267" t="s">
        <v>147</v>
      </c>
      <c r="L1023" s="272"/>
      <c r="M1023" s="273" t="s">
        <v>19</v>
      </c>
      <c r="N1023" s="274" t="s">
        <v>43</v>
      </c>
      <c r="O1023" s="86"/>
      <c r="P1023" s="223">
        <f>O1023*H1023</f>
        <v>0</v>
      </c>
      <c r="Q1023" s="223">
        <v>0.00091</v>
      </c>
      <c r="R1023" s="223">
        <f>Q1023*H1023</f>
        <v>0.027190799999999998</v>
      </c>
      <c r="S1023" s="223">
        <v>0</v>
      </c>
      <c r="T1023" s="224">
        <f>S1023*H1023</f>
        <v>0</v>
      </c>
      <c r="U1023" s="40"/>
      <c r="V1023" s="40"/>
      <c r="W1023" s="40"/>
      <c r="X1023" s="40"/>
      <c r="Y1023" s="40"/>
      <c r="Z1023" s="40"/>
      <c r="AA1023" s="40"/>
      <c r="AB1023" s="40"/>
      <c r="AC1023" s="40"/>
      <c r="AD1023" s="40"/>
      <c r="AE1023" s="40"/>
      <c r="AR1023" s="225" t="s">
        <v>294</v>
      </c>
      <c r="AT1023" s="225" t="s">
        <v>183</v>
      </c>
      <c r="AU1023" s="225" t="s">
        <v>84</v>
      </c>
      <c r="AY1023" s="19" t="s">
        <v>141</v>
      </c>
      <c r="BE1023" s="226">
        <f>IF(N1023="základní",J1023,0)</f>
        <v>0</v>
      </c>
      <c r="BF1023" s="226">
        <f>IF(N1023="snížená",J1023,0)</f>
        <v>0</v>
      </c>
      <c r="BG1023" s="226">
        <f>IF(N1023="zákl. přenesená",J1023,0)</f>
        <v>0</v>
      </c>
      <c r="BH1023" s="226">
        <f>IF(N1023="sníž. přenesená",J1023,0)</f>
        <v>0</v>
      </c>
      <c r="BI1023" s="226">
        <f>IF(N1023="nulová",J1023,0)</f>
        <v>0</v>
      </c>
      <c r="BJ1023" s="19" t="s">
        <v>84</v>
      </c>
      <c r="BK1023" s="226">
        <f>ROUND(I1023*H1023,2)</f>
        <v>0</v>
      </c>
      <c r="BL1023" s="19" t="s">
        <v>283</v>
      </c>
      <c r="BM1023" s="225" t="s">
        <v>889</v>
      </c>
    </row>
    <row r="1024" s="2" customFormat="1">
      <c r="A1024" s="40"/>
      <c r="B1024" s="41"/>
      <c r="C1024" s="42"/>
      <c r="D1024" s="227" t="s">
        <v>150</v>
      </c>
      <c r="E1024" s="42"/>
      <c r="F1024" s="228" t="s">
        <v>890</v>
      </c>
      <c r="G1024" s="42"/>
      <c r="H1024" s="42"/>
      <c r="I1024" s="229"/>
      <c r="J1024" s="42"/>
      <c r="K1024" s="42"/>
      <c r="L1024" s="46"/>
      <c r="M1024" s="230"/>
      <c r="N1024" s="231"/>
      <c r="O1024" s="86"/>
      <c r="P1024" s="86"/>
      <c r="Q1024" s="86"/>
      <c r="R1024" s="86"/>
      <c r="S1024" s="86"/>
      <c r="T1024" s="87"/>
      <c r="U1024" s="40"/>
      <c r="V1024" s="40"/>
      <c r="W1024" s="40"/>
      <c r="X1024" s="40"/>
      <c r="Y1024" s="40"/>
      <c r="Z1024" s="40"/>
      <c r="AA1024" s="40"/>
      <c r="AB1024" s="40"/>
      <c r="AC1024" s="40"/>
      <c r="AD1024" s="40"/>
      <c r="AE1024" s="40"/>
      <c r="AT1024" s="19" t="s">
        <v>150</v>
      </c>
      <c r="AU1024" s="19" t="s">
        <v>84</v>
      </c>
    </row>
    <row r="1025" s="13" customFormat="1">
      <c r="A1025" s="13"/>
      <c r="B1025" s="232"/>
      <c r="C1025" s="233"/>
      <c r="D1025" s="234" t="s">
        <v>152</v>
      </c>
      <c r="E1025" s="235" t="s">
        <v>19</v>
      </c>
      <c r="F1025" s="236" t="s">
        <v>230</v>
      </c>
      <c r="G1025" s="233"/>
      <c r="H1025" s="235" t="s">
        <v>19</v>
      </c>
      <c r="I1025" s="237"/>
      <c r="J1025" s="233"/>
      <c r="K1025" s="233"/>
      <c r="L1025" s="238"/>
      <c r="M1025" s="239"/>
      <c r="N1025" s="240"/>
      <c r="O1025" s="240"/>
      <c r="P1025" s="240"/>
      <c r="Q1025" s="240"/>
      <c r="R1025" s="240"/>
      <c r="S1025" s="240"/>
      <c r="T1025" s="241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42" t="s">
        <v>152</v>
      </c>
      <c r="AU1025" s="242" t="s">
        <v>84</v>
      </c>
      <c r="AV1025" s="13" t="s">
        <v>78</v>
      </c>
      <c r="AW1025" s="13" t="s">
        <v>33</v>
      </c>
      <c r="AX1025" s="13" t="s">
        <v>71</v>
      </c>
      <c r="AY1025" s="242" t="s">
        <v>141</v>
      </c>
    </row>
    <row r="1026" s="14" customFormat="1">
      <c r="A1026" s="14"/>
      <c r="B1026" s="243"/>
      <c r="C1026" s="244"/>
      <c r="D1026" s="234" t="s">
        <v>152</v>
      </c>
      <c r="E1026" s="245" t="s">
        <v>19</v>
      </c>
      <c r="F1026" s="246" t="s">
        <v>816</v>
      </c>
      <c r="G1026" s="244"/>
      <c r="H1026" s="247">
        <v>29.879999999999999</v>
      </c>
      <c r="I1026" s="248"/>
      <c r="J1026" s="244"/>
      <c r="K1026" s="244"/>
      <c r="L1026" s="249"/>
      <c r="M1026" s="250"/>
      <c r="N1026" s="251"/>
      <c r="O1026" s="251"/>
      <c r="P1026" s="251"/>
      <c r="Q1026" s="251"/>
      <c r="R1026" s="251"/>
      <c r="S1026" s="251"/>
      <c r="T1026" s="252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  <c r="AE1026" s="14"/>
      <c r="AT1026" s="253" t="s">
        <v>152</v>
      </c>
      <c r="AU1026" s="253" t="s">
        <v>84</v>
      </c>
      <c r="AV1026" s="14" t="s">
        <v>84</v>
      </c>
      <c r="AW1026" s="14" t="s">
        <v>33</v>
      </c>
      <c r="AX1026" s="14" t="s">
        <v>71</v>
      </c>
      <c r="AY1026" s="253" t="s">
        <v>141</v>
      </c>
    </row>
    <row r="1027" s="15" customFormat="1">
      <c r="A1027" s="15"/>
      <c r="B1027" s="254"/>
      <c r="C1027" s="255"/>
      <c r="D1027" s="234" t="s">
        <v>152</v>
      </c>
      <c r="E1027" s="256" t="s">
        <v>19</v>
      </c>
      <c r="F1027" s="257" t="s">
        <v>159</v>
      </c>
      <c r="G1027" s="255"/>
      <c r="H1027" s="258">
        <v>29.879999999999999</v>
      </c>
      <c r="I1027" s="259"/>
      <c r="J1027" s="255"/>
      <c r="K1027" s="255"/>
      <c r="L1027" s="260"/>
      <c r="M1027" s="261"/>
      <c r="N1027" s="262"/>
      <c r="O1027" s="262"/>
      <c r="P1027" s="262"/>
      <c r="Q1027" s="262"/>
      <c r="R1027" s="262"/>
      <c r="S1027" s="262"/>
      <c r="T1027" s="263"/>
      <c r="U1027" s="15"/>
      <c r="V1027" s="15"/>
      <c r="W1027" s="15"/>
      <c r="X1027" s="15"/>
      <c r="Y1027" s="15"/>
      <c r="Z1027" s="15"/>
      <c r="AA1027" s="15"/>
      <c r="AB1027" s="15"/>
      <c r="AC1027" s="15"/>
      <c r="AD1027" s="15"/>
      <c r="AE1027" s="15"/>
      <c r="AT1027" s="264" t="s">
        <v>152</v>
      </c>
      <c r="AU1027" s="264" t="s">
        <v>84</v>
      </c>
      <c r="AV1027" s="15" t="s">
        <v>148</v>
      </c>
      <c r="AW1027" s="15" t="s">
        <v>33</v>
      </c>
      <c r="AX1027" s="15" t="s">
        <v>78</v>
      </c>
      <c r="AY1027" s="264" t="s">
        <v>141</v>
      </c>
    </row>
    <row r="1028" s="2" customFormat="1" ht="21.75" customHeight="1">
      <c r="A1028" s="40"/>
      <c r="B1028" s="41"/>
      <c r="C1028" s="214" t="s">
        <v>886</v>
      </c>
      <c r="D1028" s="214" t="s">
        <v>143</v>
      </c>
      <c r="E1028" s="215" t="s">
        <v>892</v>
      </c>
      <c r="F1028" s="216" t="s">
        <v>893</v>
      </c>
      <c r="G1028" s="217" t="s">
        <v>347</v>
      </c>
      <c r="H1028" s="218">
        <v>3.2000000000000002</v>
      </c>
      <c r="I1028" s="219"/>
      <c r="J1028" s="220">
        <f>ROUND(I1028*H1028,2)</f>
        <v>0</v>
      </c>
      <c r="K1028" s="216" t="s">
        <v>147</v>
      </c>
      <c r="L1028" s="46"/>
      <c r="M1028" s="221" t="s">
        <v>19</v>
      </c>
      <c r="N1028" s="222" t="s">
        <v>43</v>
      </c>
      <c r="O1028" s="86"/>
      <c r="P1028" s="223">
        <f>O1028*H1028</f>
        <v>0</v>
      </c>
      <c r="Q1028" s="223">
        <v>0.00197</v>
      </c>
      <c r="R1028" s="223">
        <f>Q1028*H1028</f>
        <v>0.0063040000000000006</v>
      </c>
      <c r="S1028" s="223">
        <v>0</v>
      </c>
      <c r="T1028" s="224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25" t="s">
        <v>283</v>
      </c>
      <c r="AT1028" s="225" t="s">
        <v>143</v>
      </c>
      <c r="AU1028" s="225" t="s">
        <v>84</v>
      </c>
      <c r="AY1028" s="19" t="s">
        <v>141</v>
      </c>
      <c r="BE1028" s="226">
        <f>IF(N1028="základní",J1028,0)</f>
        <v>0</v>
      </c>
      <c r="BF1028" s="226">
        <f>IF(N1028="snížená",J1028,0)</f>
        <v>0</v>
      </c>
      <c r="BG1028" s="226">
        <f>IF(N1028="zákl. přenesená",J1028,0)</f>
        <v>0</v>
      </c>
      <c r="BH1028" s="226">
        <f>IF(N1028="sníž. přenesená",J1028,0)</f>
        <v>0</v>
      </c>
      <c r="BI1028" s="226">
        <f>IF(N1028="nulová",J1028,0)</f>
        <v>0</v>
      </c>
      <c r="BJ1028" s="19" t="s">
        <v>84</v>
      </c>
      <c r="BK1028" s="226">
        <f>ROUND(I1028*H1028,2)</f>
        <v>0</v>
      </c>
      <c r="BL1028" s="19" t="s">
        <v>283</v>
      </c>
      <c r="BM1028" s="225" t="s">
        <v>894</v>
      </c>
    </row>
    <row r="1029" s="2" customFormat="1">
      <c r="A1029" s="40"/>
      <c r="B1029" s="41"/>
      <c r="C1029" s="42"/>
      <c r="D1029" s="227" t="s">
        <v>150</v>
      </c>
      <c r="E1029" s="42"/>
      <c r="F1029" s="228" t="s">
        <v>895</v>
      </c>
      <c r="G1029" s="42"/>
      <c r="H1029" s="42"/>
      <c r="I1029" s="229"/>
      <c r="J1029" s="42"/>
      <c r="K1029" s="42"/>
      <c r="L1029" s="46"/>
      <c r="M1029" s="230"/>
      <c r="N1029" s="231"/>
      <c r="O1029" s="86"/>
      <c r="P1029" s="86"/>
      <c r="Q1029" s="86"/>
      <c r="R1029" s="86"/>
      <c r="S1029" s="86"/>
      <c r="T1029" s="87"/>
      <c r="U1029" s="40"/>
      <c r="V1029" s="40"/>
      <c r="W1029" s="40"/>
      <c r="X1029" s="40"/>
      <c r="Y1029" s="40"/>
      <c r="Z1029" s="40"/>
      <c r="AA1029" s="40"/>
      <c r="AB1029" s="40"/>
      <c r="AC1029" s="40"/>
      <c r="AD1029" s="40"/>
      <c r="AE1029" s="40"/>
      <c r="AT1029" s="19" t="s">
        <v>150</v>
      </c>
      <c r="AU1029" s="19" t="s">
        <v>84</v>
      </c>
    </row>
    <row r="1030" s="13" customFormat="1">
      <c r="A1030" s="13"/>
      <c r="B1030" s="232"/>
      <c r="C1030" s="233"/>
      <c r="D1030" s="234" t="s">
        <v>152</v>
      </c>
      <c r="E1030" s="235" t="s">
        <v>19</v>
      </c>
      <c r="F1030" s="236" t="s">
        <v>288</v>
      </c>
      <c r="G1030" s="233"/>
      <c r="H1030" s="235" t="s">
        <v>19</v>
      </c>
      <c r="I1030" s="237"/>
      <c r="J1030" s="233"/>
      <c r="K1030" s="233"/>
      <c r="L1030" s="238"/>
      <c r="M1030" s="239"/>
      <c r="N1030" s="240"/>
      <c r="O1030" s="240"/>
      <c r="P1030" s="240"/>
      <c r="Q1030" s="240"/>
      <c r="R1030" s="240"/>
      <c r="S1030" s="240"/>
      <c r="T1030" s="241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2" t="s">
        <v>152</v>
      </c>
      <c r="AU1030" s="242" t="s">
        <v>84</v>
      </c>
      <c r="AV1030" s="13" t="s">
        <v>78</v>
      </c>
      <c r="AW1030" s="13" t="s">
        <v>33</v>
      </c>
      <c r="AX1030" s="13" t="s">
        <v>71</v>
      </c>
      <c r="AY1030" s="242" t="s">
        <v>141</v>
      </c>
    </row>
    <row r="1031" s="14" customFormat="1">
      <c r="A1031" s="14"/>
      <c r="B1031" s="243"/>
      <c r="C1031" s="244"/>
      <c r="D1031" s="234" t="s">
        <v>152</v>
      </c>
      <c r="E1031" s="245" t="s">
        <v>19</v>
      </c>
      <c r="F1031" s="246" t="s">
        <v>896</v>
      </c>
      <c r="G1031" s="244"/>
      <c r="H1031" s="247">
        <v>3.2000000000000002</v>
      </c>
      <c r="I1031" s="248"/>
      <c r="J1031" s="244"/>
      <c r="K1031" s="244"/>
      <c r="L1031" s="249"/>
      <c r="M1031" s="250"/>
      <c r="N1031" s="251"/>
      <c r="O1031" s="251"/>
      <c r="P1031" s="251"/>
      <c r="Q1031" s="251"/>
      <c r="R1031" s="251"/>
      <c r="S1031" s="251"/>
      <c r="T1031" s="252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  <c r="AE1031" s="14"/>
      <c r="AT1031" s="253" t="s">
        <v>152</v>
      </c>
      <c r="AU1031" s="253" t="s">
        <v>84</v>
      </c>
      <c r="AV1031" s="14" t="s">
        <v>84</v>
      </c>
      <c r="AW1031" s="14" t="s">
        <v>33</v>
      </c>
      <c r="AX1031" s="14" t="s">
        <v>71</v>
      </c>
      <c r="AY1031" s="253" t="s">
        <v>141</v>
      </c>
    </row>
    <row r="1032" s="15" customFormat="1">
      <c r="A1032" s="15"/>
      <c r="B1032" s="254"/>
      <c r="C1032" s="255"/>
      <c r="D1032" s="234" t="s">
        <v>152</v>
      </c>
      <c r="E1032" s="256" t="s">
        <v>19</v>
      </c>
      <c r="F1032" s="257" t="s">
        <v>159</v>
      </c>
      <c r="G1032" s="255"/>
      <c r="H1032" s="258">
        <v>3.2000000000000002</v>
      </c>
      <c r="I1032" s="259"/>
      <c r="J1032" s="255"/>
      <c r="K1032" s="255"/>
      <c r="L1032" s="260"/>
      <c r="M1032" s="261"/>
      <c r="N1032" s="262"/>
      <c r="O1032" s="262"/>
      <c r="P1032" s="262"/>
      <c r="Q1032" s="262"/>
      <c r="R1032" s="262"/>
      <c r="S1032" s="262"/>
      <c r="T1032" s="263"/>
      <c r="U1032" s="15"/>
      <c r="V1032" s="15"/>
      <c r="W1032" s="15"/>
      <c r="X1032" s="15"/>
      <c r="Y1032" s="15"/>
      <c r="Z1032" s="15"/>
      <c r="AA1032" s="15"/>
      <c r="AB1032" s="15"/>
      <c r="AC1032" s="15"/>
      <c r="AD1032" s="15"/>
      <c r="AE1032" s="15"/>
      <c r="AT1032" s="264" t="s">
        <v>152</v>
      </c>
      <c r="AU1032" s="264" t="s">
        <v>84</v>
      </c>
      <c r="AV1032" s="15" t="s">
        <v>148</v>
      </c>
      <c r="AW1032" s="15" t="s">
        <v>33</v>
      </c>
      <c r="AX1032" s="15" t="s">
        <v>78</v>
      </c>
      <c r="AY1032" s="264" t="s">
        <v>141</v>
      </c>
    </row>
    <row r="1033" s="2" customFormat="1" ht="24.15" customHeight="1">
      <c r="A1033" s="40"/>
      <c r="B1033" s="41"/>
      <c r="C1033" s="214" t="s">
        <v>891</v>
      </c>
      <c r="D1033" s="214" t="s">
        <v>143</v>
      </c>
      <c r="E1033" s="215" t="s">
        <v>898</v>
      </c>
      <c r="F1033" s="216" t="s">
        <v>899</v>
      </c>
      <c r="G1033" s="217" t="s">
        <v>347</v>
      </c>
      <c r="H1033" s="218">
        <v>2.25</v>
      </c>
      <c r="I1033" s="219"/>
      <c r="J1033" s="220">
        <f>ROUND(I1033*H1033,2)</f>
        <v>0</v>
      </c>
      <c r="K1033" s="216" t="s">
        <v>795</v>
      </c>
      <c r="L1033" s="46"/>
      <c r="M1033" s="221" t="s">
        <v>19</v>
      </c>
      <c r="N1033" s="222" t="s">
        <v>43</v>
      </c>
      <c r="O1033" s="86"/>
      <c r="P1033" s="223">
        <f>O1033*H1033</f>
        <v>0</v>
      </c>
      <c r="Q1033" s="223">
        <v>0.0071199999999999996</v>
      </c>
      <c r="R1033" s="223">
        <f>Q1033*H1033</f>
        <v>0.01602</v>
      </c>
      <c r="S1033" s="223">
        <v>0</v>
      </c>
      <c r="T1033" s="224">
        <f>S1033*H1033</f>
        <v>0</v>
      </c>
      <c r="U1033" s="40"/>
      <c r="V1033" s="40"/>
      <c r="W1033" s="40"/>
      <c r="X1033" s="40"/>
      <c r="Y1033" s="40"/>
      <c r="Z1033" s="40"/>
      <c r="AA1033" s="40"/>
      <c r="AB1033" s="40"/>
      <c r="AC1033" s="40"/>
      <c r="AD1033" s="40"/>
      <c r="AE1033" s="40"/>
      <c r="AR1033" s="225" t="s">
        <v>283</v>
      </c>
      <c r="AT1033" s="225" t="s">
        <v>143</v>
      </c>
      <c r="AU1033" s="225" t="s">
        <v>84</v>
      </c>
      <c r="AY1033" s="19" t="s">
        <v>141</v>
      </c>
      <c r="BE1033" s="226">
        <f>IF(N1033="základní",J1033,0)</f>
        <v>0</v>
      </c>
      <c r="BF1033" s="226">
        <f>IF(N1033="snížená",J1033,0)</f>
        <v>0</v>
      </c>
      <c r="BG1033" s="226">
        <f>IF(N1033="zákl. přenesená",J1033,0)</f>
        <v>0</v>
      </c>
      <c r="BH1033" s="226">
        <f>IF(N1033="sníž. přenesená",J1033,0)</f>
        <v>0</v>
      </c>
      <c r="BI1033" s="226">
        <f>IF(N1033="nulová",J1033,0)</f>
        <v>0</v>
      </c>
      <c r="BJ1033" s="19" t="s">
        <v>84</v>
      </c>
      <c r="BK1033" s="226">
        <f>ROUND(I1033*H1033,2)</f>
        <v>0</v>
      </c>
      <c r="BL1033" s="19" t="s">
        <v>283</v>
      </c>
      <c r="BM1033" s="225" t="s">
        <v>900</v>
      </c>
    </row>
    <row r="1034" s="13" customFormat="1">
      <c r="A1034" s="13"/>
      <c r="B1034" s="232"/>
      <c r="C1034" s="233"/>
      <c r="D1034" s="234" t="s">
        <v>152</v>
      </c>
      <c r="E1034" s="235" t="s">
        <v>19</v>
      </c>
      <c r="F1034" s="236" t="s">
        <v>901</v>
      </c>
      <c r="G1034" s="233"/>
      <c r="H1034" s="235" t="s">
        <v>19</v>
      </c>
      <c r="I1034" s="237"/>
      <c r="J1034" s="233"/>
      <c r="K1034" s="233"/>
      <c r="L1034" s="238"/>
      <c r="M1034" s="239"/>
      <c r="N1034" s="240"/>
      <c r="O1034" s="240"/>
      <c r="P1034" s="240"/>
      <c r="Q1034" s="240"/>
      <c r="R1034" s="240"/>
      <c r="S1034" s="240"/>
      <c r="T1034" s="241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42" t="s">
        <v>152</v>
      </c>
      <c r="AU1034" s="242" t="s">
        <v>84</v>
      </c>
      <c r="AV1034" s="13" t="s">
        <v>78</v>
      </c>
      <c r="AW1034" s="13" t="s">
        <v>33</v>
      </c>
      <c r="AX1034" s="13" t="s">
        <v>71</v>
      </c>
      <c r="AY1034" s="242" t="s">
        <v>141</v>
      </c>
    </row>
    <row r="1035" s="14" customFormat="1">
      <c r="A1035" s="14"/>
      <c r="B1035" s="243"/>
      <c r="C1035" s="244"/>
      <c r="D1035" s="234" t="s">
        <v>152</v>
      </c>
      <c r="E1035" s="245" t="s">
        <v>19</v>
      </c>
      <c r="F1035" s="246" t="s">
        <v>902</v>
      </c>
      <c r="G1035" s="244"/>
      <c r="H1035" s="247">
        <v>2.25</v>
      </c>
      <c r="I1035" s="248"/>
      <c r="J1035" s="244"/>
      <c r="K1035" s="244"/>
      <c r="L1035" s="249"/>
      <c r="M1035" s="250"/>
      <c r="N1035" s="251"/>
      <c r="O1035" s="251"/>
      <c r="P1035" s="251"/>
      <c r="Q1035" s="251"/>
      <c r="R1035" s="251"/>
      <c r="S1035" s="251"/>
      <c r="T1035" s="252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  <c r="AE1035" s="14"/>
      <c r="AT1035" s="253" t="s">
        <v>152</v>
      </c>
      <c r="AU1035" s="253" t="s">
        <v>84</v>
      </c>
      <c r="AV1035" s="14" t="s">
        <v>84</v>
      </c>
      <c r="AW1035" s="14" t="s">
        <v>33</v>
      </c>
      <c r="AX1035" s="14" t="s">
        <v>71</v>
      </c>
      <c r="AY1035" s="253" t="s">
        <v>141</v>
      </c>
    </row>
    <row r="1036" s="15" customFormat="1">
      <c r="A1036" s="15"/>
      <c r="B1036" s="254"/>
      <c r="C1036" s="255"/>
      <c r="D1036" s="234" t="s">
        <v>152</v>
      </c>
      <c r="E1036" s="256" t="s">
        <v>19</v>
      </c>
      <c r="F1036" s="257" t="s">
        <v>159</v>
      </c>
      <c r="G1036" s="255"/>
      <c r="H1036" s="258">
        <v>2.25</v>
      </c>
      <c r="I1036" s="259"/>
      <c r="J1036" s="255"/>
      <c r="K1036" s="255"/>
      <c r="L1036" s="260"/>
      <c r="M1036" s="261"/>
      <c r="N1036" s="262"/>
      <c r="O1036" s="262"/>
      <c r="P1036" s="262"/>
      <c r="Q1036" s="262"/>
      <c r="R1036" s="262"/>
      <c r="S1036" s="262"/>
      <c r="T1036" s="263"/>
      <c r="U1036" s="15"/>
      <c r="V1036" s="15"/>
      <c r="W1036" s="15"/>
      <c r="X1036" s="15"/>
      <c r="Y1036" s="15"/>
      <c r="Z1036" s="15"/>
      <c r="AA1036" s="15"/>
      <c r="AB1036" s="15"/>
      <c r="AC1036" s="15"/>
      <c r="AD1036" s="15"/>
      <c r="AE1036" s="15"/>
      <c r="AT1036" s="264" t="s">
        <v>152</v>
      </c>
      <c r="AU1036" s="264" t="s">
        <v>84</v>
      </c>
      <c r="AV1036" s="15" t="s">
        <v>148</v>
      </c>
      <c r="AW1036" s="15" t="s">
        <v>33</v>
      </c>
      <c r="AX1036" s="15" t="s">
        <v>78</v>
      </c>
      <c r="AY1036" s="264" t="s">
        <v>141</v>
      </c>
    </row>
    <row r="1037" s="2" customFormat="1" ht="24.15" customHeight="1">
      <c r="A1037" s="40"/>
      <c r="B1037" s="41"/>
      <c r="C1037" s="214" t="s">
        <v>897</v>
      </c>
      <c r="D1037" s="214" t="s">
        <v>143</v>
      </c>
      <c r="E1037" s="215" t="s">
        <v>904</v>
      </c>
      <c r="F1037" s="216" t="s">
        <v>905</v>
      </c>
      <c r="G1037" s="217" t="s">
        <v>347</v>
      </c>
      <c r="H1037" s="218">
        <v>133</v>
      </c>
      <c r="I1037" s="219"/>
      <c r="J1037" s="220">
        <f>ROUND(I1037*H1037,2)</f>
        <v>0</v>
      </c>
      <c r="K1037" s="216" t="s">
        <v>795</v>
      </c>
      <c r="L1037" s="46"/>
      <c r="M1037" s="221" t="s">
        <v>19</v>
      </c>
      <c r="N1037" s="222" t="s">
        <v>43</v>
      </c>
      <c r="O1037" s="86"/>
      <c r="P1037" s="223">
        <f>O1037*H1037</f>
        <v>0</v>
      </c>
      <c r="Q1037" s="223">
        <v>0.0053499999999999997</v>
      </c>
      <c r="R1037" s="223">
        <f>Q1037*H1037</f>
        <v>0.71155000000000002</v>
      </c>
      <c r="S1037" s="223">
        <v>0</v>
      </c>
      <c r="T1037" s="224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25" t="s">
        <v>283</v>
      </c>
      <c r="AT1037" s="225" t="s">
        <v>143</v>
      </c>
      <c r="AU1037" s="225" t="s">
        <v>84</v>
      </c>
      <c r="AY1037" s="19" t="s">
        <v>141</v>
      </c>
      <c r="BE1037" s="226">
        <f>IF(N1037="základní",J1037,0)</f>
        <v>0</v>
      </c>
      <c r="BF1037" s="226">
        <f>IF(N1037="snížená",J1037,0)</f>
        <v>0</v>
      </c>
      <c r="BG1037" s="226">
        <f>IF(N1037="zákl. přenesená",J1037,0)</f>
        <v>0</v>
      </c>
      <c r="BH1037" s="226">
        <f>IF(N1037="sníž. přenesená",J1037,0)</f>
        <v>0</v>
      </c>
      <c r="BI1037" s="226">
        <f>IF(N1037="nulová",J1037,0)</f>
        <v>0</v>
      </c>
      <c r="BJ1037" s="19" t="s">
        <v>84</v>
      </c>
      <c r="BK1037" s="226">
        <f>ROUND(I1037*H1037,2)</f>
        <v>0</v>
      </c>
      <c r="BL1037" s="19" t="s">
        <v>283</v>
      </c>
      <c r="BM1037" s="225" t="s">
        <v>906</v>
      </c>
    </row>
    <row r="1038" s="13" customFormat="1">
      <c r="A1038" s="13"/>
      <c r="B1038" s="232"/>
      <c r="C1038" s="233"/>
      <c r="D1038" s="234" t="s">
        <v>152</v>
      </c>
      <c r="E1038" s="235" t="s">
        <v>19</v>
      </c>
      <c r="F1038" s="236" t="s">
        <v>907</v>
      </c>
      <c r="G1038" s="233"/>
      <c r="H1038" s="235" t="s">
        <v>19</v>
      </c>
      <c r="I1038" s="237"/>
      <c r="J1038" s="233"/>
      <c r="K1038" s="233"/>
      <c r="L1038" s="238"/>
      <c r="M1038" s="239"/>
      <c r="N1038" s="240"/>
      <c r="O1038" s="240"/>
      <c r="P1038" s="240"/>
      <c r="Q1038" s="240"/>
      <c r="R1038" s="240"/>
      <c r="S1038" s="240"/>
      <c r="T1038" s="241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2" t="s">
        <v>152</v>
      </c>
      <c r="AU1038" s="242" t="s">
        <v>84</v>
      </c>
      <c r="AV1038" s="13" t="s">
        <v>78</v>
      </c>
      <c r="AW1038" s="13" t="s">
        <v>33</v>
      </c>
      <c r="AX1038" s="13" t="s">
        <v>71</v>
      </c>
      <c r="AY1038" s="242" t="s">
        <v>141</v>
      </c>
    </row>
    <row r="1039" s="13" customFormat="1">
      <c r="A1039" s="13"/>
      <c r="B1039" s="232"/>
      <c r="C1039" s="233"/>
      <c r="D1039" s="234" t="s">
        <v>152</v>
      </c>
      <c r="E1039" s="235" t="s">
        <v>19</v>
      </c>
      <c r="F1039" s="236" t="s">
        <v>288</v>
      </c>
      <c r="G1039" s="233"/>
      <c r="H1039" s="235" t="s">
        <v>19</v>
      </c>
      <c r="I1039" s="237"/>
      <c r="J1039" s="233"/>
      <c r="K1039" s="233"/>
      <c r="L1039" s="238"/>
      <c r="M1039" s="239"/>
      <c r="N1039" s="240"/>
      <c r="O1039" s="240"/>
      <c r="P1039" s="240"/>
      <c r="Q1039" s="240"/>
      <c r="R1039" s="240"/>
      <c r="S1039" s="240"/>
      <c r="T1039" s="241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42" t="s">
        <v>152</v>
      </c>
      <c r="AU1039" s="242" t="s">
        <v>84</v>
      </c>
      <c r="AV1039" s="13" t="s">
        <v>78</v>
      </c>
      <c r="AW1039" s="13" t="s">
        <v>33</v>
      </c>
      <c r="AX1039" s="13" t="s">
        <v>71</v>
      </c>
      <c r="AY1039" s="242" t="s">
        <v>141</v>
      </c>
    </row>
    <row r="1040" s="14" customFormat="1">
      <c r="A1040" s="14"/>
      <c r="B1040" s="243"/>
      <c r="C1040" s="244"/>
      <c r="D1040" s="234" t="s">
        <v>152</v>
      </c>
      <c r="E1040" s="245" t="s">
        <v>19</v>
      </c>
      <c r="F1040" s="246" t="s">
        <v>539</v>
      </c>
      <c r="G1040" s="244"/>
      <c r="H1040" s="247">
        <v>12.6</v>
      </c>
      <c r="I1040" s="248"/>
      <c r="J1040" s="244"/>
      <c r="K1040" s="244"/>
      <c r="L1040" s="249"/>
      <c r="M1040" s="250"/>
      <c r="N1040" s="251"/>
      <c r="O1040" s="251"/>
      <c r="P1040" s="251"/>
      <c r="Q1040" s="251"/>
      <c r="R1040" s="251"/>
      <c r="S1040" s="251"/>
      <c r="T1040" s="252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53" t="s">
        <v>152</v>
      </c>
      <c r="AU1040" s="253" t="s">
        <v>84</v>
      </c>
      <c r="AV1040" s="14" t="s">
        <v>84</v>
      </c>
      <c r="AW1040" s="14" t="s">
        <v>33</v>
      </c>
      <c r="AX1040" s="14" t="s">
        <v>71</v>
      </c>
      <c r="AY1040" s="253" t="s">
        <v>141</v>
      </c>
    </row>
    <row r="1041" s="14" customFormat="1">
      <c r="A1041" s="14"/>
      <c r="B1041" s="243"/>
      <c r="C1041" s="244"/>
      <c r="D1041" s="234" t="s">
        <v>152</v>
      </c>
      <c r="E1041" s="245" t="s">
        <v>19</v>
      </c>
      <c r="F1041" s="246" t="s">
        <v>537</v>
      </c>
      <c r="G1041" s="244"/>
      <c r="H1041" s="247">
        <v>7.2000000000000002</v>
      </c>
      <c r="I1041" s="248"/>
      <c r="J1041" s="244"/>
      <c r="K1041" s="244"/>
      <c r="L1041" s="249"/>
      <c r="M1041" s="250"/>
      <c r="N1041" s="251"/>
      <c r="O1041" s="251"/>
      <c r="P1041" s="251"/>
      <c r="Q1041" s="251"/>
      <c r="R1041" s="251"/>
      <c r="S1041" s="251"/>
      <c r="T1041" s="252"/>
      <c r="U1041" s="14"/>
      <c r="V1041" s="14"/>
      <c r="W1041" s="14"/>
      <c r="X1041" s="14"/>
      <c r="Y1041" s="14"/>
      <c r="Z1041" s="14"/>
      <c r="AA1041" s="14"/>
      <c r="AB1041" s="14"/>
      <c r="AC1041" s="14"/>
      <c r="AD1041" s="14"/>
      <c r="AE1041" s="14"/>
      <c r="AT1041" s="253" t="s">
        <v>152</v>
      </c>
      <c r="AU1041" s="253" t="s">
        <v>84</v>
      </c>
      <c r="AV1041" s="14" t="s">
        <v>84</v>
      </c>
      <c r="AW1041" s="14" t="s">
        <v>33</v>
      </c>
      <c r="AX1041" s="14" t="s">
        <v>71</v>
      </c>
      <c r="AY1041" s="253" t="s">
        <v>141</v>
      </c>
    </row>
    <row r="1042" s="14" customFormat="1">
      <c r="A1042" s="14"/>
      <c r="B1042" s="243"/>
      <c r="C1042" s="244"/>
      <c r="D1042" s="234" t="s">
        <v>152</v>
      </c>
      <c r="E1042" s="245" t="s">
        <v>19</v>
      </c>
      <c r="F1042" s="246" t="s">
        <v>850</v>
      </c>
      <c r="G1042" s="244"/>
      <c r="H1042" s="247">
        <v>1.8</v>
      </c>
      <c r="I1042" s="248"/>
      <c r="J1042" s="244"/>
      <c r="K1042" s="244"/>
      <c r="L1042" s="249"/>
      <c r="M1042" s="250"/>
      <c r="N1042" s="251"/>
      <c r="O1042" s="251"/>
      <c r="P1042" s="251"/>
      <c r="Q1042" s="251"/>
      <c r="R1042" s="251"/>
      <c r="S1042" s="251"/>
      <c r="T1042" s="252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3" t="s">
        <v>152</v>
      </c>
      <c r="AU1042" s="253" t="s">
        <v>84</v>
      </c>
      <c r="AV1042" s="14" t="s">
        <v>84</v>
      </c>
      <c r="AW1042" s="14" t="s">
        <v>33</v>
      </c>
      <c r="AX1042" s="14" t="s">
        <v>71</v>
      </c>
      <c r="AY1042" s="253" t="s">
        <v>141</v>
      </c>
    </row>
    <row r="1043" s="14" customFormat="1">
      <c r="A1043" s="14"/>
      <c r="B1043" s="243"/>
      <c r="C1043" s="244"/>
      <c r="D1043" s="234" t="s">
        <v>152</v>
      </c>
      <c r="E1043" s="245" t="s">
        <v>19</v>
      </c>
      <c r="F1043" s="246" t="s">
        <v>851</v>
      </c>
      <c r="G1043" s="244"/>
      <c r="H1043" s="247">
        <v>10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152</v>
      </c>
      <c r="AU1043" s="253" t="s">
        <v>84</v>
      </c>
      <c r="AV1043" s="14" t="s">
        <v>84</v>
      </c>
      <c r="AW1043" s="14" t="s">
        <v>33</v>
      </c>
      <c r="AX1043" s="14" t="s">
        <v>71</v>
      </c>
      <c r="AY1043" s="253" t="s">
        <v>141</v>
      </c>
    </row>
    <row r="1044" s="14" customFormat="1">
      <c r="A1044" s="14"/>
      <c r="B1044" s="243"/>
      <c r="C1044" s="244"/>
      <c r="D1044" s="234" t="s">
        <v>152</v>
      </c>
      <c r="E1044" s="245" t="s">
        <v>19</v>
      </c>
      <c r="F1044" s="246" t="s">
        <v>1446</v>
      </c>
      <c r="G1044" s="244"/>
      <c r="H1044" s="247">
        <v>9</v>
      </c>
      <c r="I1044" s="248"/>
      <c r="J1044" s="244"/>
      <c r="K1044" s="244"/>
      <c r="L1044" s="249"/>
      <c r="M1044" s="250"/>
      <c r="N1044" s="251"/>
      <c r="O1044" s="251"/>
      <c r="P1044" s="251"/>
      <c r="Q1044" s="251"/>
      <c r="R1044" s="251"/>
      <c r="S1044" s="251"/>
      <c r="T1044" s="252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53" t="s">
        <v>152</v>
      </c>
      <c r="AU1044" s="253" t="s">
        <v>84</v>
      </c>
      <c r="AV1044" s="14" t="s">
        <v>84</v>
      </c>
      <c r="AW1044" s="14" t="s">
        <v>33</v>
      </c>
      <c r="AX1044" s="14" t="s">
        <v>71</v>
      </c>
      <c r="AY1044" s="253" t="s">
        <v>141</v>
      </c>
    </row>
    <row r="1045" s="14" customFormat="1">
      <c r="A1045" s="14"/>
      <c r="B1045" s="243"/>
      <c r="C1045" s="244"/>
      <c r="D1045" s="234" t="s">
        <v>152</v>
      </c>
      <c r="E1045" s="245" t="s">
        <v>19</v>
      </c>
      <c r="F1045" s="246" t="s">
        <v>539</v>
      </c>
      <c r="G1045" s="244"/>
      <c r="H1045" s="247">
        <v>12.6</v>
      </c>
      <c r="I1045" s="248"/>
      <c r="J1045" s="244"/>
      <c r="K1045" s="244"/>
      <c r="L1045" s="249"/>
      <c r="M1045" s="250"/>
      <c r="N1045" s="251"/>
      <c r="O1045" s="251"/>
      <c r="P1045" s="251"/>
      <c r="Q1045" s="251"/>
      <c r="R1045" s="251"/>
      <c r="S1045" s="251"/>
      <c r="T1045" s="252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3" t="s">
        <v>152</v>
      </c>
      <c r="AU1045" s="253" t="s">
        <v>84</v>
      </c>
      <c r="AV1045" s="14" t="s">
        <v>84</v>
      </c>
      <c r="AW1045" s="14" t="s">
        <v>33</v>
      </c>
      <c r="AX1045" s="14" t="s">
        <v>71</v>
      </c>
      <c r="AY1045" s="253" t="s">
        <v>141</v>
      </c>
    </row>
    <row r="1046" s="13" customFormat="1">
      <c r="A1046" s="13"/>
      <c r="B1046" s="232"/>
      <c r="C1046" s="233"/>
      <c r="D1046" s="234" t="s">
        <v>152</v>
      </c>
      <c r="E1046" s="235" t="s">
        <v>19</v>
      </c>
      <c r="F1046" s="236" t="s">
        <v>318</v>
      </c>
      <c r="G1046" s="233"/>
      <c r="H1046" s="235" t="s">
        <v>19</v>
      </c>
      <c r="I1046" s="237"/>
      <c r="J1046" s="233"/>
      <c r="K1046" s="233"/>
      <c r="L1046" s="238"/>
      <c r="M1046" s="239"/>
      <c r="N1046" s="240"/>
      <c r="O1046" s="240"/>
      <c r="P1046" s="240"/>
      <c r="Q1046" s="240"/>
      <c r="R1046" s="240"/>
      <c r="S1046" s="240"/>
      <c r="T1046" s="241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42" t="s">
        <v>152</v>
      </c>
      <c r="AU1046" s="242" t="s">
        <v>84</v>
      </c>
      <c r="AV1046" s="13" t="s">
        <v>78</v>
      </c>
      <c r="AW1046" s="13" t="s">
        <v>33</v>
      </c>
      <c r="AX1046" s="13" t="s">
        <v>71</v>
      </c>
      <c r="AY1046" s="242" t="s">
        <v>141</v>
      </c>
    </row>
    <row r="1047" s="14" customFormat="1">
      <c r="A1047" s="14"/>
      <c r="B1047" s="243"/>
      <c r="C1047" s="244"/>
      <c r="D1047" s="234" t="s">
        <v>152</v>
      </c>
      <c r="E1047" s="245" t="s">
        <v>19</v>
      </c>
      <c r="F1047" s="246" t="s">
        <v>548</v>
      </c>
      <c r="G1047" s="244"/>
      <c r="H1047" s="247">
        <v>18</v>
      </c>
      <c r="I1047" s="248"/>
      <c r="J1047" s="244"/>
      <c r="K1047" s="244"/>
      <c r="L1047" s="249"/>
      <c r="M1047" s="250"/>
      <c r="N1047" s="251"/>
      <c r="O1047" s="251"/>
      <c r="P1047" s="251"/>
      <c r="Q1047" s="251"/>
      <c r="R1047" s="251"/>
      <c r="S1047" s="251"/>
      <c r="T1047" s="252"/>
      <c r="U1047" s="14"/>
      <c r="V1047" s="14"/>
      <c r="W1047" s="14"/>
      <c r="X1047" s="14"/>
      <c r="Y1047" s="14"/>
      <c r="Z1047" s="14"/>
      <c r="AA1047" s="14"/>
      <c r="AB1047" s="14"/>
      <c r="AC1047" s="14"/>
      <c r="AD1047" s="14"/>
      <c r="AE1047" s="14"/>
      <c r="AT1047" s="253" t="s">
        <v>152</v>
      </c>
      <c r="AU1047" s="253" t="s">
        <v>84</v>
      </c>
      <c r="AV1047" s="14" t="s">
        <v>84</v>
      </c>
      <c r="AW1047" s="14" t="s">
        <v>33</v>
      </c>
      <c r="AX1047" s="14" t="s">
        <v>71</v>
      </c>
      <c r="AY1047" s="253" t="s">
        <v>141</v>
      </c>
    </row>
    <row r="1048" s="14" customFormat="1">
      <c r="A1048" s="14"/>
      <c r="B1048" s="243"/>
      <c r="C1048" s="244"/>
      <c r="D1048" s="234" t="s">
        <v>152</v>
      </c>
      <c r="E1048" s="245" t="s">
        <v>19</v>
      </c>
      <c r="F1048" s="246" t="s">
        <v>549</v>
      </c>
      <c r="G1048" s="244"/>
      <c r="H1048" s="247">
        <v>14.4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152</v>
      </c>
      <c r="AU1048" s="253" t="s">
        <v>84</v>
      </c>
      <c r="AV1048" s="14" t="s">
        <v>84</v>
      </c>
      <c r="AW1048" s="14" t="s">
        <v>33</v>
      </c>
      <c r="AX1048" s="14" t="s">
        <v>71</v>
      </c>
      <c r="AY1048" s="253" t="s">
        <v>141</v>
      </c>
    </row>
    <row r="1049" s="14" customFormat="1">
      <c r="A1049" s="14"/>
      <c r="B1049" s="243"/>
      <c r="C1049" s="244"/>
      <c r="D1049" s="234" t="s">
        <v>152</v>
      </c>
      <c r="E1049" s="245" t="s">
        <v>19</v>
      </c>
      <c r="F1049" s="246" t="s">
        <v>543</v>
      </c>
      <c r="G1049" s="244"/>
      <c r="H1049" s="247">
        <v>15</v>
      </c>
      <c r="I1049" s="248"/>
      <c r="J1049" s="244"/>
      <c r="K1049" s="244"/>
      <c r="L1049" s="249"/>
      <c r="M1049" s="250"/>
      <c r="N1049" s="251"/>
      <c r="O1049" s="251"/>
      <c r="P1049" s="251"/>
      <c r="Q1049" s="251"/>
      <c r="R1049" s="251"/>
      <c r="S1049" s="251"/>
      <c r="T1049" s="252"/>
      <c r="U1049" s="14"/>
      <c r="V1049" s="14"/>
      <c r="W1049" s="14"/>
      <c r="X1049" s="14"/>
      <c r="Y1049" s="14"/>
      <c r="Z1049" s="14"/>
      <c r="AA1049" s="14"/>
      <c r="AB1049" s="14"/>
      <c r="AC1049" s="14"/>
      <c r="AD1049" s="14"/>
      <c r="AE1049" s="14"/>
      <c r="AT1049" s="253" t="s">
        <v>152</v>
      </c>
      <c r="AU1049" s="253" t="s">
        <v>84</v>
      </c>
      <c r="AV1049" s="14" t="s">
        <v>84</v>
      </c>
      <c r="AW1049" s="14" t="s">
        <v>33</v>
      </c>
      <c r="AX1049" s="14" t="s">
        <v>71</v>
      </c>
      <c r="AY1049" s="253" t="s">
        <v>141</v>
      </c>
    </row>
    <row r="1050" s="14" customFormat="1">
      <c r="A1050" s="14"/>
      <c r="B1050" s="243"/>
      <c r="C1050" s="244"/>
      <c r="D1050" s="234" t="s">
        <v>152</v>
      </c>
      <c r="E1050" s="245" t="s">
        <v>19</v>
      </c>
      <c r="F1050" s="246" t="s">
        <v>549</v>
      </c>
      <c r="G1050" s="244"/>
      <c r="H1050" s="247">
        <v>14.4</v>
      </c>
      <c r="I1050" s="248"/>
      <c r="J1050" s="244"/>
      <c r="K1050" s="244"/>
      <c r="L1050" s="249"/>
      <c r="M1050" s="250"/>
      <c r="N1050" s="251"/>
      <c r="O1050" s="251"/>
      <c r="P1050" s="251"/>
      <c r="Q1050" s="251"/>
      <c r="R1050" s="251"/>
      <c r="S1050" s="251"/>
      <c r="T1050" s="252"/>
      <c r="U1050" s="14"/>
      <c r="V1050" s="14"/>
      <c r="W1050" s="14"/>
      <c r="X1050" s="14"/>
      <c r="Y1050" s="14"/>
      <c r="Z1050" s="14"/>
      <c r="AA1050" s="14"/>
      <c r="AB1050" s="14"/>
      <c r="AC1050" s="14"/>
      <c r="AD1050" s="14"/>
      <c r="AE1050" s="14"/>
      <c r="AT1050" s="253" t="s">
        <v>152</v>
      </c>
      <c r="AU1050" s="253" t="s">
        <v>84</v>
      </c>
      <c r="AV1050" s="14" t="s">
        <v>84</v>
      </c>
      <c r="AW1050" s="14" t="s">
        <v>33</v>
      </c>
      <c r="AX1050" s="14" t="s">
        <v>71</v>
      </c>
      <c r="AY1050" s="253" t="s">
        <v>141</v>
      </c>
    </row>
    <row r="1051" s="14" customFormat="1">
      <c r="A1051" s="14"/>
      <c r="B1051" s="243"/>
      <c r="C1051" s="244"/>
      <c r="D1051" s="234" t="s">
        <v>152</v>
      </c>
      <c r="E1051" s="245" t="s">
        <v>19</v>
      </c>
      <c r="F1051" s="246" t="s">
        <v>548</v>
      </c>
      <c r="G1051" s="244"/>
      <c r="H1051" s="247">
        <v>18</v>
      </c>
      <c r="I1051" s="248"/>
      <c r="J1051" s="244"/>
      <c r="K1051" s="244"/>
      <c r="L1051" s="249"/>
      <c r="M1051" s="250"/>
      <c r="N1051" s="251"/>
      <c r="O1051" s="251"/>
      <c r="P1051" s="251"/>
      <c r="Q1051" s="251"/>
      <c r="R1051" s="251"/>
      <c r="S1051" s="251"/>
      <c r="T1051" s="252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3" t="s">
        <v>152</v>
      </c>
      <c r="AU1051" s="253" t="s">
        <v>84</v>
      </c>
      <c r="AV1051" s="14" t="s">
        <v>84</v>
      </c>
      <c r="AW1051" s="14" t="s">
        <v>33</v>
      </c>
      <c r="AX1051" s="14" t="s">
        <v>71</v>
      </c>
      <c r="AY1051" s="253" t="s">
        <v>141</v>
      </c>
    </row>
    <row r="1052" s="15" customFormat="1">
      <c r="A1052" s="15"/>
      <c r="B1052" s="254"/>
      <c r="C1052" s="255"/>
      <c r="D1052" s="234" t="s">
        <v>152</v>
      </c>
      <c r="E1052" s="256" t="s">
        <v>19</v>
      </c>
      <c r="F1052" s="257" t="s">
        <v>159</v>
      </c>
      <c r="G1052" s="255"/>
      <c r="H1052" s="258">
        <v>133</v>
      </c>
      <c r="I1052" s="259"/>
      <c r="J1052" s="255"/>
      <c r="K1052" s="255"/>
      <c r="L1052" s="260"/>
      <c r="M1052" s="261"/>
      <c r="N1052" s="262"/>
      <c r="O1052" s="262"/>
      <c r="P1052" s="262"/>
      <c r="Q1052" s="262"/>
      <c r="R1052" s="262"/>
      <c r="S1052" s="262"/>
      <c r="T1052" s="263"/>
      <c r="U1052" s="15"/>
      <c r="V1052" s="15"/>
      <c r="W1052" s="15"/>
      <c r="X1052" s="15"/>
      <c r="Y1052" s="15"/>
      <c r="Z1052" s="15"/>
      <c r="AA1052" s="15"/>
      <c r="AB1052" s="15"/>
      <c r="AC1052" s="15"/>
      <c r="AD1052" s="15"/>
      <c r="AE1052" s="15"/>
      <c r="AT1052" s="264" t="s">
        <v>152</v>
      </c>
      <c r="AU1052" s="264" t="s">
        <v>84</v>
      </c>
      <c r="AV1052" s="15" t="s">
        <v>148</v>
      </c>
      <c r="AW1052" s="15" t="s">
        <v>33</v>
      </c>
      <c r="AX1052" s="15" t="s">
        <v>78</v>
      </c>
      <c r="AY1052" s="264" t="s">
        <v>141</v>
      </c>
    </row>
    <row r="1053" s="2" customFormat="1" ht="21.75" customHeight="1">
      <c r="A1053" s="40"/>
      <c r="B1053" s="41"/>
      <c r="C1053" s="214" t="s">
        <v>903</v>
      </c>
      <c r="D1053" s="214" t="s">
        <v>143</v>
      </c>
      <c r="E1053" s="215" t="s">
        <v>909</v>
      </c>
      <c r="F1053" s="216" t="s">
        <v>910</v>
      </c>
      <c r="G1053" s="217" t="s">
        <v>347</v>
      </c>
      <c r="H1053" s="218">
        <v>3.7000000000000002</v>
      </c>
      <c r="I1053" s="219"/>
      <c r="J1053" s="220">
        <f>ROUND(I1053*H1053,2)</f>
        <v>0</v>
      </c>
      <c r="K1053" s="216" t="s">
        <v>795</v>
      </c>
      <c r="L1053" s="46"/>
      <c r="M1053" s="221" t="s">
        <v>19</v>
      </c>
      <c r="N1053" s="222" t="s">
        <v>43</v>
      </c>
      <c r="O1053" s="86"/>
      <c r="P1053" s="223">
        <f>O1053*H1053</f>
        <v>0</v>
      </c>
      <c r="Q1053" s="223">
        <v>0.0016299999999999999</v>
      </c>
      <c r="R1053" s="223">
        <f>Q1053*H1053</f>
        <v>0.0060309999999999999</v>
      </c>
      <c r="S1053" s="223">
        <v>0</v>
      </c>
      <c r="T1053" s="224">
        <f>S1053*H1053</f>
        <v>0</v>
      </c>
      <c r="U1053" s="40"/>
      <c r="V1053" s="40"/>
      <c r="W1053" s="40"/>
      <c r="X1053" s="40"/>
      <c r="Y1053" s="40"/>
      <c r="Z1053" s="40"/>
      <c r="AA1053" s="40"/>
      <c r="AB1053" s="40"/>
      <c r="AC1053" s="40"/>
      <c r="AD1053" s="40"/>
      <c r="AE1053" s="40"/>
      <c r="AR1053" s="225" t="s">
        <v>283</v>
      </c>
      <c r="AT1053" s="225" t="s">
        <v>143</v>
      </c>
      <c r="AU1053" s="225" t="s">
        <v>84</v>
      </c>
      <c r="AY1053" s="19" t="s">
        <v>141</v>
      </c>
      <c r="BE1053" s="226">
        <f>IF(N1053="základní",J1053,0)</f>
        <v>0</v>
      </c>
      <c r="BF1053" s="226">
        <f>IF(N1053="snížená",J1053,0)</f>
        <v>0</v>
      </c>
      <c r="BG1053" s="226">
        <f>IF(N1053="zákl. přenesená",J1053,0)</f>
        <v>0</v>
      </c>
      <c r="BH1053" s="226">
        <f>IF(N1053="sníž. přenesená",J1053,0)</f>
        <v>0</v>
      </c>
      <c r="BI1053" s="226">
        <f>IF(N1053="nulová",J1053,0)</f>
        <v>0</v>
      </c>
      <c r="BJ1053" s="19" t="s">
        <v>84</v>
      </c>
      <c r="BK1053" s="226">
        <f>ROUND(I1053*H1053,2)</f>
        <v>0</v>
      </c>
      <c r="BL1053" s="19" t="s">
        <v>283</v>
      </c>
      <c r="BM1053" s="225" t="s">
        <v>911</v>
      </c>
    </row>
    <row r="1054" s="13" customFormat="1">
      <c r="A1054" s="13"/>
      <c r="B1054" s="232"/>
      <c r="C1054" s="233"/>
      <c r="D1054" s="234" t="s">
        <v>152</v>
      </c>
      <c r="E1054" s="235" t="s">
        <v>19</v>
      </c>
      <c r="F1054" s="236" t="s">
        <v>912</v>
      </c>
      <c r="G1054" s="233"/>
      <c r="H1054" s="235" t="s">
        <v>19</v>
      </c>
      <c r="I1054" s="237"/>
      <c r="J1054" s="233"/>
      <c r="K1054" s="233"/>
      <c r="L1054" s="238"/>
      <c r="M1054" s="239"/>
      <c r="N1054" s="240"/>
      <c r="O1054" s="240"/>
      <c r="P1054" s="240"/>
      <c r="Q1054" s="240"/>
      <c r="R1054" s="240"/>
      <c r="S1054" s="240"/>
      <c r="T1054" s="241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42" t="s">
        <v>152</v>
      </c>
      <c r="AU1054" s="242" t="s">
        <v>84</v>
      </c>
      <c r="AV1054" s="13" t="s">
        <v>78</v>
      </c>
      <c r="AW1054" s="13" t="s">
        <v>33</v>
      </c>
      <c r="AX1054" s="13" t="s">
        <v>71</v>
      </c>
      <c r="AY1054" s="242" t="s">
        <v>141</v>
      </c>
    </row>
    <row r="1055" s="14" customFormat="1">
      <c r="A1055" s="14"/>
      <c r="B1055" s="243"/>
      <c r="C1055" s="244"/>
      <c r="D1055" s="234" t="s">
        <v>152</v>
      </c>
      <c r="E1055" s="245" t="s">
        <v>19</v>
      </c>
      <c r="F1055" s="246" t="s">
        <v>858</v>
      </c>
      <c r="G1055" s="244"/>
      <c r="H1055" s="247">
        <v>3.7000000000000002</v>
      </c>
      <c r="I1055" s="248"/>
      <c r="J1055" s="244"/>
      <c r="K1055" s="244"/>
      <c r="L1055" s="249"/>
      <c r="M1055" s="250"/>
      <c r="N1055" s="251"/>
      <c r="O1055" s="251"/>
      <c r="P1055" s="251"/>
      <c r="Q1055" s="251"/>
      <c r="R1055" s="251"/>
      <c r="S1055" s="251"/>
      <c r="T1055" s="252"/>
      <c r="U1055" s="14"/>
      <c r="V1055" s="14"/>
      <c r="W1055" s="14"/>
      <c r="X1055" s="14"/>
      <c r="Y1055" s="14"/>
      <c r="Z1055" s="14"/>
      <c r="AA1055" s="14"/>
      <c r="AB1055" s="14"/>
      <c r="AC1055" s="14"/>
      <c r="AD1055" s="14"/>
      <c r="AE1055" s="14"/>
      <c r="AT1055" s="253" t="s">
        <v>152</v>
      </c>
      <c r="AU1055" s="253" t="s">
        <v>84</v>
      </c>
      <c r="AV1055" s="14" t="s">
        <v>84</v>
      </c>
      <c r="AW1055" s="14" t="s">
        <v>33</v>
      </c>
      <c r="AX1055" s="14" t="s">
        <v>71</v>
      </c>
      <c r="AY1055" s="253" t="s">
        <v>141</v>
      </c>
    </row>
    <row r="1056" s="15" customFormat="1">
      <c r="A1056" s="15"/>
      <c r="B1056" s="254"/>
      <c r="C1056" s="255"/>
      <c r="D1056" s="234" t="s">
        <v>152</v>
      </c>
      <c r="E1056" s="256" t="s">
        <v>19</v>
      </c>
      <c r="F1056" s="257" t="s">
        <v>159</v>
      </c>
      <c r="G1056" s="255"/>
      <c r="H1056" s="258">
        <v>3.7000000000000002</v>
      </c>
      <c r="I1056" s="259"/>
      <c r="J1056" s="255"/>
      <c r="K1056" s="255"/>
      <c r="L1056" s="260"/>
      <c r="M1056" s="261"/>
      <c r="N1056" s="262"/>
      <c r="O1056" s="262"/>
      <c r="P1056" s="262"/>
      <c r="Q1056" s="262"/>
      <c r="R1056" s="262"/>
      <c r="S1056" s="262"/>
      <c r="T1056" s="263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4" t="s">
        <v>152</v>
      </c>
      <c r="AU1056" s="264" t="s">
        <v>84</v>
      </c>
      <c r="AV1056" s="15" t="s">
        <v>148</v>
      </c>
      <c r="AW1056" s="15" t="s">
        <v>33</v>
      </c>
      <c r="AX1056" s="15" t="s">
        <v>78</v>
      </c>
      <c r="AY1056" s="264" t="s">
        <v>141</v>
      </c>
    </row>
    <row r="1057" s="2" customFormat="1" ht="24.15" customHeight="1">
      <c r="A1057" s="40"/>
      <c r="B1057" s="41"/>
      <c r="C1057" s="214" t="s">
        <v>908</v>
      </c>
      <c r="D1057" s="214" t="s">
        <v>143</v>
      </c>
      <c r="E1057" s="215" t="s">
        <v>915</v>
      </c>
      <c r="F1057" s="216" t="s">
        <v>916</v>
      </c>
      <c r="G1057" s="217" t="s">
        <v>636</v>
      </c>
      <c r="H1057" s="218">
        <v>1</v>
      </c>
      <c r="I1057" s="219"/>
      <c r="J1057" s="220">
        <f>ROUND(I1057*H1057,2)</f>
        <v>0</v>
      </c>
      <c r="K1057" s="216" t="s">
        <v>795</v>
      </c>
      <c r="L1057" s="46"/>
      <c r="M1057" s="221" t="s">
        <v>19</v>
      </c>
      <c r="N1057" s="222" t="s">
        <v>43</v>
      </c>
      <c r="O1057" s="86"/>
      <c r="P1057" s="223">
        <f>O1057*H1057</f>
        <v>0</v>
      </c>
      <c r="Q1057" s="223">
        <v>0.00025000000000000001</v>
      </c>
      <c r="R1057" s="223">
        <f>Q1057*H1057</f>
        <v>0.00025000000000000001</v>
      </c>
      <c r="S1057" s="223">
        <v>0</v>
      </c>
      <c r="T1057" s="224">
        <f>S1057*H1057</f>
        <v>0</v>
      </c>
      <c r="U1057" s="40"/>
      <c r="V1057" s="40"/>
      <c r="W1057" s="40"/>
      <c r="X1057" s="40"/>
      <c r="Y1057" s="40"/>
      <c r="Z1057" s="40"/>
      <c r="AA1057" s="40"/>
      <c r="AB1057" s="40"/>
      <c r="AC1057" s="40"/>
      <c r="AD1057" s="40"/>
      <c r="AE1057" s="40"/>
      <c r="AR1057" s="225" t="s">
        <v>283</v>
      </c>
      <c r="AT1057" s="225" t="s">
        <v>143</v>
      </c>
      <c r="AU1057" s="225" t="s">
        <v>84</v>
      </c>
      <c r="AY1057" s="19" t="s">
        <v>141</v>
      </c>
      <c r="BE1057" s="226">
        <f>IF(N1057="základní",J1057,0)</f>
        <v>0</v>
      </c>
      <c r="BF1057" s="226">
        <f>IF(N1057="snížená",J1057,0)</f>
        <v>0</v>
      </c>
      <c r="BG1057" s="226">
        <f>IF(N1057="zákl. přenesená",J1057,0)</f>
        <v>0</v>
      </c>
      <c r="BH1057" s="226">
        <f>IF(N1057="sníž. přenesená",J1057,0)</f>
        <v>0</v>
      </c>
      <c r="BI1057" s="226">
        <f>IF(N1057="nulová",J1057,0)</f>
        <v>0</v>
      </c>
      <c r="BJ1057" s="19" t="s">
        <v>84</v>
      </c>
      <c r="BK1057" s="226">
        <f>ROUND(I1057*H1057,2)</f>
        <v>0</v>
      </c>
      <c r="BL1057" s="19" t="s">
        <v>283</v>
      </c>
      <c r="BM1057" s="225" t="s">
        <v>917</v>
      </c>
    </row>
    <row r="1058" s="13" customFormat="1">
      <c r="A1058" s="13"/>
      <c r="B1058" s="232"/>
      <c r="C1058" s="233"/>
      <c r="D1058" s="234" t="s">
        <v>152</v>
      </c>
      <c r="E1058" s="235" t="s">
        <v>19</v>
      </c>
      <c r="F1058" s="236" t="s">
        <v>912</v>
      </c>
      <c r="G1058" s="233"/>
      <c r="H1058" s="235" t="s">
        <v>19</v>
      </c>
      <c r="I1058" s="237"/>
      <c r="J1058" s="233"/>
      <c r="K1058" s="233"/>
      <c r="L1058" s="238"/>
      <c r="M1058" s="239"/>
      <c r="N1058" s="240"/>
      <c r="O1058" s="240"/>
      <c r="P1058" s="240"/>
      <c r="Q1058" s="240"/>
      <c r="R1058" s="240"/>
      <c r="S1058" s="240"/>
      <c r="T1058" s="241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42" t="s">
        <v>152</v>
      </c>
      <c r="AU1058" s="242" t="s">
        <v>84</v>
      </c>
      <c r="AV1058" s="13" t="s">
        <v>78</v>
      </c>
      <c r="AW1058" s="13" t="s">
        <v>33</v>
      </c>
      <c r="AX1058" s="13" t="s">
        <v>71</v>
      </c>
      <c r="AY1058" s="242" t="s">
        <v>141</v>
      </c>
    </row>
    <row r="1059" s="14" customFormat="1">
      <c r="A1059" s="14"/>
      <c r="B1059" s="243"/>
      <c r="C1059" s="244"/>
      <c r="D1059" s="234" t="s">
        <v>152</v>
      </c>
      <c r="E1059" s="245" t="s">
        <v>19</v>
      </c>
      <c r="F1059" s="246" t="s">
        <v>78</v>
      </c>
      <c r="G1059" s="244"/>
      <c r="H1059" s="247">
        <v>1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152</v>
      </c>
      <c r="AU1059" s="253" t="s">
        <v>84</v>
      </c>
      <c r="AV1059" s="14" t="s">
        <v>84</v>
      </c>
      <c r="AW1059" s="14" t="s">
        <v>33</v>
      </c>
      <c r="AX1059" s="14" t="s">
        <v>71</v>
      </c>
      <c r="AY1059" s="253" t="s">
        <v>141</v>
      </c>
    </row>
    <row r="1060" s="15" customFormat="1">
      <c r="A1060" s="15"/>
      <c r="B1060" s="254"/>
      <c r="C1060" s="255"/>
      <c r="D1060" s="234" t="s">
        <v>152</v>
      </c>
      <c r="E1060" s="256" t="s">
        <v>19</v>
      </c>
      <c r="F1060" s="257" t="s">
        <v>159</v>
      </c>
      <c r="G1060" s="255"/>
      <c r="H1060" s="258">
        <v>1</v>
      </c>
      <c r="I1060" s="259"/>
      <c r="J1060" s="255"/>
      <c r="K1060" s="255"/>
      <c r="L1060" s="260"/>
      <c r="M1060" s="261"/>
      <c r="N1060" s="262"/>
      <c r="O1060" s="262"/>
      <c r="P1060" s="262"/>
      <c r="Q1060" s="262"/>
      <c r="R1060" s="262"/>
      <c r="S1060" s="262"/>
      <c r="T1060" s="263"/>
      <c r="U1060" s="15"/>
      <c r="V1060" s="15"/>
      <c r="W1060" s="15"/>
      <c r="X1060" s="15"/>
      <c r="Y1060" s="15"/>
      <c r="Z1060" s="15"/>
      <c r="AA1060" s="15"/>
      <c r="AB1060" s="15"/>
      <c r="AC1060" s="15"/>
      <c r="AD1060" s="15"/>
      <c r="AE1060" s="15"/>
      <c r="AT1060" s="264" t="s">
        <v>152</v>
      </c>
      <c r="AU1060" s="264" t="s">
        <v>84</v>
      </c>
      <c r="AV1060" s="15" t="s">
        <v>148</v>
      </c>
      <c r="AW1060" s="15" t="s">
        <v>33</v>
      </c>
      <c r="AX1060" s="15" t="s">
        <v>78</v>
      </c>
      <c r="AY1060" s="264" t="s">
        <v>141</v>
      </c>
    </row>
    <row r="1061" s="2" customFormat="1" ht="24.15" customHeight="1">
      <c r="A1061" s="40"/>
      <c r="B1061" s="41"/>
      <c r="C1061" s="214" t="s">
        <v>914</v>
      </c>
      <c r="D1061" s="214" t="s">
        <v>143</v>
      </c>
      <c r="E1061" s="215" t="s">
        <v>919</v>
      </c>
      <c r="F1061" s="216" t="s">
        <v>920</v>
      </c>
      <c r="G1061" s="217" t="s">
        <v>347</v>
      </c>
      <c r="H1061" s="218">
        <v>2.7999999999999998</v>
      </c>
      <c r="I1061" s="219"/>
      <c r="J1061" s="220">
        <f>ROUND(I1061*H1061,2)</f>
        <v>0</v>
      </c>
      <c r="K1061" s="216" t="s">
        <v>147</v>
      </c>
      <c r="L1061" s="46"/>
      <c r="M1061" s="221" t="s">
        <v>19</v>
      </c>
      <c r="N1061" s="222" t="s">
        <v>43</v>
      </c>
      <c r="O1061" s="86"/>
      <c r="P1061" s="223">
        <f>O1061*H1061</f>
        <v>0</v>
      </c>
      <c r="Q1061" s="223">
        <v>0.00191</v>
      </c>
      <c r="R1061" s="223">
        <f>Q1061*H1061</f>
        <v>0.0053479999999999995</v>
      </c>
      <c r="S1061" s="223">
        <v>0</v>
      </c>
      <c r="T1061" s="224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25" t="s">
        <v>283</v>
      </c>
      <c r="AT1061" s="225" t="s">
        <v>143</v>
      </c>
      <c r="AU1061" s="225" t="s">
        <v>84</v>
      </c>
      <c r="AY1061" s="19" t="s">
        <v>141</v>
      </c>
      <c r="BE1061" s="226">
        <f>IF(N1061="základní",J1061,0)</f>
        <v>0</v>
      </c>
      <c r="BF1061" s="226">
        <f>IF(N1061="snížená",J1061,0)</f>
        <v>0</v>
      </c>
      <c r="BG1061" s="226">
        <f>IF(N1061="zákl. přenesená",J1061,0)</f>
        <v>0</v>
      </c>
      <c r="BH1061" s="226">
        <f>IF(N1061="sníž. přenesená",J1061,0)</f>
        <v>0</v>
      </c>
      <c r="BI1061" s="226">
        <f>IF(N1061="nulová",J1061,0)</f>
        <v>0</v>
      </c>
      <c r="BJ1061" s="19" t="s">
        <v>84</v>
      </c>
      <c r="BK1061" s="226">
        <f>ROUND(I1061*H1061,2)</f>
        <v>0</v>
      </c>
      <c r="BL1061" s="19" t="s">
        <v>283</v>
      </c>
      <c r="BM1061" s="225" t="s">
        <v>921</v>
      </c>
    </row>
    <row r="1062" s="2" customFormat="1">
      <c r="A1062" s="40"/>
      <c r="B1062" s="41"/>
      <c r="C1062" s="42"/>
      <c r="D1062" s="227" t="s">
        <v>150</v>
      </c>
      <c r="E1062" s="42"/>
      <c r="F1062" s="228" t="s">
        <v>922</v>
      </c>
      <c r="G1062" s="42"/>
      <c r="H1062" s="42"/>
      <c r="I1062" s="229"/>
      <c r="J1062" s="42"/>
      <c r="K1062" s="42"/>
      <c r="L1062" s="46"/>
      <c r="M1062" s="230"/>
      <c r="N1062" s="231"/>
      <c r="O1062" s="86"/>
      <c r="P1062" s="86"/>
      <c r="Q1062" s="86"/>
      <c r="R1062" s="86"/>
      <c r="S1062" s="86"/>
      <c r="T1062" s="87"/>
      <c r="U1062" s="40"/>
      <c r="V1062" s="40"/>
      <c r="W1062" s="40"/>
      <c r="X1062" s="40"/>
      <c r="Y1062" s="40"/>
      <c r="Z1062" s="40"/>
      <c r="AA1062" s="40"/>
      <c r="AB1062" s="40"/>
      <c r="AC1062" s="40"/>
      <c r="AD1062" s="40"/>
      <c r="AE1062" s="40"/>
      <c r="AT1062" s="19" t="s">
        <v>150</v>
      </c>
      <c r="AU1062" s="19" t="s">
        <v>84</v>
      </c>
    </row>
    <row r="1063" s="13" customFormat="1">
      <c r="A1063" s="13"/>
      <c r="B1063" s="232"/>
      <c r="C1063" s="233"/>
      <c r="D1063" s="234" t="s">
        <v>152</v>
      </c>
      <c r="E1063" s="235" t="s">
        <v>19</v>
      </c>
      <c r="F1063" s="236" t="s">
        <v>923</v>
      </c>
      <c r="G1063" s="233"/>
      <c r="H1063" s="235" t="s">
        <v>19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152</v>
      </c>
      <c r="AU1063" s="242" t="s">
        <v>84</v>
      </c>
      <c r="AV1063" s="13" t="s">
        <v>78</v>
      </c>
      <c r="AW1063" s="13" t="s">
        <v>33</v>
      </c>
      <c r="AX1063" s="13" t="s">
        <v>71</v>
      </c>
      <c r="AY1063" s="242" t="s">
        <v>141</v>
      </c>
    </row>
    <row r="1064" s="14" customFormat="1">
      <c r="A1064" s="14"/>
      <c r="B1064" s="243"/>
      <c r="C1064" s="244"/>
      <c r="D1064" s="234" t="s">
        <v>152</v>
      </c>
      <c r="E1064" s="245" t="s">
        <v>19</v>
      </c>
      <c r="F1064" s="246" t="s">
        <v>869</v>
      </c>
      <c r="G1064" s="244"/>
      <c r="H1064" s="247">
        <v>2.7999999999999998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152</v>
      </c>
      <c r="AU1064" s="253" t="s">
        <v>84</v>
      </c>
      <c r="AV1064" s="14" t="s">
        <v>84</v>
      </c>
      <c r="AW1064" s="14" t="s">
        <v>33</v>
      </c>
      <c r="AX1064" s="14" t="s">
        <v>71</v>
      </c>
      <c r="AY1064" s="253" t="s">
        <v>141</v>
      </c>
    </row>
    <row r="1065" s="15" customFormat="1">
      <c r="A1065" s="15"/>
      <c r="B1065" s="254"/>
      <c r="C1065" s="255"/>
      <c r="D1065" s="234" t="s">
        <v>152</v>
      </c>
      <c r="E1065" s="256" t="s">
        <v>19</v>
      </c>
      <c r="F1065" s="257" t="s">
        <v>159</v>
      </c>
      <c r="G1065" s="255"/>
      <c r="H1065" s="258">
        <v>2.7999999999999998</v>
      </c>
      <c r="I1065" s="259"/>
      <c r="J1065" s="255"/>
      <c r="K1065" s="255"/>
      <c r="L1065" s="260"/>
      <c r="M1065" s="261"/>
      <c r="N1065" s="262"/>
      <c r="O1065" s="262"/>
      <c r="P1065" s="262"/>
      <c r="Q1065" s="262"/>
      <c r="R1065" s="262"/>
      <c r="S1065" s="262"/>
      <c r="T1065" s="263"/>
      <c r="U1065" s="15"/>
      <c r="V1065" s="15"/>
      <c r="W1065" s="15"/>
      <c r="X1065" s="15"/>
      <c r="Y1065" s="15"/>
      <c r="Z1065" s="15"/>
      <c r="AA1065" s="15"/>
      <c r="AB1065" s="15"/>
      <c r="AC1065" s="15"/>
      <c r="AD1065" s="15"/>
      <c r="AE1065" s="15"/>
      <c r="AT1065" s="264" t="s">
        <v>152</v>
      </c>
      <c r="AU1065" s="264" t="s">
        <v>84</v>
      </c>
      <c r="AV1065" s="15" t="s">
        <v>148</v>
      </c>
      <c r="AW1065" s="15" t="s">
        <v>33</v>
      </c>
      <c r="AX1065" s="15" t="s">
        <v>78</v>
      </c>
      <c r="AY1065" s="264" t="s">
        <v>141</v>
      </c>
    </row>
    <row r="1066" s="2" customFormat="1" ht="24.15" customHeight="1">
      <c r="A1066" s="40"/>
      <c r="B1066" s="41"/>
      <c r="C1066" s="214" t="s">
        <v>918</v>
      </c>
      <c r="D1066" s="214" t="s">
        <v>143</v>
      </c>
      <c r="E1066" s="215" t="s">
        <v>925</v>
      </c>
      <c r="F1066" s="216" t="s">
        <v>926</v>
      </c>
      <c r="G1066" s="217" t="s">
        <v>826</v>
      </c>
      <c r="H1066" s="286"/>
      <c r="I1066" s="219"/>
      <c r="J1066" s="220">
        <f>ROUND(I1066*H1066,2)</f>
        <v>0</v>
      </c>
      <c r="K1066" s="216" t="s">
        <v>147</v>
      </c>
      <c r="L1066" s="46"/>
      <c r="M1066" s="221" t="s">
        <v>19</v>
      </c>
      <c r="N1066" s="222" t="s">
        <v>43</v>
      </c>
      <c r="O1066" s="86"/>
      <c r="P1066" s="223">
        <f>O1066*H1066</f>
        <v>0</v>
      </c>
      <c r="Q1066" s="223">
        <v>0</v>
      </c>
      <c r="R1066" s="223">
        <f>Q1066*H1066</f>
        <v>0</v>
      </c>
      <c r="S1066" s="223">
        <v>0</v>
      </c>
      <c r="T1066" s="224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25" t="s">
        <v>283</v>
      </c>
      <c r="AT1066" s="225" t="s">
        <v>143</v>
      </c>
      <c r="AU1066" s="225" t="s">
        <v>84</v>
      </c>
      <c r="AY1066" s="19" t="s">
        <v>141</v>
      </c>
      <c r="BE1066" s="226">
        <f>IF(N1066="základní",J1066,0)</f>
        <v>0</v>
      </c>
      <c r="BF1066" s="226">
        <f>IF(N1066="snížená",J1066,0)</f>
        <v>0</v>
      </c>
      <c r="BG1066" s="226">
        <f>IF(N1066="zákl. přenesená",J1066,0)</f>
        <v>0</v>
      </c>
      <c r="BH1066" s="226">
        <f>IF(N1066="sníž. přenesená",J1066,0)</f>
        <v>0</v>
      </c>
      <c r="BI1066" s="226">
        <f>IF(N1066="nulová",J1066,0)</f>
        <v>0</v>
      </c>
      <c r="BJ1066" s="19" t="s">
        <v>84</v>
      </c>
      <c r="BK1066" s="226">
        <f>ROUND(I1066*H1066,2)</f>
        <v>0</v>
      </c>
      <c r="BL1066" s="19" t="s">
        <v>283</v>
      </c>
      <c r="BM1066" s="225" t="s">
        <v>927</v>
      </c>
    </row>
    <row r="1067" s="2" customFormat="1">
      <c r="A1067" s="40"/>
      <c r="B1067" s="41"/>
      <c r="C1067" s="42"/>
      <c r="D1067" s="227" t="s">
        <v>150</v>
      </c>
      <c r="E1067" s="42"/>
      <c r="F1067" s="228" t="s">
        <v>928</v>
      </c>
      <c r="G1067" s="42"/>
      <c r="H1067" s="42"/>
      <c r="I1067" s="229"/>
      <c r="J1067" s="42"/>
      <c r="K1067" s="42"/>
      <c r="L1067" s="46"/>
      <c r="M1067" s="230"/>
      <c r="N1067" s="231"/>
      <c r="O1067" s="86"/>
      <c r="P1067" s="86"/>
      <c r="Q1067" s="86"/>
      <c r="R1067" s="86"/>
      <c r="S1067" s="86"/>
      <c r="T1067" s="87"/>
      <c r="U1067" s="40"/>
      <c r="V1067" s="40"/>
      <c r="W1067" s="40"/>
      <c r="X1067" s="40"/>
      <c r="Y1067" s="40"/>
      <c r="Z1067" s="40"/>
      <c r="AA1067" s="40"/>
      <c r="AB1067" s="40"/>
      <c r="AC1067" s="40"/>
      <c r="AD1067" s="40"/>
      <c r="AE1067" s="40"/>
      <c r="AT1067" s="19" t="s">
        <v>150</v>
      </c>
      <c r="AU1067" s="19" t="s">
        <v>84</v>
      </c>
    </row>
    <row r="1068" s="12" customFormat="1" ht="22.8" customHeight="1">
      <c r="A1068" s="12"/>
      <c r="B1068" s="198"/>
      <c r="C1068" s="199"/>
      <c r="D1068" s="200" t="s">
        <v>70</v>
      </c>
      <c r="E1068" s="212" t="s">
        <v>929</v>
      </c>
      <c r="F1068" s="212" t="s">
        <v>930</v>
      </c>
      <c r="G1068" s="199"/>
      <c r="H1068" s="199"/>
      <c r="I1068" s="202"/>
      <c r="J1068" s="213">
        <f>BK1068</f>
        <v>0</v>
      </c>
      <c r="K1068" s="199"/>
      <c r="L1068" s="204"/>
      <c r="M1068" s="205"/>
      <c r="N1068" s="206"/>
      <c r="O1068" s="206"/>
      <c r="P1068" s="207">
        <f>SUM(P1069:P1114)</f>
        <v>0</v>
      </c>
      <c r="Q1068" s="206"/>
      <c r="R1068" s="207">
        <f>SUM(R1069:R1114)</f>
        <v>0.7667461000000001</v>
      </c>
      <c r="S1068" s="206"/>
      <c r="T1068" s="208">
        <f>SUM(T1069:T1114)</f>
        <v>0.504</v>
      </c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R1068" s="209" t="s">
        <v>84</v>
      </c>
      <c r="AT1068" s="210" t="s">
        <v>70</v>
      </c>
      <c r="AU1068" s="210" t="s">
        <v>78</v>
      </c>
      <c r="AY1068" s="209" t="s">
        <v>141</v>
      </c>
      <c r="BK1068" s="211">
        <f>SUM(BK1069:BK1114)</f>
        <v>0</v>
      </c>
    </row>
    <row r="1069" s="2" customFormat="1" ht="16.5" customHeight="1">
      <c r="A1069" s="40"/>
      <c r="B1069" s="41"/>
      <c r="C1069" s="214" t="s">
        <v>924</v>
      </c>
      <c r="D1069" s="214" t="s">
        <v>143</v>
      </c>
      <c r="E1069" s="215" t="s">
        <v>932</v>
      </c>
      <c r="F1069" s="216" t="s">
        <v>933</v>
      </c>
      <c r="G1069" s="217" t="s">
        <v>146</v>
      </c>
      <c r="H1069" s="218">
        <v>29.879999999999999</v>
      </c>
      <c r="I1069" s="219"/>
      <c r="J1069" s="220">
        <f>ROUND(I1069*H1069,2)</f>
        <v>0</v>
      </c>
      <c r="K1069" s="216" t="s">
        <v>147</v>
      </c>
      <c r="L1069" s="46"/>
      <c r="M1069" s="221" t="s">
        <v>19</v>
      </c>
      <c r="N1069" s="222" t="s">
        <v>43</v>
      </c>
      <c r="O1069" s="86"/>
      <c r="P1069" s="223">
        <f>O1069*H1069</f>
        <v>0</v>
      </c>
      <c r="Q1069" s="223">
        <v>6.0000000000000002E-05</v>
      </c>
      <c r="R1069" s="223">
        <f>Q1069*H1069</f>
        <v>0.0017928</v>
      </c>
      <c r="S1069" s="223">
        <v>0</v>
      </c>
      <c r="T1069" s="224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25" t="s">
        <v>283</v>
      </c>
      <c r="AT1069" s="225" t="s">
        <v>143</v>
      </c>
      <c r="AU1069" s="225" t="s">
        <v>84</v>
      </c>
      <c r="AY1069" s="19" t="s">
        <v>141</v>
      </c>
      <c r="BE1069" s="226">
        <f>IF(N1069="základní",J1069,0)</f>
        <v>0</v>
      </c>
      <c r="BF1069" s="226">
        <f>IF(N1069="snížená",J1069,0)</f>
        <v>0</v>
      </c>
      <c r="BG1069" s="226">
        <f>IF(N1069="zákl. přenesená",J1069,0)</f>
        <v>0</v>
      </c>
      <c r="BH1069" s="226">
        <f>IF(N1069="sníž. přenesená",J1069,0)</f>
        <v>0</v>
      </c>
      <c r="BI1069" s="226">
        <f>IF(N1069="nulová",J1069,0)</f>
        <v>0</v>
      </c>
      <c r="BJ1069" s="19" t="s">
        <v>84</v>
      </c>
      <c r="BK1069" s="226">
        <f>ROUND(I1069*H1069,2)</f>
        <v>0</v>
      </c>
      <c r="BL1069" s="19" t="s">
        <v>283</v>
      </c>
      <c r="BM1069" s="225" t="s">
        <v>934</v>
      </c>
    </row>
    <row r="1070" s="2" customFormat="1">
      <c r="A1070" s="40"/>
      <c r="B1070" s="41"/>
      <c r="C1070" s="42"/>
      <c r="D1070" s="227" t="s">
        <v>150</v>
      </c>
      <c r="E1070" s="42"/>
      <c r="F1070" s="228" t="s">
        <v>935</v>
      </c>
      <c r="G1070" s="42"/>
      <c r="H1070" s="42"/>
      <c r="I1070" s="229"/>
      <c r="J1070" s="42"/>
      <c r="K1070" s="42"/>
      <c r="L1070" s="46"/>
      <c r="M1070" s="230"/>
      <c r="N1070" s="231"/>
      <c r="O1070" s="86"/>
      <c r="P1070" s="86"/>
      <c r="Q1070" s="86"/>
      <c r="R1070" s="86"/>
      <c r="S1070" s="86"/>
      <c r="T1070" s="87"/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T1070" s="19" t="s">
        <v>150</v>
      </c>
      <c r="AU1070" s="19" t="s">
        <v>84</v>
      </c>
    </row>
    <row r="1071" s="13" customFormat="1">
      <c r="A1071" s="13"/>
      <c r="B1071" s="232"/>
      <c r="C1071" s="233"/>
      <c r="D1071" s="234" t="s">
        <v>152</v>
      </c>
      <c r="E1071" s="235" t="s">
        <v>19</v>
      </c>
      <c r="F1071" s="236" t="s">
        <v>230</v>
      </c>
      <c r="G1071" s="233"/>
      <c r="H1071" s="235" t="s">
        <v>19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152</v>
      </c>
      <c r="AU1071" s="242" t="s">
        <v>84</v>
      </c>
      <c r="AV1071" s="13" t="s">
        <v>78</v>
      </c>
      <c r="AW1071" s="13" t="s">
        <v>33</v>
      </c>
      <c r="AX1071" s="13" t="s">
        <v>71</v>
      </c>
      <c r="AY1071" s="242" t="s">
        <v>141</v>
      </c>
    </row>
    <row r="1072" s="14" customFormat="1">
      <c r="A1072" s="14"/>
      <c r="B1072" s="243"/>
      <c r="C1072" s="244"/>
      <c r="D1072" s="234" t="s">
        <v>152</v>
      </c>
      <c r="E1072" s="245" t="s">
        <v>19</v>
      </c>
      <c r="F1072" s="246" t="s">
        <v>936</v>
      </c>
      <c r="G1072" s="244"/>
      <c r="H1072" s="247">
        <v>29.879999999999999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152</v>
      </c>
      <c r="AU1072" s="253" t="s">
        <v>84</v>
      </c>
      <c r="AV1072" s="14" t="s">
        <v>84</v>
      </c>
      <c r="AW1072" s="14" t="s">
        <v>33</v>
      </c>
      <c r="AX1072" s="14" t="s">
        <v>71</v>
      </c>
      <c r="AY1072" s="253" t="s">
        <v>141</v>
      </c>
    </row>
    <row r="1073" s="15" customFormat="1">
      <c r="A1073" s="15"/>
      <c r="B1073" s="254"/>
      <c r="C1073" s="255"/>
      <c r="D1073" s="234" t="s">
        <v>152</v>
      </c>
      <c r="E1073" s="256" t="s">
        <v>19</v>
      </c>
      <c r="F1073" s="257" t="s">
        <v>159</v>
      </c>
      <c r="G1073" s="255"/>
      <c r="H1073" s="258">
        <v>29.879999999999999</v>
      </c>
      <c r="I1073" s="259"/>
      <c r="J1073" s="255"/>
      <c r="K1073" s="255"/>
      <c r="L1073" s="260"/>
      <c r="M1073" s="261"/>
      <c r="N1073" s="262"/>
      <c r="O1073" s="262"/>
      <c r="P1073" s="262"/>
      <c r="Q1073" s="262"/>
      <c r="R1073" s="262"/>
      <c r="S1073" s="262"/>
      <c r="T1073" s="263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4" t="s">
        <v>152</v>
      </c>
      <c r="AU1073" s="264" t="s">
        <v>84</v>
      </c>
      <c r="AV1073" s="15" t="s">
        <v>148</v>
      </c>
      <c r="AW1073" s="15" t="s">
        <v>33</v>
      </c>
      <c r="AX1073" s="15" t="s">
        <v>78</v>
      </c>
      <c r="AY1073" s="264" t="s">
        <v>141</v>
      </c>
    </row>
    <row r="1074" s="2" customFormat="1" ht="16.5" customHeight="1">
      <c r="A1074" s="40"/>
      <c r="B1074" s="41"/>
      <c r="C1074" s="265" t="s">
        <v>931</v>
      </c>
      <c r="D1074" s="265" t="s">
        <v>183</v>
      </c>
      <c r="E1074" s="266" t="s">
        <v>938</v>
      </c>
      <c r="F1074" s="267" t="s">
        <v>939</v>
      </c>
      <c r="G1074" s="268" t="s">
        <v>146</v>
      </c>
      <c r="H1074" s="269">
        <v>30.478000000000002</v>
      </c>
      <c r="I1074" s="270"/>
      <c r="J1074" s="271">
        <f>ROUND(I1074*H1074,2)</f>
        <v>0</v>
      </c>
      <c r="K1074" s="267" t="s">
        <v>147</v>
      </c>
      <c r="L1074" s="272"/>
      <c r="M1074" s="273" t="s">
        <v>19</v>
      </c>
      <c r="N1074" s="274" t="s">
        <v>43</v>
      </c>
      <c r="O1074" s="86"/>
      <c r="P1074" s="223">
        <f>O1074*H1074</f>
        <v>0</v>
      </c>
      <c r="Q1074" s="223">
        <v>0.00975</v>
      </c>
      <c r="R1074" s="223">
        <f>Q1074*H1074</f>
        <v>0.29716049999999999</v>
      </c>
      <c r="S1074" s="223">
        <v>0</v>
      </c>
      <c r="T1074" s="224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5" t="s">
        <v>294</v>
      </c>
      <c r="AT1074" s="225" t="s">
        <v>183</v>
      </c>
      <c r="AU1074" s="225" t="s">
        <v>84</v>
      </c>
      <c r="AY1074" s="19" t="s">
        <v>141</v>
      </c>
      <c r="BE1074" s="226">
        <f>IF(N1074="základní",J1074,0)</f>
        <v>0</v>
      </c>
      <c r="BF1074" s="226">
        <f>IF(N1074="snížená",J1074,0)</f>
        <v>0</v>
      </c>
      <c r="BG1074" s="226">
        <f>IF(N1074="zákl. přenesená",J1074,0)</f>
        <v>0</v>
      </c>
      <c r="BH1074" s="226">
        <f>IF(N1074="sníž. přenesená",J1074,0)</f>
        <v>0</v>
      </c>
      <c r="BI1074" s="226">
        <f>IF(N1074="nulová",J1074,0)</f>
        <v>0</v>
      </c>
      <c r="BJ1074" s="19" t="s">
        <v>84</v>
      </c>
      <c r="BK1074" s="226">
        <f>ROUND(I1074*H1074,2)</f>
        <v>0</v>
      </c>
      <c r="BL1074" s="19" t="s">
        <v>283</v>
      </c>
      <c r="BM1074" s="225" t="s">
        <v>940</v>
      </c>
    </row>
    <row r="1075" s="2" customFormat="1">
      <c r="A1075" s="40"/>
      <c r="B1075" s="41"/>
      <c r="C1075" s="42"/>
      <c r="D1075" s="227" t="s">
        <v>150</v>
      </c>
      <c r="E1075" s="42"/>
      <c r="F1075" s="228" t="s">
        <v>941</v>
      </c>
      <c r="G1075" s="42"/>
      <c r="H1075" s="42"/>
      <c r="I1075" s="229"/>
      <c r="J1075" s="42"/>
      <c r="K1075" s="42"/>
      <c r="L1075" s="46"/>
      <c r="M1075" s="230"/>
      <c r="N1075" s="231"/>
      <c r="O1075" s="86"/>
      <c r="P1075" s="86"/>
      <c r="Q1075" s="86"/>
      <c r="R1075" s="86"/>
      <c r="S1075" s="86"/>
      <c r="T1075" s="87"/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T1075" s="19" t="s">
        <v>150</v>
      </c>
      <c r="AU1075" s="19" t="s">
        <v>84</v>
      </c>
    </row>
    <row r="1076" s="13" customFormat="1">
      <c r="A1076" s="13"/>
      <c r="B1076" s="232"/>
      <c r="C1076" s="233"/>
      <c r="D1076" s="234" t="s">
        <v>152</v>
      </c>
      <c r="E1076" s="235" t="s">
        <v>19</v>
      </c>
      <c r="F1076" s="236" t="s">
        <v>230</v>
      </c>
      <c r="G1076" s="233"/>
      <c r="H1076" s="235" t="s">
        <v>19</v>
      </c>
      <c r="I1076" s="237"/>
      <c r="J1076" s="233"/>
      <c r="K1076" s="233"/>
      <c r="L1076" s="238"/>
      <c r="M1076" s="239"/>
      <c r="N1076" s="240"/>
      <c r="O1076" s="240"/>
      <c r="P1076" s="240"/>
      <c r="Q1076" s="240"/>
      <c r="R1076" s="240"/>
      <c r="S1076" s="240"/>
      <c r="T1076" s="241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2" t="s">
        <v>152</v>
      </c>
      <c r="AU1076" s="242" t="s">
        <v>84</v>
      </c>
      <c r="AV1076" s="13" t="s">
        <v>78</v>
      </c>
      <c r="AW1076" s="13" t="s">
        <v>33</v>
      </c>
      <c r="AX1076" s="13" t="s">
        <v>71</v>
      </c>
      <c r="AY1076" s="242" t="s">
        <v>141</v>
      </c>
    </row>
    <row r="1077" s="14" customFormat="1">
      <c r="A1077" s="14"/>
      <c r="B1077" s="243"/>
      <c r="C1077" s="244"/>
      <c r="D1077" s="234" t="s">
        <v>152</v>
      </c>
      <c r="E1077" s="245" t="s">
        <v>19</v>
      </c>
      <c r="F1077" s="246" t="s">
        <v>936</v>
      </c>
      <c r="G1077" s="244"/>
      <c r="H1077" s="247">
        <v>29.879999999999999</v>
      </c>
      <c r="I1077" s="248"/>
      <c r="J1077" s="244"/>
      <c r="K1077" s="244"/>
      <c r="L1077" s="249"/>
      <c r="M1077" s="250"/>
      <c r="N1077" s="251"/>
      <c r="O1077" s="251"/>
      <c r="P1077" s="251"/>
      <c r="Q1077" s="251"/>
      <c r="R1077" s="251"/>
      <c r="S1077" s="251"/>
      <c r="T1077" s="252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3" t="s">
        <v>152</v>
      </c>
      <c r="AU1077" s="253" t="s">
        <v>84</v>
      </c>
      <c r="AV1077" s="14" t="s">
        <v>84</v>
      </c>
      <c r="AW1077" s="14" t="s">
        <v>33</v>
      </c>
      <c r="AX1077" s="14" t="s">
        <v>71</v>
      </c>
      <c r="AY1077" s="253" t="s">
        <v>141</v>
      </c>
    </row>
    <row r="1078" s="15" customFormat="1">
      <c r="A1078" s="15"/>
      <c r="B1078" s="254"/>
      <c r="C1078" s="255"/>
      <c r="D1078" s="234" t="s">
        <v>152</v>
      </c>
      <c r="E1078" s="256" t="s">
        <v>19</v>
      </c>
      <c r="F1078" s="257" t="s">
        <v>159</v>
      </c>
      <c r="G1078" s="255"/>
      <c r="H1078" s="258">
        <v>29.879999999999999</v>
      </c>
      <c r="I1078" s="259"/>
      <c r="J1078" s="255"/>
      <c r="K1078" s="255"/>
      <c r="L1078" s="260"/>
      <c r="M1078" s="261"/>
      <c r="N1078" s="262"/>
      <c r="O1078" s="262"/>
      <c r="P1078" s="262"/>
      <c r="Q1078" s="262"/>
      <c r="R1078" s="262"/>
      <c r="S1078" s="262"/>
      <c r="T1078" s="263"/>
      <c r="U1078" s="15"/>
      <c r="V1078" s="15"/>
      <c r="W1078" s="15"/>
      <c r="X1078" s="15"/>
      <c r="Y1078" s="15"/>
      <c r="Z1078" s="15"/>
      <c r="AA1078" s="15"/>
      <c r="AB1078" s="15"/>
      <c r="AC1078" s="15"/>
      <c r="AD1078" s="15"/>
      <c r="AE1078" s="15"/>
      <c r="AT1078" s="264" t="s">
        <v>152</v>
      </c>
      <c r="AU1078" s="264" t="s">
        <v>84</v>
      </c>
      <c r="AV1078" s="15" t="s">
        <v>148</v>
      </c>
      <c r="AW1078" s="15" t="s">
        <v>33</v>
      </c>
      <c r="AX1078" s="15" t="s">
        <v>78</v>
      </c>
      <c r="AY1078" s="264" t="s">
        <v>141</v>
      </c>
    </row>
    <row r="1079" s="14" customFormat="1">
      <c r="A1079" s="14"/>
      <c r="B1079" s="243"/>
      <c r="C1079" s="244"/>
      <c r="D1079" s="234" t="s">
        <v>152</v>
      </c>
      <c r="E1079" s="244"/>
      <c r="F1079" s="246" t="s">
        <v>942</v>
      </c>
      <c r="G1079" s="244"/>
      <c r="H1079" s="247">
        <v>30.478000000000002</v>
      </c>
      <c r="I1079" s="248"/>
      <c r="J1079" s="244"/>
      <c r="K1079" s="244"/>
      <c r="L1079" s="249"/>
      <c r="M1079" s="250"/>
      <c r="N1079" s="251"/>
      <c r="O1079" s="251"/>
      <c r="P1079" s="251"/>
      <c r="Q1079" s="251"/>
      <c r="R1079" s="251"/>
      <c r="S1079" s="251"/>
      <c r="T1079" s="252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253" t="s">
        <v>152</v>
      </c>
      <c r="AU1079" s="253" t="s">
        <v>84</v>
      </c>
      <c r="AV1079" s="14" t="s">
        <v>84</v>
      </c>
      <c r="AW1079" s="14" t="s">
        <v>4</v>
      </c>
      <c r="AX1079" s="14" t="s">
        <v>78</v>
      </c>
      <c r="AY1079" s="253" t="s">
        <v>141</v>
      </c>
    </row>
    <row r="1080" s="2" customFormat="1" ht="21.75" customHeight="1">
      <c r="A1080" s="40"/>
      <c r="B1080" s="41"/>
      <c r="C1080" s="214" t="s">
        <v>937</v>
      </c>
      <c r="D1080" s="214" t="s">
        <v>143</v>
      </c>
      <c r="E1080" s="215" t="s">
        <v>944</v>
      </c>
      <c r="F1080" s="216" t="s">
        <v>945</v>
      </c>
      <c r="G1080" s="217" t="s">
        <v>347</v>
      </c>
      <c r="H1080" s="218">
        <v>29.879999999999999</v>
      </c>
      <c r="I1080" s="219"/>
      <c r="J1080" s="220">
        <f>ROUND(I1080*H1080,2)</f>
        <v>0</v>
      </c>
      <c r="K1080" s="216" t="s">
        <v>147</v>
      </c>
      <c r="L1080" s="46"/>
      <c r="M1080" s="221" t="s">
        <v>19</v>
      </c>
      <c r="N1080" s="222" t="s">
        <v>43</v>
      </c>
      <c r="O1080" s="86"/>
      <c r="P1080" s="223">
        <f>O1080*H1080</f>
        <v>0</v>
      </c>
      <c r="Q1080" s="223">
        <v>6.0000000000000002E-05</v>
      </c>
      <c r="R1080" s="223">
        <f>Q1080*H1080</f>
        <v>0.0017928</v>
      </c>
      <c r="S1080" s="223">
        <v>0</v>
      </c>
      <c r="T1080" s="224">
        <f>S1080*H1080</f>
        <v>0</v>
      </c>
      <c r="U1080" s="40"/>
      <c r="V1080" s="40"/>
      <c r="W1080" s="40"/>
      <c r="X1080" s="40"/>
      <c r="Y1080" s="40"/>
      <c r="Z1080" s="40"/>
      <c r="AA1080" s="40"/>
      <c r="AB1080" s="40"/>
      <c r="AC1080" s="40"/>
      <c r="AD1080" s="40"/>
      <c r="AE1080" s="40"/>
      <c r="AR1080" s="225" t="s">
        <v>283</v>
      </c>
      <c r="AT1080" s="225" t="s">
        <v>143</v>
      </c>
      <c r="AU1080" s="225" t="s">
        <v>84</v>
      </c>
      <c r="AY1080" s="19" t="s">
        <v>141</v>
      </c>
      <c r="BE1080" s="226">
        <f>IF(N1080="základní",J1080,0)</f>
        <v>0</v>
      </c>
      <c r="BF1080" s="226">
        <f>IF(N1080="snížená",J1080,0)</f>
        <v>0</v>
      </c>
      <c r="BG1080" s="226">
        <f>IF(N1080="zákl. přenesená",J1080,0)</f>
        <v>0</v>
      </c>
      <c r="BH1080" s="226">
        <f>IF(N1080="sníž. přenesená",J1080,0)</f>
        <v>0</v>
      </c>
      <c r="BI1080" s="226">
        <f>IF(N1080="nulová",J1080,0)</f>
        <v>0</v>
      </c>
      <c r="BJ1080" s="19" t="s">
        <v>84</v>
      </c>
      <c r="BK1080" s="226">
        <f>ROUND(I1080*H1080,2)</f>
        <v>0</v>
      </c>
      <c r="BL1080" s="19" t="s">
        <v>283</v>
      </c>
      <c r="BM1080" s="225" t="s">
        <v>946</v>
      </c>
    </row>
    <row r="1081" s="2" customFormat="1">
      <c r="A1081" s="40"/>
      <c r="B1081" s="41"/>
      <c r="C1081" s="42"/>
      <c r="D1081" s="227" t="s">
        <v>150</v>
      </c>
      <c r="E1081" s="42"/>
      <c r="F1081" s="228" t="s">
        <v>947</v>
      </c>
      <c r="G1081" s="42"/>
      <c r="H1081" s="42"/>
      <c r="I1081" s="229"/>
      <c r="J1081" s="42"/>
      <c r="K1081" s="42"/>
      <c r="L1081" s="46"/>
      <c r="M1081" s="230"/>
      <c r="N1081" s="231"/>
      <c r="O1081" s="86"/>
      <c r="P1081" s="86"/>
      <c r="Q1081" s="86"/>
      <c r="R1081" s="86"/>
      <c r="S1081" s="86"/>
      <c r="T1081" s="87"/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T1081" s="19" t="s">
        <v>150</v>
      </c>
      <c r="AU1081" s="19" t="s">
        <v>84</v>
      </c>
    </row>
    <row r="1082" s="13" customFormat="1">
      <c r="A1082" s="13"/>
      <c r="B1082" s="232"/>
      <c r="C1082" s="233"/>
      <c r="D1082" s="234" t="s">
        <v>152</v>
      </c>
      <c r="E1082" s="235" t="s">
        <v>19</v>
      </c>
      <c r="F1082" s="236" t="s">
        <v>230</v>
      </c>
      <c r="G1082" s="233"/>
      <c r="H1082" s="235" t="s">
        <v>19</v>
      </c>
      <c r="I1082" s="237"/>
      <c r="J1082" s="233"/>
      <c r="K1082" s="233"/>
      <c r="L1082" s="238"/>
      <c r="M1082" s="239"/>
      <c r="N1082" s="240"/>
      <c r="O1082" s="240"/>
      <c r="P1082" s="240"/>
      <c r="Q1082" s="240"/>
      <c r="R1082" s="240"/>
      <c r="S1082" s="240"/>
      <c r="T1082" s="24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2" t="s">
        <v>152</v>
      </c>
      <c r="AU1082" s="242" t="s">
        <v>84</v>
      </c>
      <c r="AV1082" s="13" t="s">
        <v>78</v>
      </c>
      <c r="AW1082" s="13" t="s">
        <v>33</v>
      </c>
      <c r="AX1082" s="13" t="s">
        <v>71</v>
      </c>
      <c r="AY1082" s="242" t="s">
        <v>141</v>
      </c>
    </row>
    <row r="1083" s="14" customFormat="1">
      <c r="A1083" s="14"/>
      <c r="B1083" s="243"/>
      <c r="C1083" s="244"/>
      <c r="D1083" s="234" t="s">
        <v>152</v>
      </c>
      <c r="E1083" s="245" t="s">
        <v>19</v>
      </c>
      <c r="F1083" s="246" t="s">
        <v>816</v>
      </c>
      <c r="G1083" s="244"/>
      <c r="H1083" s="247">
        <v>29.879999999999999</v>
      </c>
      <c r="I1083" s="248"/>
      <c r="J1083" s="244"/>
      <c r="K1083" s="244"/>
      <c r="L1083" s="249"/>
      <c r="M1083" s="250"/>
      <c r="N1083" s="251"/>
      <c r="O1083" s="251"/>
      <c r="P1083" s="251"/>
      <c r="Q1083" s="251"/>
      <c r="R1083" s="251"/>
      <c r="S1083" s="251"/>
      <c r="T1083" s="252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3" t="s">
        <v>152</v>
      </c>
      <c r="AU1083" s="253" t="s">
        <v>84</v>
      </c>
      <c r="AV1083" s="14" t="s">
        <v>84</v>
      </c>
      <c r="AW1083" s="14" t="s">
        <v>33</v>
      </c>
      <c r="AX1083" s="14" t="s">
        <v>71</v>
      </c>
      <c r="AY1083" s="253" t="s">
        <v>141</v>
      </c>
    </row>
    <row r="1084" s="15" customFormat="1">
      <c r="A1084" s="15"/>
      <c r="B1084" s="254"/>
      <c r="C1084" s="255"/>
      <c r="D1084" s="234" t="s">
        <v>152</v>
      </c>
      <c r="E1084" s="256" t="s">
        <v>19</v>
      </c>
      <c r="F1084" s="257" t="s">
        <v>159</v>
      </c>
      <c r="G1084" s="255"/>
      <c r="H1084" s="258">
        <v>29.879999999999999</v>
      </c>
      <c r="I1084" s="259"/>
      <c r="J1084" s="255"/>
      <c r="K1084" s="255"/>
      <c r="L1084" s="260"/>
      <c r="M1084" s="261"/>
      <c r="N1084" s="262"/>
      <c r="O1084" s="262"/>
      <c r="P1084" s="262"/>
      <c r="Q1084" s="262"/>
      <c r="R1084" s="262"/>
      <c r="S1084" s="262"/>
      <c r="T1084" s="263"/>
      <c r="U1084" s="15"/>
      <c r="V1084" s="15"/>
      <c r="W1084" s="15"/>
      <c r="X1084" s="15"/>
      <c r="Y1084" s="15"/>
      <c r="Z1084" s="15"/>
      <c r="AA1084" s="15"/>
      <c r="AB1084" s="15"/>
      <c r="AC1084" s="15"/>
      <c r="AD1084" s="15"/>
      <c r="AE1084" s="15"/>
      <c r="AT1084" s="264" t="s">
        <v>152</v>
      </c>
      <c r="AU1084" s="264" t="s">
        <v>84</v>
      </c>
      <c r="AV1084" s="15" t="s">
        <v>148</v>
      </c>
      <c r="AW1084" s="15" t="s">
        <v>33</v>
      </c>
      <c r="AX1084" s="15" t="s">
        <v>78</v>
      </c>
      <c r="AY1084" s="264" t="s">
        <v>141</v>
      </c>
    </row>
    <row r="1085" s="2" customFormat="1" ht="16.5" customHeight="1">
      <c r="A1085" s="40"/>
      <c r="B1085" s="41"/>
      <c r="C1085" s="265" t="s">
        <v>943</v>
      </c>
      <c r="D1085" s="265" t="s">
        <v>183</v>
      </c>
      <c r="E1085" s="266" t="s">
        <v>949</v>
      </c>
      <c r="F1085" s="267" t="s">
        <v>950</v>
      </c>
      <c r="G1085" s="268" t="s">
        <v>186</v>
      </c>
      <c r="H1085" s="269">
        <v>0.42899999999999999</v>
      </c>
      <c r="I1085" s="270"/>
      <c r="J1085" s="271">
        <f>ROUND(I1085*H1085,2)</f>
        <v>0</v>
      </c>
      <c r="K1085" s="267" t="s">
        <v>147</v>
      </c>
      <c r="L1085" s="272"/>
      <c r="M1085" s="273" t="s">
        <v>19</v>
      </c>
      <c r="N1085" s="274" t="s">
        <v>43</v>
      </c>
      <c r="O1085" s="86"/>
      <c r="P1085" s="223">
        <f>O1085*H1085</f>
        <v>0</v>
      </c>
      <c r="Q1085" s="223">
        <v>1</v>
      </c>
      <c r="R1085" s="223">
        <f>Q1085*H1085</f>
        <v>0.42899999999999999</v>
      </c>
      <c r="S1085" s="223">
        <v>0</v>
      </c>
      <c r="T1085" s="224">
        <f>S1085*H1085</f>
        <v>0</v>
      </c>
      <c r="U1085" s="40"/>
      <c r="V1085" s="40"/>
      <c r="W1085" s="40"/>
      <c r="X1085" s="40"/>
      <c r="Y1085" s="40"/>
      <c r="Z1085" s="40"/>
      <c r="AA1085" s="40"/>
      <c r="AB1085" s="40"/>
      <c r="AC1085" s="40"/>
      <c r="AD1085" s="40"/>
      <c r="AE1085" s="40"/>
      <c r="AR1085" s="225" t="s">
        <v>294</v>
      </c>
      <c r="AT1085" s="225" t="s">
        <v>183</v>
      </c>
      <c r="AU1085" s="225" t="s">
        <v>84</v>
      </c>
      <c r="AY1085" s="19" t="s">
        <v>141</v>
      </c>
      <c r="BE1085" s="226">
        <f>IF(N1085="základní",J1085,0)</f>
        <v>0</v>
      </c>
      <c r="BF1085" s="226">
        <f>IF(N1085="snížená",J1085,0)</f>
        <v>0</v>
      </c>
      <c r="BG1085" s="226">
        <f>IF(N1085="zákl. přenesená",J1085,0)</f>
        <v>0</v>
      </c>
      <c r="BH1085" s="226">
        <f>IF(N1085="sníž. přenesená",J1085,0)</f>
        <v>0</v>
      </c>
      <c r="BI1085" s="226">
        <f>IF(N1085="nulová",J1085,0)</f>
        <v>0</v>
      </c>
      <c r="BJ1085" s="19" t="s">
        <v>84</v>
      </c>
      <c r="BK1085" s="226">
        <f>ROUND(I1085*H1085,2)</f>
        <v>0</v>
      </c>
      <c r="BL1085" s="19" t="s">
        <v>283</v>
      </c>
      <c r="BM1085" s="225" t="s">
        <v>951</v>
      </c>
    </row>
    <row r="1086" s="2" customFormat="1">
      <c r="A1086" s="40"/>
      <c r="B1086" s="41"/>
      <c r="C1086" s="42"/>
      <c r="D1086" s="227" t="s">
        <v>150</v>
      </c>
      <c r="E1086" s="42"/>
      <c r="F1086" s="228" t="s">
        <v>952</v>
      </c>
      <c r="G1086" s="42"/>
      <c r="H1086" s="42"/>
      <c r="I1086" s="229"/>
      <c r="J1086" s="42"/>
      <c r="K1086" s="42"/>
      <c r="L1086" s="46"/>
      <c r="M1086" s="230"/>
      <c r="N1086" s="231"/>
      <c r="O1086" s="86"/>
      <c r="P1086" s="86"/>
      <c r="Q1086" s="86"/>
      <c r="R1086" s="86"/>
      <c r="S1086" s="86"/>
      <c r="T1086" s="87"/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T1086" s="19" t="s">
        <v>150</v>
      </c>
      <c r="AU1086" s="19" t="s">
        <v>84</v>
      </c>
    </row>
    <row r="1087" s="13" customFormat="1">
      <c r="A1087" s="13"/>
      <c r="B1087" s="232"/>
      <c r="C1087" s="233"/>
      <c r="D1087" s="234" t="s">
        <v>152</v>
      </c>
      <c r="E1087" s="235" t="s">
        <v>19</v>
      </c>
      <c r="F1087" s="236" t="s">
        <v>230</v>
      </c>
      <c r="G1087" s="233"/>
      <c r="H1087" s="235" t="s">
        <v>19</v>
      </c>
      <c r="I1087" s="237"/>
      <c r="J1087" s="233"/>
      <c r="K1087" s="233"/>
      <c r="L1087" s="238"/>
      <c r="M1087" s="239"/>
      <c r="N1087" s="240"/>
      <c r="O1087" s="240"/>
      <c r="P1087" s="240"/>
      <c r="Q1087" s="240"/>
      <c r="R1087" s="240"/>
      <c r="S1087" s="240"/>
      <c r="T1087" s="241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2" t="s">
        <v>152</v>
      </c>
      <c r="AU1087" s="242" t="s">
        <v>84</v>
      </c>
      <c r="AV1087" s="13" t="s">
        <v>78</v>
      </c>
      <c r="AW1087" s="13" t="s">
        <v>33</v>
      </c>
      <c r="AX1087" s="13" t="s">
        <v>71</v>
      </c>
      <c r="AY1087" s="242" t="s">
        <v>141</v>
      </c>
    </row>
    <row r="1088" s="14" customFormat="1">
      <c r="A1088" s="14"/>
      <c r="B1088" s="243"/>
      <c r="C1088" s="244"/>
      <c r="D1088" s="234" t="s">
        <v>152</v>
      </c>
      <c r="E1088" s="245" t="s">
        <v>19</v>
      </c>
      <c r="F1088" s="246" t="s">
        <v>953</v>
      </c>
      <c r="G1088" s="244"/>
      <c r="H1088" s="247">
        <v>0.26800000000000002</v>
      </c>
      <c r="I1088" s="248"/>
      <c r="J1088" s="244"/>
      <c r="K1088" s="244"/>
      <c r="L1088" s="249"/>
      <c r="M1088" s="250"/>
      <c r="N1088" s="251"/>
      <c r="O1088" s="251"/>
      <c r="P1088" s="251"/>
      <c r="Q1088" s="251"/>
      <c r="R1088" s="251"/>
      <c r="S1088" s="251"/>
      <c r="T1088" s="252"/>
      <c r="U1088" s="14"/>
      <c r="V1088" s="14"/>
      <c r="W1088" s="14"/>
      <c r="X1088" s="14"/>
      <c r="Y1088" s="14"/>
      <c r="Z1088" s="14"/>
      <c r="AA1088" s="14"/>
      <c r="AB1088" s="14"/>
      <c r="AC1088" s="14"/>
      <c r="AD1088" s="14"/>
      <c r="AE1088" s="14"/>
      <c r="AT1088" s="253" t="s">
        <v>152</v>
      </c>
      <c r="AU1088" s="253" t="s">
        <v>84</v>
      </c>
      <c r="AV1088" s="14" t="s">
        <v>84</v>
      </c>
      <c r="AW1088" s="14" t="s">
        <v>33</v>
      </c>
      <c r="AX1088" s="14" t="s">
        <v>71</v>
      </c>
      <c r="AY1088" s="253" t="s">
        <v>141</v>
      </c>
    </row>
    <row r="1089" s="14" customFormat="1">
      <c r="A1089" s="14"/>
      <c r="B1089" s="243"/>
      <c r="C1089" s="244"/>
      <c r="D1089" s="234" t="s">
        <v>152</v>
      </c>
      <c r="E1089" s="245" t="s">
        <v>19</v>
      </c>
      <c r="F1089" s="246" t="s">
        <v>954</v>
      </c>
      <c r="G1089" s="244"/>
      <c r="H1089" s="247">
        <v>0.161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152</v>
      </c>
      <c r="AU1089" s="253" t="s">
        <v>84</v>
      </c>
      <c r="AV1089" s="14" t="s">
        <v>84</v>
      </c>
      <c r="AW1089" s="14" t="s">
        <v>33</v>
      </c>
      <c r="AX1089" s="14" t="s">
        <v>71</v>
      </c>
      <c r="AY1089" s="253" t="s">
        <v>141</v>
      </c>
    </row>
    <row r="1090" s="15" customFormat="1">
      <c r="A1090" s="15"/>
      <c r="B1090" s="254"/>
      <c r="C1090" s="255"/>
      <c r="D1090" s="234" t="s">
        <v>152</v>
      </c>
      <c r="E1090" s="256" t="s">
        <v>19</v>
      </c>
      <c r="F1090" s="257" t="s">
        <v>159</v>
      </c>
      <c r="G1090" s="255"/>
      <c r="H1090" s="258">
        <v>0.42900000000000005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152</v>
      </c>
      <c r="AU1090" s="264" t="s">
        <v>84</v>
      </c>
      <c r="AV1090" s="15" t="s">
        <v>148</v>
      </c>
      <c r="AW1090" s="15" t="s">
        <v>33</v>
      </c>
      <c r="AX1090" s="15" t="s">
        <v>78</v>
      </c>
      <c r="AY1090" s="264" t="s">
        <v>141</v>
      </c>
    </row>
    <row r="1091" s="2" customFormat="1" ht="16.5" customHeight="1">
      <c r="A1091" s="40"/>
      <c r="B1091" s="41"/>
      <c r="C1091" s="265" t="s">
        <v>948</v>
      </c>
      <c r="D1091" s="265" t="s">
        <v>183</v>
      </c>
      <c r="E1091" s="266" t="s">
        <v>956</v>
      </c>
      <c r="F1091" s="267" t="s">
        <v>957</v>
      </c>
      <c r="G1091" s="268" t="s">
        <v>186</v>
      </c>
      <c r="H1091" s="269">
        <v>0.029999999999999999</v>
      </c>
      <c r="I1091" s="270"/>
      <c r="J1091" s="271">
        <f>ROUND(I1091*H1091,2)</f>
        <v>0</v>
      </c>
      <c r="K1091" s="267" t="s">
        <v>147</v>
      </c>
      <c r="L1091" s="272"/>
      <c r="M1091" s="273" t="s">
        <v>19</v>
      </c>
      <c r="N1091" s="274" t="s">
        <v>43</v>
      </c>
      <c r="O1091" s="86"/>
      <c r="P1091" s="223">
        <f>O1091*H1091</f>
        <v>0</v>
      </c>
      <c r="Q1091" s="223">
        <v>1</v>
      </c>
      <c r="R1091" s="223">
        <f>Q1091*H1091</f>
        <v>0.029999999999999999</v>
      </c>
      <c r="S1091" s="223">
        <v>0</v>
      </c>
      <c r="T1091" s="224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5" t="s">
        <v>294</v>
      </c>
      <c r="AT1091" s="225" t="s">
        <v>183</v>
      </c>
      <c r="AU1091" s="225" t="s">
        <v>84</v>
      </c>
      <c r="AY1091" s="19" t="s">
        <v>141</v>
      </c>
      <c r="BE1091" s="226">
        <f>IF(N1091="základní",J1091,0)</f>
        <v>0</v>
      </c>
      <c r="BF1091" s="226">
        <f>IF(N1091="snížená",J1091,0)</f>
        <v>0</v>
      </c>
      <c r="BG1091" s="226">
        <f>IF(N1091="zákl. přenesená",J1091,0)</f>
        <v>0</v>
      </c>
      <c r="BH1091" s="226">
        <f>IF(N1091="sníž. přenesená",J1091,0)</f>
        <v>0</v>
      </c>
      <c r="BI1091" s="226">
        <f>IF(N1091="nulová",J1091,0)</f>
        <v>0</v>
      </c>
      <c r="BJ1091" s="19" t="s">
        <v>84</v>
      </c>
      <c r="BK1091" s="226">
        <f>ROUND(I1091*H1091,2)</f>
        <v>0</v>
      </c>
      <c r="BL1091" s="19" t="s">
        <v>283</v>
      </c>
      <c r="BM1091" s="225" t="s">
        <v>958</v>
      </c>
    </row>
    <row r="1092" s="2" customFormat="1">
      <c r="A1092" s="40"/>
      <c r="B1092" s="41"/>
      <c r="C1092" s="42"/>
      <c r="D1092" s="227" t="s">
        <v>150</v>
      </c>
      <c r="E1092" s="42"/>
      <c r="F1092" s="228" t="s">
        <v>959</v>
      </c>
      <c r="G1092" s="42"/>
      <c r="H1092" s="42"/>
      <c r="I1092" s="229"/>
      <c r="J1092" s="42"/>
      <c r="K1092" s="42"/>
      <c r="L1092" s="46"/>
      <c r="M1092" s="230"/>
      <c r="N1092" s="231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150</v>
      </c>
      <c r="AU1092" s="19" t="s">
        <v>84</v>
      </c>
    </row>
    <row r="1093" s="13" customFormat="1">
      <c r="A1093" s="13"/>
      <c r="B1093" s="232"/>
      <c r="C1093" s="233"/>
      <c r="D1093" s="234" t="s">
        <v>152</v>
      </c>
      <c r="E1093" s="235" t="s">
        <v>19</v>
      </c>
      <c r="F1093" s="236" t="s">
        <v>230</v>
      </c>
      <c r="G1093" s="233"/>
      <c r="H1093" s="235" t="s">
        <v>19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152</v>
      </c>
      <c r="AU1093" s="242" t="s">
        <v>84</v>
      </c>
      <c r="AV1093" s="13" t="s">
        <v>78</v>
      </c>
      <c r="AW1093" s="13" t="s">
        <v>33</v>
      </c>
      <c r="AX1093" s="13" t="s">
        <v>71</v>
      </c>
      <c r="AY1093" s="242" t="s">
        <v>141</v>
      </c>
    </row>
    <row r="1094" s="14" customFormat="1">
      <c r="A1094" s="14"/>
      <c r="B1094" s="243"/>
      <c r="C1094" s="244"/>
      <c r="D1094" s="234" t="s">
        <v>152</v>
      </c>
      <c r="E1094" s="245" t="s">
        <v>19</v>
      </c>
      <c r="F1094" s="246" t="s">
        <v>960</v>
      </c>
      <c r="G1094" s="244"/>
      <c r="H1094" s="247">
        <v>0.029999999999999999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152</v>
      </c>
      <c r="AU1094" s="253" t="s">
        <v>84</v>
      </c>
      <c r="AV1094" s="14" t="s">
        <v>84</v>
      </c>
      <c r="AW1094" s="14" t="s">
        <v>33</v>
      </c>
      <c r="AX1094" s="14" t="s">
        <v>71</v>
      </c>
      <c r="AY1094" s="253" t="s">
        <v>141</v>
      </c>
    </row>
    <row r="1095" s="15" customFormat="1">
      <c r="A1095" s="15"/>
      <c r="B1095" s="254"/>
      <c r="C1095" s="255"/>
      <c r="D1095" s="234" t="s">
        <v>152</v>
      </c>
      <c r="E1095" s="256" t="s">
        <v>19</v>
      </c>
      <c r="F1095" s="257" t="s">
        <v>159</v>
      </c>
      <c r="G1095" s="255"/>
      <c r="H1095" s="258">
        <v>0.029999999999999999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4" t="s">
        <v>152</v>
      </c>
      <c r="AU1095" s="264" t="s">
        <v>84</v>
      </c>
      <c r="AV1095" s="15" t="s">
        <v>148</v>
      </c>
      <c r="AW1095" s="15" t="s">
        <v>33</v>
      </c>
      <c r="AX1095" s="15" t="s">
        <v>78</v>
      </c>
      <c r="AY1095" s="264" t="s">
        <v>141</v>
      </c>
    </row>
    <row r="1096" s="2" customFormat="1" ht="16.5" customHeight="1">
      <c r="A1096" s="40"/>
      <c r="B1096" s="41"/>
      <c r="C1096" s="265" t="s">
        <v>955</v>
      </c>
      <c r="D1096" s="265" t="s">
        <v>183</v>
      </c>
      <c r="E1096" s="266" t="s">
        <v>962</v>
      </c>
      <c r="F1096" s="267" t="s">
        <v>963</v>
      </c>
      <c r="G1096" s="268" t="s">
        <v>186</v>
      </c>
      <c r="H1096" s="269">
        <v>0.0070000000000000001</v>
      </c>
      <c r="I1096" s="270"/>
      <c r="J1096" s="271">
        <f>ROUND(I1096*H1096,2)</f>
        <v>0</v>
      </c>
      <c r="K1096" s="267" t="s">
        <v>147</v>
      </c>
      <c r="L1096" s="272"/>
      <c r="M1096" s="273" t="s">
        <v>19</v>
      </c>
      <c r="N1096" s="274" t="s">
        <v>43</v>
      </c>
      <c r="O1096" s="86"/>
      <c r="P1096" s="223">
        <f>O1096*H1096</f>
        <v>0</v>
      </c>
      <c r="Q1096" s="223">
        <v>1</v>
      </c>
      <c r="R1096" s="223">
        <f>Q1096*H1096</f>
        <v>0.0070000000000000001</v>
      </c>
      <c r="S1096" s="223">
        <v>0</v>
      </c>
      <c r="T1096" s="224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25" t="s">
        <v>294</v>
      </c>
      <c r="AT1096" s="225" t="s">
        <v>183</v>
      </c>
      <c r="AU1096" s="225" t="s">
        <v>84</v>
      </c>
      <c r="AY1096" s="19" t="s">
        <v>141</v>
      </c>
      <c r="BE1096" s="226">
        <f>IF(N1096="základní",J1096,0)</f>
        <v>0</v>
      </c>
      <c r="BF1096" s="226">
        <f>IF(N1096="snížená",J1096,0)</f>
        <v>0</v>
      </c>
      <c r="BG1096" s="226">
        <f>IF(N1096="zákl. přenesená",J1096,0)</f>
        <v>0</v>
      </c>
      <c r="BH1096" s="226">
        <f>IF(N1096="sníž. přenesená",J1096,0)</f>
        <v>0</v>
      </c>
      <c r="BI1096" s="226">
        <f>IF(N1096="nulová",J1096,0)</f>
        <v>0</v>
      </c>
      <c r="BJ1096" s="19" t="s">
        <v>84</v>
      </c>
      <c r="BK1096" s="226">
        <f>ROUND(I1096*H1096,2)</f>
        <v>0</v>
      </c>
      <c r="BL1096" s="19" t="s">
        <v>283</v>
      </c>
      <c r="BM1096" s="225" t="s">
        <v>964</v>
      </c>
    </row>
    <row r="1097" s="2" customFormat="1">
      <c r="A1097" s="40"/>
      <c r="B1097" s="41"/>
      <c r="C1097" s="42"/>
      <c r="D1097" s="227" t="s">
        <v>150</v>
      </c>
      <c r="E1097" s="42"/>
      <c r="F1097" s="228" t="s">
        <v>965</v>
      </c>
      <c r="G1097" s="42"/>
      <c r="H1097" s="42"/>
      <c r="I1097" s="229"/>
      <c r="J1097" s="42"/>
      <c r="K1097" s="42"/>
      <c r="L1097" s="46"/>
      <c r="M1097" s="230"/>
      <c r="N1097" s="231"/>
      <c r="O1097" s="86"/>
      <c r="P1097" s="86"/>
      <c r="Q1097" s="86"/>
      <c r="R1097" s="86"/>
      <c r="S1097" s="86"/>
      <c r="T1097" s="87"/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T1097" s="19" t="s">
        <v>150</v>
      </c>
      <c r="AU1097" s="19" t="s">
        <v>84</v>
      </c>
    </row>
    <row r="1098" s="13" customFormat="1">
      <c r="A1098" s="13"/>
      <c r="B1098" s="232"/>
      <c r="C1098" s="233"/>
      <c r="D1098" s="234" t="s">
        <v>152</v>
      </c>
      <c r="E1098" s="235" t="s">
        <v>19</v>
      </c>
      <c r="F1098" s="236" t="s">
        <v>230</v>
      </c>
      <c r="G1098" s="233"/>
      <c r="H1098" s="235" t="s">
        <v>19</v>
      </c>
      <c r="I1098" s="237"/>
      <c r="J1098" s="233"/>
      <c r="K1098" s="233"/>
      <c r="L1098" s="238"/>
      <c r="M1098" s="239"/>
      <c r="N1098" s="240"/>
      <c r="O1098" s="240"/>
      <c r="P1098" s="240"/>
      <c r="Q1098" s="240"/>
      <c r="R1098" s="240"/>
      <c r="S1098" s="240"/>
      <c r="T1098" s="241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2" t="s">
        <v>152</v>
      </c>
      <c r="AU1098" s="242" t="s">
        <v>84</v>
      </c>
      <c r="AV1098" s="13" t="s">
        <v>78</v>
      </c>
      <c r="AW1098" s="13" t="s">
        <v>33</v>
      </c>
      <c r="AX1098" s="13" t="s">
        <v>71</v>
      </c>
      <c r="AY1098" s="242" t="s">
        <v>141</v>
      </c>
    </row>
    <row r="1099" s="14" customFormat="1">
      <c r="A1099" s="14"/>
      <c r="B1099" s="243"/>
      <c r="C1099" s="244"/>
      <c r="D1099" s="234" t="s">
        <v>152</v>
      </c>
      <c r="E1099" s="245" t="s">
        <v>19</v>
      </c>
      <c r="F1099" s="246" t="s">
        <v>966</v>
      </c>
      <c r="G1099" s="244"/>
      <c r="H1099" s="247">
        <v>0.0070000000000000001</v>
      </c>
      <c r="I1099" s="248"/>
      <c r="J1099" s="244"/>
      <c r="K1099" s="244"/>
      <c r="L1099" s="249"/>
      <c r="M1099" s="250"/>
      <c r="N1099" s="251"/>
      <c r="O1099" s="251"/>
      <c r="P1099" s="251"/>
      <c r="Q1099" s="251"/>
      <c r="R1099" s="251"/>
      <c r="S1099" s="251"/>
      <c r="T1099" s="252"/>
      <c r="U1099" s="14"/>
      <c r="V1099" s="14"/>
      <c r="W1099" s="14"/>
      <c r="X1099" s="14"/>
      <c r="Y1099" s="14"/>
      <c r="Z1099" s="14"/>
      <c r="AA1099" s="14"/>
      <c r="AB1099" s="14"/>
      <c r="AC1099" s="14"/>
      <c r="AD1099" s="14"/>
      <c r="AE1099" s="14"/>
      <c r="AT1099" s="253" t="s">
        <v>152</v>
      </c>
      <c r="AU1099" s="253" t="s">
        <v>84</v>
      </c>
      <c r="AV1099" s="14" t="s">
        <v>84</v>
      </c>
      <c r="AW1099" s="14" t="s">
        <v>33</v>
      </c>
      <c r="AX1099" s="14" t="s">
        <v>71</v>
      </c>
      <c r="AY1099" s="253" t="s">
        <v>141</v>
      </c>
    </row>
    <row r="1100" s="15" customFormat="1">
      <c r="A1100" s="15"/>
      <c r="B1100" s="254"/>
      <c r="C1100" s="255"/>
      <c r="D1100" s="234" t="s">
        <v>152</v>
      </c>
      <c r="E1100" s="256" t="s">
        <v>19</v>
      </c>
      <c r="F1100" s="257" t="s">
        <v>159</v>
      </c>
      <c r="G1100" s="255"/>
      <c r="H1100" s="258">
        <v>0.0070000000000000001</v>
      </c>
      <c r="I1100" s="259"/>
      <c r="J1100" s="255"/>
      <c r="K1100" s="255"/>
      <c r="L1100" s="260"/>
      <c r="M1100" s="261"/>
      <c r="N1100" s="262"/>
      <c r="O1100" s="262"/>
      <c r="P1100" s="262"/>
      <c r="Q1100" s="262"/>
      <c r="R1100" s="262"/>
      <c r="S1100" s="262"/>
      <c r="T1100" s="263"/>
      <c r="U1100" s="15"/>
      <c r="V1100" s="15"/>
      <c r="W1100" s="15"/>
      <c r="X1100" s="15"/>
      <c r="Y1100" s="15"/>
      <c r="Z1100" s="15"/>
      <c r="AA1100" s="15"/>
      <c r="AB1100" s="15"/>
      <c r="AC1100" s="15"/>
      <c r="AD1100" s="15"/>
      <c r="AE1100" s="15"/>
      <c r="AT1100" s="264" t="s">
        <v>152</v>
      </c>
      <c r="AU1100" s="264" t="s">
        <v>84</v>
      </c>
      <c r="AV1100" s="15" t="s">
        <v>148</v>
      </c>
      <c r="AW1100" s="15" t="s">
        <v>33</v>
      </c>
      <c r="AX1100" s="15" t="s">
        <v>78</v>
      </c>
      <c r="AY1100" s="264" t="s">
        <v>141</v>
      </c>
    </row>
    <row r="1101" s="2" customFormat="1" ht="16.5" customHeight="1">
      <c r="A1101" s="40"/>
      <c r="B1101" s="41"/>
      <c r="C1101" s="214" t="s">
        <v>961</v>
      </c>
      <c r="D1101" s="214" t="s">
        <v>143</v>
      </c>
      <c r="E1101" s="215" t="s">
        <v>968</v>
      </c>
      <c r="F1101" s="216" t="s">
        <v>969</v>
      </c>
      <c r="G1101" s="217" t="s">
        <v>347</v>
      </c>
      <c r="H1101" s="218">
        <v>30.600000000000001</v>
      </c>
      <c r="I1101" s="219"/>
      <c r="J1101" s="220">
        <f>ROUND(I1101*H1101,2)</f>
        <v>0</v>
      </c>
      <c r="K1101" s="216" t="s">
        <v>147</v>
      </c>
      <c r="L1101" s="46"/>
      <c r="M1101" s="221" t="s">
        <v>19</v>
      </c>
      <c r="N1101" s="222" t="s">
        <v>43</v>
      </c>
      <c r="O1101" s="86"/>
      <c r="P1101" s="223">
        <f>O1101*H1101</f>
        <v>0</v>
      </c>
      <c r="Q1101" s="223">
        <v>0</v>
      </c>
      <c r="R1101" s="223">
        <f>Q1101*H1101</f>
        <v>0</v>
      </c>
      <c r="S1101" s="223">
        <v>0.016</v>
      </c>
      <c r="T1101" s="224">
        <f>S1101*H1101</f>
        <v>0.48960000000000004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25" t="s">
        <v>283</v>
      </c>
      <c r="AT1101" s="225" t="s">
        <v>143</v>
      </c>
      <c r="AU1101" s="225" t="s">
        <v>84</v>
      </c>
      <c r="AY1101" s="19" t="s">
        <v>141</v>
      </c>
      <c r="BE1101" s="226">
        <f>IF(N1101="základní",J1101,0)</f>
        <v>0</v>
      </c>
      <c r="BF1101" s="226">
        <f>IF(N1101="snížená",J1101,0)</f>
        <v>0</v>
      </c>
      <c r="BG1101" s="226">
        <f>IF(N1101="zákl. přenesená",J1101,0)</f>
        <v>0</v>
      </c>
      <c r="BH1101" s="226">
        <f>IF(N1101="sníž. přenesená",J1101,0)</f>
        <v>0</v>
      </c>
      <c r="BI1101" s="226">
        <f>IF(N1101="nulová",J1101,0)</f>
        <v>0</v>
      </c>
      <c r="BJ1101" s="19" t="s">
        <v>84</v>
      </c>
      <c r="BK1101" s="226">
        <f>ROUND(I1101*H1101,2)</f>
        <v>0</v>
      </c>
      <c r="BL1101" s="19" t="s">
        <v>283</v>
      </c>
      <c r="BM1101" s="225" t="s">
        <v>970</v>
      </c>
    </row>
    <row r="1102" s="2" customFormat="1">
      <c r="A1102" s="40"/>
      <c r="B1102" s="41"/>
      <c r="C1102" s="42"/>
      <c r="D1102" s="227" t="s">
        <v>150</v>
      </c>
      <c r="E1102" s="42"/>
      <c r="F1102" s="228" t="s">
        <v>971</v>
      </c>
      <c r="G1102" s="42"/>
      <c r="H1102" s="42"/>
      <c r="I1102" s="229"/>
      <c r="J1102" s="42"/>
      <c r="K1102" s="42"/>
      <c r="L1102" s="46"/>
      <c r="M1102" s="230"/>
      <c r="N1102" s="231"/>
      <c r="O1102" s="86"/>
      <c r="P1102" s="86"/>
      <c r="Q1102" s="86"/>
      <c r="R1102" s="86"/>
      <c r="S1102" s="86"/>
      <c r="T1102" s="87"/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T1102" s="19" t="s">
        <v>150</v>
      </c>
      <c r="AU1102" s="19" t="s">
        <v>84</v>
      </c>
    </row>
    <row r="1103" s="13" customFormat="1">
      <c r="A1103" s="13"/>
      <c r="B1103" s="232"/>
      <c r="C1103" s="233"/>
      <c r="D1103" s="234" t="s">
        <v>152</v>
      </c>
      <c r="E1103" s="235" t="s">
        <v>19</v>
      </c>
      <c r="F1103" s="236" t="s">
        <v>260</v>
      </c>
      <c r="G1103" s="233"/>
      <c r="H1103" s="235" t="s">
        <v>19</v>
      </c>
      <c r="I1103" s="237"/>
      <c r="J1103" s="233"/>
      <c r="K1103" s="233"/>
      <c r="L1103" s="238"/>
      <c r="M1103" s="239"/>
      <c r="N1103" s="240"/>
      <c r="O1103" s="240"/>
      <c r="P1103" s="240"/>
      <c r="Q1103" s="240"/>
      <c r="R1103" s="240"/>
      <c r="S1103" s="240"/>
      <c r="T1103" s="241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2" t="s">
        <v>152</v>
      </c>
      <c r="AU1103" s="242" t="s">
        <v>84</v>
      </c>
      <c r="AV1103" s="13" t="s">
        <v>78</v>
      </c>
      <c r="AW1103" s="13" t="s">
        <v>33</v>
      </c>
      <c r="AX1103" s="13" t="s">
        <v>71</v>
      </c>
      <c r="AY1103" s="242" t="s">
        <v>141</v>
      </c>
    </row>
    <row r="1104" s="14" customFormat="1">
      <c r="A1104" s="14"/>
      <c r="B1104" s="243"/>
      <c r="C1104" s="244"/>
      <c r="D1104" s="234" t="s">
        <v>152</v>
      </c>
      <c r="E1104" s="245" t="s">
        <v>19</v>
      </c>
      <c r="F1104" s="246" t="s">
        <v>681</v>
      </c>
      <c r="G1104" s="244"/>
      <c r="H1104" s="247">
        <v>30.600000000000001</v>
      </c>
      <c r="I1104" s="248"/>
      <c r="J1104" s="244"/>
      <c r="K1104" s="244"/>
      <c r="L1104" s="249"/>
      <c r="M1104" s="250"/>
      <c r="N1104" s="251"/>
      <c r="O1104" s="251"/>
      <c r="P1104" s="251"/>
      <c r="Q1104" s="251"/>
      <c r="R1104" s="251"/>
      <c r="S1104" s="251"/>
      <c r="T1104" s="252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3" t="s">
        <v>152</v>
      </c>
      <c r="AU1104" s="253" t="s">
        <v>84</v>
      </c>
      <c r="AV1104" s="14" t="s">
        <v>84</v>
      </c>
      <c r="AW1104" s="14" t="s">
        <v>33</v>
      </c>
      <c r="AX1104" s="14" t="s">
        <v>71</v>
      </c>
      <c r="AY1104" s="253" t="s">
        <v>141</v>
      </c>
    </row>
    <row r="1105" s="15" customFormat="1">
      <c r="A1105" s="15"/>
      <c r="B1105" s="254"/>
      <c r="C1105" s="255"/>
      <c r="D1105" s="234" t="s">
        <v>152</v>
      </c>
      <c r="E1105" s="256" t="s">
        <v>19</v>
      </c>
      <c r="F1105" s="257" t="s">
        <v>159</v>
      </c>
      <c r="G1105" s="255"/>
      <c r="H1105" s="258">
        <v>30.600000000000001</v>
      </c>
      <c r="I1105" s="259"/>
      <c r="J1105" s="255"/>
      <c r="K1105" s="255"/>
      <c r="L1105" s="260"/>
      <c r="M1105" s="261"/>
      <c r="N1105" s="262"/>
      <c r="O1105" s="262"/>
      <c r="P1105" s="262"/>
      <c r="Q1105" s="262"/>
      <c r="R1105" s="262"/>
      <c r="S1105" s="262"/>
      <c r="T1105" s="263"/>
      <c r="U1105" s="15"/>
      <c r="V1105" s="15"/>
      <c r="W1105" s="15"/>
      <c r="X1105" s="15"/>
      <c r="Y1105" s="15"/>
      <c r="Z1105" s="15"/>
      <c r="AA1105" s="15"/>
      <c r="AB1105" s="15"/>
      <c r="AC1105" s="15"/>
      <c r="AD1105" s="15"/>
      <c r="AE1105" s="15"/>
      <c r="AT1105" s="264" t="s">
        <v>152</v>
      </c>
      <c r="AU1105" s="264" t="s">
        <v>84</v>
      </c>
      <c r="AV1105" s="15" t="s">
        <v>148</v>
      </c>
      <c r="AW1105" s="15" t="s">
        <v>33</v>
      </c>
      <c r="AX1105" s="15" t="s">
        <v>78</v>
      </c>
      <c r="AY1105" s="264" t="s">
        <v>141</v>
      </c>
    </row>
    <row r="1106" s="2" customFormat="1" ht="16.5" customHeight="1">
      <c r="A1106" s="40"/>
      <c r="B1106" s="41"/>
      <c r="C1106" s="214" t="s">
        <v>967</v>
      </c>
      <c r="D1106" s="214" t="s">
        <v>143</v>
      </c>
      <c r="E1106" s="215" t="s">
        <v>973</v>
      </c>
      <c r="F1106" s="216" t="s">
        <v>974</v>
      </c>
      <c r="G1106" s="217" t="s">
        <v>636</v>
      </c>
      <c r="H1106" s="218">
        <v>36</v>
      </c>
      <c r="I1106" s="219"/>
      <c r="J1106" s="220">
        <f>ROUND(I1106*H1106,2)</f>
        <v>0</v>
      </c>
      <c r="K1106" s="216" t="s">
        <v>147</v>
      </c>
      <c r="L1106" s="46"/>
      <c r="M1106" s="221" t="s">
        <v>19</v>
      </c>
      <c r="N1106" s="222" t="s">
        <v>43</v>
      </c>
      <c r="O1106" s="86"/>
      <c r="P1106" s="223">
        <f>O1106*H1106</f>
        <v>0</v>
      </c>
      <c r="Q1106" s="223">
        <v>0</v>
      </c>
      <c r="R1106" s="223">
        <f>Q1106*H1106</f>
        <v>0</v>
      </c>
      <c r="S1106" s="223">
        <v>0.00040000000000000002</v>
      </c>
      <c r="T1106" s="224">
        <f>S1106*H1106</f>
        <v>0.014400000000000001</v>
      </c>
      <c r="U1106" s="40"/>
      <c r="V1106" s="40"/>
      <c r="W1106" s="40"/>
      <c r="X1106" s="40"/>
      <c r="Y1106" s="40"/>
      <c r="Z1106" s="40"/>
      <c r="AA1106" s="40"/>
      <c r="AB1106" s="40"/>
      <c r="AC1106" s="40"/>
      <c r="AD1106" s="40"/>
      <c r="AE1106" s="40"/>
      <c r="AR1106" s="225" t="s">
        <v>283</v>
      </c>
      <c r="AT1106" s="225" t="s">
        <v>143</v>
      </c>
      <c r="AU1106" s="225" t="s">
        <v>84</v>
      </c>
      <c r="AY1106" s="19" t="s">
        <v>141</v>
      </c>
      <c r="BE1106" s="226">
        <f>IF(N1106="základní",J1106,0)</f>
        <v>0</v>
      </c>
      <c r="BF1106" s="226">
        <f>IF(N1106="snížená",J1106,0)</f>
        <v>0</v>
      </c>
      <c r="BG1106" s="226">
        <f>IF(N1106="zákl. přenesená",J1106,0)</f>
        <v>0</v>
      </c>
      <c r="BH1106" s="226">
        <f>IF(N1106="sníž. přenesená",J1106,0)</f>
        <v>0</v>
      </c>
      <c r="BI1106" s="226">
        <f>IF(N1106="nulová",J1106,0)</f>
        <v>0</v>
      </c>
      <c r="BJ1106" s="19" t="s">
        <v>84</v>
      </c>
      <c r="BK1106" s="226">
        <f>ROUND(I1106*H1106,2)</f>
        <v>0</v>
      </c>
      <c r="BL1106" s="19" t="s">
        <v>283</v>
      </c>
      <c r="BM1106" s="225" t="s">
        <v>975</v>
      </c>
    </row>
    <row r="1107" s="2" customFormat="1">
      <c r="A1107" s="40"/>
      <c r="B1107" s="41"/>
      <c r="C1107" s="42"/>
      <c r="D1107" s="227" t="s">
        <v>150</v>
      </c>
      <c r="E1107" s="42"/>
      <c r="F1107" s="228" t="s">
        <v>976</v>
      </c>
      <c r="G1107" s="42"/>
      <c r="H1107" s="42"/>
      <c r="I1107" s="229"/>
      <c r="J1107" s="42"/>
      <c r="K1107" s="42"/>
      <c r="L1107" s="46"/>
      <c r="M1107" s="230"/>
      <c r="N1107" s="231"/>
      <c r="O1107" s="86"/>
      <c r="P1107" s="86"/>
      <c r="Q1107" s="86"/>
      <c r="R1107" s="86"/>
      <c r="S1107" s="86"/>
      <c r="T1107" s="87"/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T1107" s="19" t="s">
        <v>150</v>
      </c>
      <c r="AU1107" s="19" t="s">
        <v>84</v>
      </c>
    </row>
    <row r="1108" s="13" customFormat="1">
      <c r="A1108" s="13"/>
      <c r="B1108" s="232"/>
      <c r="C1108" s="233"/>
      <c r="D1108" s="234" t="s">
        <v>152</v>
      </c>
      <c r="E1108" s="235" t="s">
        <v>19</v>
      </c>
      <c r="F1108" s="236" t="s">
        <v>260</v>
      </c>
      <c r="G1108" s="233"/>
      <c r="H1108" s="235" t="s">
        <v>19</v>
      </c>
      <c r="I1108" s="237"/>
      <c r="J1108" s="233"/>
      <c r="K1108" s="233"/>
      <c r="L1108" s="238"/>
      <c r="M1108" s="239"/>
      <c r="N1108" s="240"/>
      <c r="O1108" s="240"/>
      <c r="P1108" s="240"/>
      <c r="Q1108" s="240"/>
      <c r="R1108" s="240"/>
      <c r="S1108" s="240"/>
      <c r="T1108" s="241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2" t="s">
        <v>152</v>
      </c>
      <c r="AU1108" s="242" t="s">
        <v>84</v>
      </c>
      <c r="AV1108" s="13" t="s">
        <v>78</v>
      </c>
      <c r="AW1108" s="13" t="s">
        <v>33</v>
      </c>
      <c r="AX1108" s="13" t="s">
        <v>71</v>
      </c>
      <c r="AY1108" s="242" t="s">
        <v>141</v>
      </c>
    </row>
    <row r="1109" s="14" customFormat="1">
      <c r="A1109" s="14"/>
      <c r="B1109" s="243"/>
      <c r="C1109" s="244"/>
      <c r="D1109" s="234" t="s">
        <v>152</v>
      </c>
      <c r="E1109" s="245" t="s">
        <v>19</v>
      </c>
      <c r="F1109" s="246" t="s">
        <v>234</v>
      </c>
      <c r="G1109" s="244"/>
      <c r="H1109" s="247">
        <v>12</v>
      </c>
      <c r="I1109" s="248"/>
      <c r="J1109" s="244"/>
      <c r="K1109" s="244"/>
      <c r="L1109" s="249"/>
      <c r="M1109" s="250"/>
      <c r="N1109" s="251"/>
      <c r="O1109" s="251"/>
      <c r="P1109" s="251"/>
      <c r="Q1109" s="251"/>
      <c r="R1109" s="251"/>
      <c r="S1109" s="251"/>
      <c r="T1109" s="252"/>
      <c r="U1109" s="14"/>
      <c r="V1109" s="14"/>
      <c r="W1109" s="14"/>
      <c r="X1109" s="14"/>
      <c r="Y1109" s="14"/>
      <c r="Z1109" s="14"/>
      <c r="AA1109" s="14"/>
      <c r="AB1109" s="14"/>
      <c r="AC1109" s="14"/>
      <c r="AD1109" s="14"/>
      <c r="AE1109" s="14"/>
      <c r="AT1109" s="253" t="s">
        <v>152</v>
      </c>
      <c r="AU1109" s="253" t="s">
        <v>84</v>
      </c>
      <c r="AV1109" s="14" t="s">
        <v>84</v>
      </c>
      <c r="AW1109" s="14" t="s">
        <v>33</v>
      </c>
      <c r="AX1109" s="14" t="s">
        <v>71</v>
      </c>
      <c r="AY1109" s="253" t="s">
        <v>141</v>
      </c>
    </row>
    <row r="1110" s="13" customFormat="1">
      <c r="A1110" s="13"/>
      <c r="B1110" s="232"/>
      <c r="C1110" s="233"/>
      <c r="D1110" s="234" t="s">
        <v>152</v>
      </c>
      <c r="E1110" s="235" t="s">
        <v>19</v>
      </c>
      <c r="F1110" s="236" t="s">
        <v>264</v>
      </c>
      <c r="G1110" s="233"/>
      <c r="H1110" s="235" t="s">
        <v>19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2" t="s">
        <v>152</v>
      </c>
      <c r="AU1110" s="242" t="s">
        <v>84</v>
      </c>
      <c r="AV1110" s="13" t="s">
        <v>78</v>
      </c>
      <c r="AW1110" s="13" t="s">
        <v>33</v>
      </c>
      <c r="AX1110" s="13" t="s">
        <v>71</v>
      </c>
      <c r="AY1110" s="242" t="s">
        <v>141</v>
      </c>
    </row>
    <row r="1111" s="14" customFormat="1">
      <c r="A1111" s="14"/>
      <c r="B1111" s="243"/>
      <c r="C1111" s="244"/>
      <c r="D1111" s="234" t="s">
        <v>152</v>
      </c>
      <c r="E1111" s="245" t="s">
        <v>19</v>
      </c>
      <c r="F1111" s="246" t="s">
        <v>639</v>
      </c>
      <c r="G1111" s="244"/>
      <c r="H1111" s="247">
        <v>24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152</v>
      </c>
      <c r="AU1111" s="253" t="s">
        <v>84</v>
      </c>
      <c r="AV1111" s="14" t="s">
        <v>84</v>
      </c>
      <c r="AW1111" s="14" t="s">
        <v>33</v>
      </c>
      <c r="AX1111" s="14" t="s">
        <v>71</v>
      </c>
      <c r="AY1111" s="253" t="s">
        <v>141</v>
      </c>
    </row>
    <row r="1112" s="15" customFormat="1">
      <c r="A1112" s="15"/>
      <c r="B1112" s="254"/>
      <c r="C1112" s="255"/>
      <c r="D1112" s="234" t="s">
        <v>152</v>
      </c>
      <c r="E1112" s="256" t="s">
        <v>19</v>
      </c>
      <c r="F1112" s="257" t="s">
        <v>159</v>
      </c>
      <c r="G1112" s="255"/>
      <c r="H1112" s="258">
        <v>36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4" t="s">
        <v>152</v>
      </c>
      <c r="AU1112" s="264" t="s">
        <v>84</v>
      </c>
      <c r="AV1112" s="15" t="s">
        <v>148</v>
      </c>
      <c r="AW1112" s="15" t="s">
        <v>33</v>
      </c>
      <c r="AX1112" s="15" t="s">
        <v>78</v>
      </c>
      <c r="AY1112" s="264" t="s">
        <v>141</v>
      </c>
    </row>
    <row r="1113" s="2" customFormat="1" ht="24.15" customHeight="1">
      <c r="A1113" s="40"/>
      <c r="B1113" s="41"/>
      <c r="C1113" s="214" t="s">
        <v>972</v>
      </c>
      <c r="D1113" s="214" t="s">
        <v>143</v>
      </c>
      <c r="E1113" s="215" t="s">
        <v>978</v>
      </c>
      <c r="F1113" s="216" t="s">
        <v>979</v>
      </c>
      <c r="G1113" s="217" t="s">
        <v>826</v>
      </c>
      <c r="H1113" s="286"/>
      <c r="I1113" s="219"/>
      <c r="J1113" s="220">
        <f>ROUND(I1113*H1113,2)</f>
        <v>0</v>
      </c>
      <c r="K1113" s="216" t="s">
        <v>147</v>
      </c>
      <c r="L1113" s="46"/>
      <c r="M1113" s="221" t="s">
        <v>19</v>
      </c>
      <c r="N1113" s="222" t="s">
        <v>43</v>
      </c>
      <c r="O1113" s="86"/>
      <c r="P1113" s="223">
        <f>O1113*H1113</f>
        <v>0</v>
      </c>
      <c r="Q1113" s="223">
        <v>0</v>
      </c>
      <c r="R1113" s="223">
        <f>Q1113*H1113</f>
        <v>0</v>
      </c>
      <c r="S1113" s="223">
        <v>0</v>
      </c>
      <c r="T1113" s="224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283</v>
      </c>
      <c r="AT1113" s="225" t="s">
        <v>143</v>
      </c>
      <c r="AU1113" s="225" t="s">
        <v>84</v>
      </c>
      <c r="AY1113" s="19" t="s">
        <v>141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84</v>
      </c>
      <c r="BK1113" s="226">
        <f>ROUND(I1113*H1113,2)</f>
        <v>0</v>
      </c>
      <c r="BL1113" s="19" t="s">
        <v>283</v>
      </c>
      <c r="BM1113" s="225" t="s">
        <v>980</v>
      </c>
    </row>
    <row r="1114" s="2" customFormat="1">
      <c r="A1114" s="40"/>
      <c r="B1114" s="41"/>
      <c r="C1114" s="42"/>
      <c r="D1114" s="227" t="s">
        <v>150</v>
      </c>
      <c r="E1114" s="42"/>
      <c r="F1114" s="228" t="s">
        <v>981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150</v>
      </c>
      <c r="AU1114" s="19" t="s">
        <v>84</v>
      </c>
    </row>
    <row r="1115" s="12" customFormat="1" ht="22.8" customHeight="1">
      <c r="A1115" s="12"/>
      <c r="B1115" s="198"/>
      <c r="C1115" s="199"/>
      <c r="D1115" s="200" t="s">
        <v>70</v>
      </c>
      <c r="E1115" s="212" t="s">
        <v>982</v>
      </c>
      <c r="F1115" s="212" t="s">
        <v>983</v>
      </c>
      <c r="G1115" s="199"/>
      <c r="H1115" s="199"/>
      <c r="I1115" s="202"/>
      <c r="J1115" s="213">
        <f>BK1115</f>
        <v>0</v>
      </c>
      <c r="K1115" s="199"/>
      <c r="L1115" s="204"/>
      <c r="M1115" s="205"/>
      <c r="N1115" s="206"/>
      <c r="O1115" s="206"/>
      <c r="P1115" s="207">
        <f>SUM(P1116:P1159)</f>
        <v>0</v>
      </c>
      <c r="Q1115" s="206"/>
      <c r="R1115" s="207">
        <f>SUM(R1116:R1159)</f>
        <v>1.0783532400000002</v>
      </c>
      <c r="S1115" s="206"/>
      <c r="T1115" s="208">
        <f>SUM(T1116:T1159)</f>
        <v>0</v>
      </c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R1115" s="209" t="s">
        <v>84</v>
      </c>
      <c r="AT1115" s="210" t="s">
        <v>70</v>
      </c>
      <c r="AU1115" s="210" t="s">
        <v>78</v>
      </c>
      <c r="AY1115" s="209" t="s">
        <v>141</v>
      </c>
      <c r="BK1115" s="211">
        <f>SUM(BK1116:BK1159)</f>
        <v>0</v>
      </c>
    </row>
    <row r="1116" s="2" customFormat="1" ht="16.5" customHeight="1">
      <c r="A1116" s="40"/>
      <c r="B1116" s="41"/>
      <c r="C1116" s="214" t="s">
        <v>977</v>
      </c>
      <c r="D1116" s="214" t="s">
        <v>143</v>
      </c>
      <c r="E1116" s="215" t="s">
        <v>985</v>
      </c>
      <c r="F1116" s="216" t="s">
        <v>986</v>
      </c>
      <c r="G1116" s="217" t="s">
        <v>146</v>
      </c>
      <c r="H1116" s="218">
        <v>65.736000000000004</v>
      </c>
      <c r="I1116" s="219"/>
      <c r="J1116" s="220">
        <f>ROUND(I1116*H1116,2)</f>
        <v>0</v>
      </c>
      <c r="K1116" s="216" t="s">
        <v>147</v>
      </c>
      <c r="L1116" s="46"/>
      <c r="M1116" s="221" t="s">
        <v>19</v>
      </c>
      <c r="N1116" s="222" t="s">
        <v>43</v>
      </c>
      <c r="O1116" s="86"/>
      <c r="P1116" s="223">
        <f>O1116*H1116</f>
        <v>0</v>
      </c>
      <c r="Q1116" s="223">
        <v>0.00029999999999999997</v>
      </c>
      <c r="R1116" s="223">
        <f>Q1116*H1116</f>
        <v>0.0197208</v>
      </c>
      <c r="S1116" s="223">
        <v>0</v>
      </c>
      <c r="T1116" s="224">
        <f>S1116*H1116</f>
        <v>0</v>
      </c>
      <c r="U1116" s="40"/>
      <c r="V1116" s="40"/>
      <c r="W1116" s="40"/>
      <c r="X1116" s="40"/>
      <c r="Y1116" s="40"/>
      <c r="Z1116" s="40"/>
      <c r="AA1116" s="40"/>
      <c r="AB1116" s="40"/>
      <c r="AC1116" s="40"/>
      <c r="AD1116" s="40"/>
      <c r="AE1116" s="40"/>
      <c r="AR1116" s="225" t="s">
        <v>283</v>
      </c>
      <c r="AT1116" s="225" t="s">
        <v>143</v>
      </c>
      <c r="AU1116" s="225" t="s">
        <v>84</v>
      </c>
      <c r="AY1116" s="19" t="s">
        <v>141</v>
      </c>
      <c r="BE1116" s="226">
        <f>IF(N1116="základní",J1116,0)</f>
        <v>0</v>
      </c>
      <c r="BF1116" s="226">
        <f>IF(N1116="snížená",J1116,0)</f>
        <v>0</v>
      </c>
      <c r="BG1116" s="226">
        <f>IF(N1116="zákl. přenesená",J1116,0)</f>
        <v>0</v>
      </c>
      <c r="BH1116" s="226">
        <f>IF(N1116="sníž. přenesená",J1116,0)</f>
        <v>0</v>
      </c>
      <c r="BI1116" s="226">
        <f>IF(N1116="nulová",J1116,0)</f>
        <v>0</v>
      </c>
      <c r="BJ1116" s="19" t="s">
        <v>84</v>
      </c>
      <c r="BK1116" s="226">
        <f>ROUND(I1116*H1116,2)</f>
        <v>0</v>
      </c>
      <c r="BL1116" s="19" t="s">
        <v>283</v>
      </c>
      <c r="BM1116" s="225" t="s">
        <v>987</v>
      </c>
    </row>
    <row r="1117" s="2" customFormat="1">
      <c r="A1117" s="40"/>
      <c r="B1117" s="41"/>
      <c r="C1117" s="42"/>
      <c r="D1117" s="227" t="s">
        <v>150</v>
      </c>
      <c r="E1117" s="42"/>
      <c r="F1117" s="228" t="s">
        <v>988</v>
      </c>
      <c r="G1117" s="42"/>
      <c r="H1117" s="42"/>
      <c r="I1117" s="229"/>
      <c r="J1117" s="42"/>
      <c r="K1117" s="42"/>
      <c r="L1117" s="46"/>
      <c r="M1117" s="230"/>
      <c r="N1117" s="231"/>
      <c r="O1117" s="86"/>
      <c r="P1117" s="86"/>
      <c r="Q1117" s="86"/>
      <c r="R1117" s="86"/>
      <c r="S1117" s="86"/>
      <c r="T1117" s="87"/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T1117" s="19" t="s">
        <v>150</v>
      </c>
      <c r="AU1117" s="19" t="s">
        <v>84</v>
      </c>
    </row>
    <row r="1118" s="13" customFormat="1">
      <c r="A1118" s="13"/>
      <c r="B1118" s="232"/>
      <c r="C1118" s="233"/>
      <c r="D1118" s="234" t="s">
        <v>152</v>
      </c>
      <c r="E1118" s="235" t="s">
        <v>19</v>
      </c>
      <c r="F1118" s="236" t="s">
        <v>230</v>
      </c>
      <c r="G1118" s="233"/>
      <c r="H1118" s="235" t="s">
        <v>19</v>
      </c>
      <c r="I1118" s="237"/>
      <c r="J1118" s="233"/>
      <c r="K1118" s="233"/>
      <c r="L1118" s="238"/>
      <c r="M1118" s="239"/>
      <c r="N1118" s="240"/>
      <c r="O1118" s="240"/>
      <c r="P1118" s="240"/>
      <c r="Q1118" s="240"/>
      <c r="R1118" s="240"/>
      <c r="S1118" s="240"/>
      <c r="T1118" s="241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2" t="s">
        <v>152</v>
      </c>
      <c r="AU1118" s="242" t="s">
        <v>84</v>
      </c>
      <c r="AV1118" s="13" t="s">
        <v>78</v>
      </c>
      <c r="AW1118" s="13" t="s">
        <v>33</v>
      </c>
      <c r="AX1118" s="13" t="s">
        <v>71</v>
      </c>
      <c r="AY1118" s="242" t="s">
        <v>141</v>
      </c>
    </row>
    <row r="1119" s="14" customFormat="1">
      <c r="A1119" s="14"/>
      <c r="B1119" s="243"/>
      <c r="C1119" s="244"/>
      <c r="D1119" s="234" t="s">
        <v>152</v>
      </c>
      <c r="E1119" s="245" t="s">
        <v>19</v>
      </c>
      <c r="F1119" s="246" t="s">
        <v>989</v>
      </c>
      <c r="G1119" s="244"/>
      <c r="H1119" s="247">
        <v>65.736000000000004</v>
      </c>
      <c r="I1119" s="248"/>
      <c r="J1119" s="244"/>
      <c r="K1119" s="244"/>
      <c r="L1119" s="249"/>
      <c r="M1119" s="250"/>
      <c r="N1119" s="251"/>
      <c r="O1119" s="251"/>
      <c r="P1119" s="251"/>
      <c r="Q1119" s="251"/>
      <c r="R1119" s="251"/>
      <c r="S1119" s="251"/>
      <c r="T1119" s="252"/>
      <c r="U1119" s="14"/>
      <c r="V1119" s="14"/>
      <c r="W1119" s="14"/>
      <c r="X1119" s="14"/>
      <c r="Y1119" s="14"/>
      <c r="Z1119" s="14"/>
      <c r="AA1119" s="14"/>
      <c r="AB1119" s="14"/>
      <c r="AC1119" s="14"/>
      <c r="AD1119" s="14"/>
      <c r="AE1119" s="14"/>
      <c r="AT1119" s="253" t="s">
        <v>152</v>
      </c>
      <c r="AU1119" s="253" t="s">
        <v>84</v>
      </c>
      <c r="AV1119" s="14" t="s">
        <v>84</v>
      </c>
      <c r="AW1119" s="14" t="s">
        <v>33</v>
      </c>
      <c r="AX1119" s="14" t="s">
        <v>71</v>
      </c>
      <c r="AY1119" s="253" t="s">
        <v>141</v>
      </c>
    </row>
    <row r="1120" s="15" customFormat="1">
      <c r="A1120" s="15"/>
      <c r="B1120" s="254"/>
      <c r="C1120" s="255"/>
      <c r="D1120" s="234" t="s">
        <v>152</v>
      </c>
      <c r="E1120" s="256" t="s">
        <v>19</v>
      </c>
      <c r="F1120" s="257" t="s">
        <v>159</v>
      </c>
      <c r="G1120" s="255"/>
      <c r="H1120" s="258">
        <v>65.736000000000004</v>
      </c>
      <c r="I1120" s="259"/>
      <c r="J1120" s="255"/>
      <c r="K1120" s="255"/>
      <c r="L1120" s="260"/>
      <c r="M1120" s="261"/>
      <c r="N1120" s="262"/>
      <c r="O1120" s="262"/>
      <c r="P1120" s="262"/>
      <c r="Q1120" s="262"/>
      <c r="R1120" s="262"/>
      <c r="S1120" s="262"/>
      <c r="T1120" s="263"/>
      <c r="U1120" s="15"/>
      <c r="V1120" s="15"/>
      <c r="W1120" s="15"/>
      <c r="X1120" s="15"/>
      <c r="Y1120" s="15"/>
      <c r="Z1120" s="15"/>
      <c r="AA1120" s="15"/>
      <c r="AB1120" s="15"/>
      <c r="AC1120" s="15"/>
      <c r="AD1120" s="15"/>
      <c r="AE1120" s="15"/>
      <c r="AT1120" s="264" t="s">
        <v>152</v>
      </c>
      <c r="AU1120" s="264" t="s">
        <v>84</v>
      </c>
      <c r="AV1120" s="15" t="s">
        <v>148</v>
      </c>
      <c r="AW1120" s="15" t="s">
        <v>33</v>
      </c>
      <c r="AX1120" s="15" t="s">
        <v>78</v>
      </c>
      <c r="AY1120" s="264" t="s">
        <v>141</v>
      </c>
    </row>
    <row r="1121" s="2" customFormat="1" ht="21.75" customHeight="1">
      <c r="A1121" s="40"/>
      <c r="B1121" s="41"/>
      <c r="C1121" s="214" t="s">
        <v>984</v>
      </c>
      <c r="D1121" s="214" t="s">
        <v>143</v>
      </c>
      <c r="E1121" s="215" t="s">
        <v>991</v>
      </c>
      <c r="F1121" s="216" t="s">
        <v>992</v>
      </c>
      <c r="G1121" s="217" t="s">
        <v>347</v>
      </c>
      <c r="H1121" s="218">
        <v>56.280000000000001</v>
      </c>
      <c r="I1121" s="219"/>
      <c r="J1121" s="220">
        <f>ROUND(I1121*H1121,2)</f>
        <v>0</v>
      </c>
      <c r="K1121" s="216" t="s">
        <v>147</v>
      </c>
      <c r="L1121" s="46"/>
      <c r="M1121" s="221" t="s">
        <v>19</v>
      </c>
      <c r="N1121" s="222" t="s">
        <v>43</v>
      </c>
      <c r="O1121" s="86"/>
      <c r="P1121" s="223">
        <f>O1121*H1121</f>
        <v>0</v>
      </c>
      <c r="Q1121" s="223">
        <v>0.00058</v>
      </c>
      <c r="R1121" s="223">
        <f>Q1121*H1121</f>
        <v>0.032642400000000002</v>
      </c>
      <c r="S1121" s="223">
        <v>0</v>
      </c>
      <c r="T1121" s="224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25" t="s">
        <v>283</v>
      </c>
      <c r="AT1121" s="225" t="s">
        <v>143</v>
      </c>
      <c r="AU1121" s="225" t="s">
        <v>84</v>
      </c>
      <c r="AY1121" s="19" t="s">
        <v>141</v>
      </c>
      <c r="BE1121" s="226">
        <f>IF(N1121="základní",J1121,0)</f>
        <v>0</v>
      </c>
      <c r="BF1121" s="226">
        <f>IF(N1121="snížená",J1121,0)</f>
        <v>0</v>
      </c>
      <c r="BG1121" s="226">
        <f>IF(N1121="zákl. přenesená",J1121,0)</f>
        <v>0</v>
      </c>
      <c r="BH1121" s="226">
        <f>IF(N1121="sníž. přenesená",J1121,0)</f>
        <v>0</v>
      </c>
      <c r="BI1121" s="226">
        <f>IF(N1121="nulová",J1121,0)</f>
        <v>0</v>
      </c>
      <c r="BJ1121" s="19" t="s">
        <v>84</v>
      </c>
      <c r="BK1121" s="226">
        <f>ROUND(I1121*H1121,2)</f>
        <v>0</v>
      </c>
      <c r="BL1121" s="19" t="s">
        <v>283</v>
      </c>
      <c r="BM1121" s="225" t="s">
        <v>993</v>
      </c>
    </row>
    <row r="1122" s="2" customFormat="1">
      <c r="A1122" s="40"/>
      <c r="B1122" s="41"/>
      <c r="C1122" s="42"/>
      <c r="D1122" s="227" t="s">
        <v>150</v>
      </c>
      <c r="E1122" s="42"/>
      <c r="F1122" s="228" t="s">
        <v>994</v>
      </c>
      <c r="G1122" s="42"/>
      <c r="H1122" s="42"/>
      <c r="I1122" s="229"/>
      <c r="J1122" s="42"/>
      <c r="K1122" s="42"/>
      <c r="L1122" s="46"/>
      <c r="M1122" s="230"/>
      <c r="N1122" s="231"/>
      <c r="O1122" s="86"/>
      <c r="P1122" s="86"/>
      <c r="Q1122" s="86"/>
      <c r="R1122" s="86"/>
      <c r="S1122" s="86"/>
      <c r="T1122" s="87"/>
      <c r="U1122" s="40"/>
      <c r="V1122" s="40"/>
      <c r="W1122" s="40"/>
      <c r="X1122" s="40"/>
      <c r="Y1122" s="40"/>
      <c r="Z1122" s="40"/>
      <c r="AA1122" s="40"/>
      <c r="AB1122" s="40"/>
      <c r="AC1122" s="40"/>
      <c r="AD1122" s="40"/>
      <c r="AE1122" s="40"/>
      <c r="AT1122" s="19" t="s">
        <v>150</v>
      </c>
      <c r="AU1122" s="19" t="s">
        <v>84</v>
      </c>
    </row>
    <row r="1123" s="13" customFormat="1">
      <c r="A1123" s="13"/>
      <c r="B1123" s="232"/>
      <c r="C1123" s="233"/>
      <c r="D1123" s="234" t="s">
        <v>152</v>
      </c>
      <c r="E1123" s="235" t="s">
        <v>19</v>
      </c>
      <c r="F1123" s="236" t="s">
        <v>230</v>
      </c>
      <c r="G1123" s="233"/>
      <c r="H1123" s="235" t="s">
        <v>19</v>
      </c>
      <c r="I1123" s="237"/>
      <c r="J1123" s="233"/>
      <c r="K1123" s="233"/>
      <c r="L1123" s="238"/>
      <c r="M1123" s="239"/>
      <c r="N1123" s="240"/>
      <c r="O1123" s="240"/>
      <c r="P1123" s="240"/>
      <c r="Q1123" s="240"/>
      <c r="R1123" s="240"/>
      <c r="S1123" s="240"/>
      <c r="T1123" s="241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42" t="s">
        <v>152</v>
      </c>
      <c r="AU1123" s="242" t="s">
        <v>84</v>
      </c>
      <c r="AV1123" s="13" t="s">
        <v>78</v>
      </c>
      <c r="AW1123" s="13" t="s">
        <v>33</v>
      </c>
      <c r="AX1123" s="13" t="s">
        <v>71</v>
      </c>
      <c r="AY1123" s="242" t="s">
        <v>141</v>
      </c>
    </row>
    <row r="1124" s="14" customFormat="1">
      <c r="A1124" s="14"/>
      <c r="B1124" s="243"/>
      <c r="C1124" s="244"/>
      <c r="D1124" s="234" t="s">
        <v>152</v>
      </c>
      <c r="E1124" s="245" t="s">
        <v>19</v>
      </c>
      <c r="F1124" s="246" t="s">
        <v>995</v>
      </c>
      <c r="G1124" s="244"/>
      <c r="H1124" s="247">
        <v>56.280000000000001</v>
      </c>
      <c r="I1124" s="248"/>
      <c r="J1124" s="244"/>
      <c r="K1124" s="244"/>
      <c r="L1124" s="249"/>
      <c r="M1124" s="250"/>
      <c r="N1124" s="251"/>
      <c r="O1124" s="251"/>
      <c r="P1124" s="251"/>
      <c r="Q1124" s="251"/>
      <c r="R1124" s="251"/>
      <c r="S1124" s="251"/>
      <c r="T1124" s="252"/>
      <c r="U1124" s="14"/>
      <c r="V1124" s="14"/>
      <c r="W1124" s="14"/>
      <c r="X1124" s="14"/>
      <c r="Y1124" s="14"/>
      <c r="Z1124" s="14"/>
      <c r="AA1124" s="14"/>
      <c r="AB1124" s="14"/>
      <c r="AC1124" s="14"/>
      <c r="AD1124" s="14"/>
      <c r="AE1124" s="14"/>
      <c r="AT1124" s="253" t="s">
        <v>152</v>
      </c>
      <c r="AU1124" s="253" t="s">
        <v>84</v>
      </c>
      <c r="AV1124" s="14" t="s">
        <v>84</v>
      </c>
      <c r="AW1124" s="14" t="s">
        <v>33</v>
      </c>
      <c r="AX1124" s="14" t="s">
        <v>71</v>
      </c>
      <c r="AY1124" s="253" t="s">
        <v>141</v>
      </c>
    </row>
    <row r="1125" s="15" customFormat="1">
      <c r="A1125" s="15"/>
      <c r="B1125" s="254"/>
      <c r="C1125" s="255"/>
      <c r="D1125" s="234" t="s">
        <v>152</v>
      </c>
      <c r="E1125" s="256" t="s">
        <v>19</v>
      </c>
      <c r="F1125" s="257" t="s">
        <v>159</v>
      </c>
      <c r="G1125" s="255"/>
      <c r="H1125" s="258">
        <v>56.280000000000001</v>
      </c>
      <c r="I1125" s="259"/>
      <c r="J1125" s="255"/>
      <c r="K1125" s="255"/>
      <c r="L1125" s="260"/>
      <c r="M1125" s="261"/>
      <c r="N1125" s="262"/>
      <c r="O1125" s="262"/>
      <c r="P1125" s="262"/>
      <c r="Q1125" s="262"/>
      <c r="R1125" s="262"/>
      <c r="S1125" s="262"/>
      <c r="T1125" s="263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64" t="s">
        <v>152</v>
      </c>
      <c r="AU1125" s="264" t="s">
        <v>84</v>
      </c>
      <c r="AV1125" s="15" t="s">
        <v>148</v>
      </c>
      <c r="AW1125" s="15" t="s">
        <v>33</v>
      </c>
      <c r="AX1125" s="15" t="s">
        <v>78</v>
      </c>
      <c r="AY1125" s="264" t="s">
        <v>141</v>
      </c>
    </row>
    <row r="1126" s="2" customFormat="1" ht="16.5" customHeight="1">
      <c r="A1126" s="40"/>
      <c r="B1126" s="41"/>
      <c r="C1126" s="265" t="s">
        <v>990</v>
      </c>
      <c r="D1126" s="265" t="s">
        <v>183</v>
      </c>
      <c r="E1126" s="266" t="s">
        <v>997</v>
      </c>
      <c r="F1126" s="267" t="s">
        <v>998</v>
      </c>
      <c r="G1126" s="268" t="s">
        <v>636</v>
      </c>
      <c r="H1126" s="269">
        <v>180.096</v>
      </c>
      <c r="I1126" s="270"/>
      <c r="J1126" s="271">
        <f>ROUND(I1126*H1126,2)</f>
        <v>0</v>
      </c>
      <c r="K1126" s="267" t="s">
        <v>147</v>
      </c>
      <c r="L1126" s="272"/>
      <c r="M1126" s="273" t="s">
        <v>19</v>
      </c>
      <c r="N1126" s="274" t="s">
        <v>43</v>
      </c>
      <c r="O1126" s="86"/>
      <c r="P1126" s="223">
        <f>O1126*H1126</f>
        <v>0</v>
      </c>
      <c r="Q1126" s="223">
        <v>0.00046999999999999999</v>
      </c>
      <c r="R1126" s="223">
        <f>Q1126*H1126</f>
        <v>0.084645120000000004</v>
      </c>
      <c r="S1126" s="223">
        <v>0</v>
      </c>
      <c r="T1126" s="224">
        <f>S1126*H1126</f>
        <v>0</v>
      </c>
      <c r="U1126" s="40"/>
      <c r="V1126" s="40"/>
      <c r="W1126" s="40"/>
      <c r="X1126" s="40"/>
      <c r="Y1126" s="40"/>
      <c r="Z1126" s="40"/>
      <c r="AA1126" s="40"/>
      <c r="AB1126" s="40"/>
      <c r="AC1126" s="40"/>
      <c r="AD1126" s="40"/>
      <c r="AE1126" s="40"/>
      <c r="AR1126" s="225" t="s">
        <v>294</v>
      </c>
      <c r="AT1126" s="225" t="s">
        <v>183</v>
      </c>
      <c r="AU1126" s="225" t="s">
        <v>84</v>
      </c>
      <c r="AY1126" s="19" t="s">
        <v>141</v>
      </c>
      <c r="BE1126" s="226">
        <f>IF(N1126="základní",J1126,0)</f>
        <v>0</v>
      </c>
      <c r="BF1126" s="226">
        <f>IF(N1126="snížená",J1126,0)</f>
        <v>0</v>
      </c>
      <c r="BG1126" s="226">
        <f>IF(N1126="zákl. přenesená",J1126,0)</f>
        <v>0</v>
      </c>
      <c r="BH1126" s="226">
        <f>IF(N1126="sníž. přenesená",J1126,0)</f>
        <v>0</v>
      </c>
      <c r="BI1126" s="226">
        <f>IF(N1126="nulová",J1126,0)</f>
        <v>0</v>
      </c>
      <c r="BJ1126" s="19" t="s">
        <v>84</v>
      </c>
      <c r="BK1126" s="226">
        <f>ROUND(I1126*H1126,2)</f>
        <v>0</v>
      </c>
      <c r="BL1126" s="19" t="s">
        <v>283</v>
      </c>
      <c r="BM1126" s="225" t="s">
        <v>999</v>
      </c>
    </row>
    <row r="1127" s="2" customFormat="1">
      <c r="A1127" s="40"/>
      <c r="B1127" s="41"/>
      <c r="C1127" s="42"/>
      <c r="D1127" s="227" t="s">
        <v>150</v>
      </c>
      <c r="E1127" s="42"/>
      <c r="F1127" s="228" t="s">
        <v>1000</v>
      </c>
      <c r="G1127" s="42"/>
      <c r="H1127" s="42"/>
      <c r="I1127" s="229"/>
      <c r="J1127" s="42"/>
      <c r="K1127" s="42"/>
      <c r="L1127" s="46"/>
      <c r="M1127" s="230"/>
      <c r="N1127" s="231"/>
      <c r="O1127" s="86"/>
      <c r="P1127" s="86"/>
      <c r="Q1127" s="86"/>
      <c r="R1127" s="86"/>
      <c r="S1127" s="86"/>
      <c r="T1127" s="87"/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T1127" s="19" t="s">
        <v>150</v>
      </c>
      <c r="AU1127" s="19" t="s">
        <v>84</v>
      </c>
    </row>
    <row r="1128" s="13" customFormat="1">
      <c r="A1128" s="13"/>
      <c r="B1128" s="232"/>
      <c r="C1128" s="233"/>
      <c r="D1128" s="234" t="s">
        <v>152</v>
      </c>
      <c r="E1128" s="235" t="s">
        <v>19</v>
      </c>
      <c r="F1128" s="236" t="s">
        <v>230</v>
      </c>
      <c r="G1128" s="233"/>
      <c r="H1128" s="235" t="s">
        <v>19</v>
      </c>
      <c r="I1128" s="237"/>
      <c r="J1128" s="233"/>
      <c r="K1128" s="233"/>
      <c r="L1128" s="238"/>
      <c r="M1128" s="239"/>
      <c r="N1128" s="240"/>
      <c r="O1128" s="240"/>
      <c r="P1128" s="240"/>
      <c r="Q1128" s="240"/>
      <c r="R1128" s="240"/>
      <c r="S1128" s="240"/>
      <c r="T1128" s="241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2" t="s">
        <v>152</v>
      </c>
      <c r="AU1128" s="242" t="s">
        <v>84</v>
      </c>
      <c r="AV1128" s="13" t="s">
        <v>78</v>
      </c>
      <c r="AW1128" s="13" t="s">
        <v>33</v>
      </c>
      <c r="AX1128" s="13" t="s">
        <v>71</v>
      </c>
      <c r="AY1128" s="242" t="s">
        <v>141</v>
      </c>
    </row>
    <row r="1129" s="14" customFormat="1">
      <c r="A1129" s="14"/>
      <c r="B1129" s="243"/>
      <c r="C1129" s="244"/>
      <c r="D1129" s="234" t="s">
        <v>152</v>
      </c>
      <c r="E1129" s="245" t="s">
        <v>19</v>
      </c>
      <c r="F1129" s="246" t="s">
        <v>995</v>
      </c>
      <c r="G1129" s="244"/>
      <c r="H1129" s="247">
        <v>56.280000000000001</v>
      </c>
      <c r="I1129" s="248"/>
      <c r="J1129" s="244"/>
      <c r="K1129" s="244"/>
      <c r="L1129" s="249"/>
      <c r="M1129" s="250"/>
      <c r="N1129" s="251"/>
      <c r="O1129" s="251"/>
      <c r="P1129" s="251"/>
      <c r="Q1129" s="251"/>
      <c r="R1129" s="251"/>
      <c r="S1129" s="251"/>
      <c r="T1129" s="252"/>
      <c r="U1129" s="14"/>
      <c r="V1129" s="14"/>
      <c r="W1129" s="14"/>
      <c r="X1129" s="14"/>
      <c r="Y1129" s="14"/>
      <c r="Z1129" s="14"/>
      <c r="AA1129" s="14"/>
      <c r="AB1129" s="14"/>
      <c r="AC1129" s="14"/>
      <c r="AD1129" s="14"/>
      <c r="AE1129" s="14"/>
      <c r="AT1129" s="253" t="s">
        <v>152</v>
      </c>
      <c r="AU1129" s="253" t="s">
        <v>84</v>
      </c>
      <c r="AV1129" s="14" t="s">
        <v>84</v>
      </c>
      <c r="AW1129" s="14" t="s">
        <v>33</v>
      </c>
      <c r="AX1129" s="14" t="s">
        <v>71</v>
      </c>
      <c r="AY1129" s="253" t="s">
        <v>141</v>
      </c>
    </row>
    <row r="1130" s="15" customFormat="1">
      <c r="A1130" s="15"/>
      <c r="B1130" s="254"/>
      <c r="C1130" s="255"/>
      <c r="D1130" s="234" t="s">
        <v>152</v>
      </c>
      <c r="E1130" s="256" t="s">
        <v>19</v>
      </c>
      <c r="F1130" s="257" t="s">
        <v>159</v>
      </c>
      <c r="G1130" s="255"/>
      <c r="H1130" s="258">
        <v>56.280000000000001</v>
      </c>
      <c r="I1130" s="259"/>
      <c r="J1130" s="255"/>
      <c r="K1130" s="255"/>
      <c r="L1130" s="260"/>
      <c r="M1130" s="261"/>
      <c r="N1130" s="262"/>
      <c r="O1130" s="262"/>
      <c r="P1130" s="262"/>
      <c r="Q1130" s="262"/>
      <c r="R1130" s="262"/>
      <c r="S1130" s="262"/>
      <c r="T1130" s="263"/>
      <c r="U1130" s="15"/>
      <c r="V1130" s="15"/>
      <c r="W1130" s="15"/>
      <c r="X1130" s="15"/>
      <c r="Y1130" s="15"/>
      <c r="Z1130" s="15"/>
      <c r="AA1130" s="15"/>
      <c r="AB1130" s="15"/>
      <c r="AC1130" s="15"/>
      <c r="AD1130" s="15"/>
      <c r="AE1130" s="15"/>
      <c r="AT1130" s="264" t="s">
        <v>152</v>
      </c>
      <c r="AU1130" s="264" t="s">
        <v>84</v>
      </c>
      <c r="AV1130" s="15" t="s">
        <v>148</v>
      </c>
      <c r="AW1130" s="15" t="s">
        <v>33</v>
      </c>
      <c r="AX1130" s="15" t="s">
        <v>78</v>
      </c>
      <c r="AY1130" s="264" t="s">
        <v>141</v>
      </c>
    </row>
    <row r="1131" s="14" customFormat="1">
      <c r="A1131" s="14"/>
      <c r="B1131" s="243"/>
      <c r="C1131" s="244"/>
      <c r="D1131" s="234" t="s">
        <v>152</v>
      </c>
      <c r="E1131" s="244"/>
      <c r="F1131" s="246" t="s">
        <v>1001</v>
      </c>
      <c r="G1131" s="244"/>
      <c r="H1131" s="247">
        <v>180.096</v>
      </c>
      <c r="I1131" s="248"/>
      <c r="J1131" s="244"/>
      <c r="K1131" s="244"/>
      <c r="L1131" s="249"/>
      <c r="M1131" s="250"/>
      <c r="N1131" s="251"/>
      <c r="O1131" s="251"/>
      <c r="P1131" s="251"/>
      <c r="Q1131" s="251"/>
      <c r="R1131" s="251"/>
      <c r="S1131" s="251"/>
      <c r="T1131" s="252"/>
      <c r="U1131" s="14"/>
      <c r="V1131" s="14"/>
      <c r="W1131" s="14"/>
      <c r="X1131" s="14"/>
      <c r="Y1131" s="14"/>
      <c r="Z1131" s="14"/>
      <c r="AA1131" s="14"/>
      <c r="AB1131" s="14"/>
      <c r="AC1131" s="14"/>
      <c r="AD1131" s="14"/>
      <c r="AE1131" s="14"/>
      <c r="AT1131" s="253" t="s">
        <v>152</v>
      </c>
      <c r="AU1131" s="253" t="s">
        <v>84</v>
      </c>
      <c r="AV1131" s="14" t="s">
        <v>84</v>
      </c>
      <c r="AW1131" s="14" t="s">
        <v>4</v>
      </c>
      <c r="AX1131" s="14" t="s">
        <v>78</v>
      </c>
      <c r="AY1131" s="253" t="s">
        <v>141</v>
      </c>
    </row>
    <row r="1132" s="2" customFormat="1" ht="24.15" customHeight="1">
      <c r="A1132" s="40"/>
      <c r="B1132" s="41"/>
      <c r="C1132" s="214" t="s">
        <v>996</v>
      </c>
      <c r="D1132" s="214" t="s">
        <v>143</v>
      </c>
      <c r="E1132" s="215" t="s">
        <v>1003</v>
      </c>
      <c r="F1132" s="216" t="s">
        <v>1004</v>
      </c>
      <c r="G1132" s="217" t="s">
        <v>146</v>
      </c>
      <c r="H1132" s="218">
        <v>32.868000000000002</v>
      </c>
      <c r="I1132" s="219"/>
      <c r="J1132" s="220">
        <f>ROUND(I1132*H1132,2)</f>
        <v>0</v>
      </c>
      <c r="K1132" s="216" t="s">
        <v>147</v>
      </c>
      <c r="L1132" s="46"/>
      <c r="M1132" s="221" t="s">
        <v>19</v>
      </c>
      <c r="N1132" s="222" t="s">
        <v>43</v>
      </c>
      <c r="O1132" s="86"/>
      <c r="P1132" s="223">
        <f>O1132*H1132</f>
        <v>0</v>
      </c>
      <c r="Q1132" s="223">
        <v>0.0068900000000000003</v>
      </c>
      <c r="R1132" s="223">
        <f>Q1132*H1132</f>
        <v>0.22646052000000003</v>
      </c>
      <c r="S1132" s="223">
        <v>0</v>
      </c>
      <c r="T1132" s="224">
        <f>S1132*H1132</f>
        <v>0</v>
      </c>
      <c r="U1132" s="40"/>
      <c r="V1132" s="40"/>
      <c r="W1132" s="40"/>
      <c r="X1132" s="40"/>
      <c r="Y1132" s="40"/>
      <c r="Z1132" s="40"/>
      <c r="AA1132" s="40"/>
      <c r="AB1132" s="40"/>
      <c r="AC1132" s="40"/>
      <c r="AD1132" s="40"/>
      <c r="AE1132" s="40"/>
      <c r="AR1132" s="225" t="s">
        <v>283</v>
      </c>
      <c r="AT1132" s="225" t="s">
        <v>143</v>
      </c>
      <c r="AU1132" s="225" t="s">
        <v>84</v>
      </c>
      <c r="AY1132" s="19" t="s">
        <v>141</v>
      </c>
      <c r="BE1132" s="226">
        <f>IF(N1132="základní",J1132,0)</f>
        <v>0</v>
      </c>
      <c r="BF1132" s="226">
        <f>IF(N1132="snížená",J1132,0)</f>
        <v>0</v>
      </c>
      <c r="BG1132" s="226">
        <f>IF(N1132="zákl. přenesená",J1132,0)</f>
        <v>0</v>
      </c>
      <c r="BH1132" s="226">
        <f>IF(N1132="sníž. přenesená",J1132,0)</f>
        <v>0</v>
      </c>
      <c r="BI1132" s="226">
        <f>IF(N1132="nulová",J1132,0)</f>
        <v>0</v>
      </c>
      <c r="BJ1132" s="19" t="s">
        <v>84</v>
      </c>
      <c r="BK1132" s="226">
        <f>ROUND(I1132*H1132,2)</f>
        <v>0</v>
      </c>
      <c r="BL1132" s="19" t="s">
        <v>283</v>
      </c>
      <c r="BM1132" s="225" t="s">
        <v>1005</v>
      </c>
    </row>
    <row r="1133" s="2" customFormat="1">
      <c r="A1133" s="40"/>
      <c r="B1133" s="41"/>
      <c r="C1133" s="42"/>
      <c r="D1133" s="227" t="s">
        <v>150</v>
      </c>
      <c r="E1133" s="42"/>
      <c r="F1133" s="228" t="s">
        <v>1006</v>
      </c>
      <c r="G1133" s="42"/>
      <c r="H1133" s="42"/>
      <c r="I1133" s="229"/>
      <c r="J1133" s="42"/>
      <c r="K1133" s="42"/>
      <c r="L1133" s="46"/>
      <c r="M1133" s="230"/>
      <c r="N1133" s="231"/>
      <c r="O1133" s="86"/>
      <c r="P1133" s="86"/>
      <c r="Q1133" s="86"/>
      <c r="R1133" s="86"/>
      <c r="S1133" s="86"/>
      <c r="T1133" s="87"/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T1133" s="19" t="s">
        <v>150</v>
      </c>
      <c r="AU1133" s="19" t="s">
        <v>84</v>
      </c>
    </row>
    <row r="1134" s="13" customFormat="1">
      <c r="A1134" s="13"/>
      <c r="B1134" s="232"/>
      <c r="C1134" s="233"/>
      <c r="D1134" s="234" t="s">
        <v>152</v>
      </c>
      <c r="E1134" s="235" t="s">
        <v>19</v>
      </c>
      <c r="F1134" s="236" t="s">
        <v>1007</v>
      </c>
      <c r="G1134" s="233"/>
      <c r="H1134" s="235" t="s">
        <v>19</v>
      </c>
      <c r="I1134" s="237"/>
      <c r="J1134" s="233"/>
      <c r="K1134" s="233"/>
      <c r="L1134" s="238"/>
      <c r="M1134" s="239"/>
      <c r="N1134" s="240"/>
      <c r="O1134" s="240"/>
      <c r="P1134" s="240"/>
      <c r="Q1134" s="240"/>
      <c r="R1134" s="240"/>
      <c r="S1134" s="240"/>
      <c r="T1134" s="241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2" t="s">
        <v>152</v>
      </c>
      <c r="AU1134" s="242" t="s">
        <v>84</v>
      </c>
      <c r="AV1134" s="13" t="s">
        <v>78</v>
      </c>
      <c r="AW1134" s="13" t="s">
        <v>33</v>
      </c>
      <c r="AX1134" s="13" t="s">
        <v>71</v>
      </c>
      <c r="AY1134" s="242" t="s">
        <v>141</v>
      </c>
    </row>
    <row r="1135" s="14" customFormat="1">
      <c r="A1135" s="14"/>
      <c r="B1135" s="243"/>
      <c r="C1135" s="244"/>
      <c r="D1135" s="234" t="s">
        <v>152</v>
      </c>
      <c r="E1135" s="245" t="s">
        <v>19</v>
      </c>
      <c r="F1135" s="246" t="s">
        <v>1008</v>
      </c>
      <c r="G1135" s="244"/>
      <c r="H1135" s="247">
        <v>32.868000000000002</v>
      </c>
      <c r="I1135" s="248"/>
      <c r="J1135" s="244"/>
      <c r="K1135" s="244"/>
      <c r="L1135" s="249"/>
      <c r="M1135" s="250"/>
      <c r="N1135" s="251"/>
      <c r="O1135" s="251"/>
      <c r="P1135" s="251"/>
      <c r="Q1135" s="251"/>
      <c r="R1135" s="251"/>
      <c r="S1135" s="251"/>
      <c r="T1135" s="252"/>
      <c r="U1135" s="14"/>
      <c r="V1135" s="14"/>
      <c r="W1135" s="14"/>
      <c r="X1135" s="14"/>
      <c r="Y1135" s="14"/>
      <c r="Z1135" s="14"/>
      <c r="AA1135" s="14"/>
      <c r="AB1135" s="14"/>
      <c r="AC1135" s="14"/>
      <c r="AD1135" s="14"/>
      <c r="AE1135" s="14"/>
      <c r="AT1135" s="253" t="s">
        <v>152</v>
      </c>
      <c r="AU1135" s="253" t="s">
        <v>84</v>
      </c>
      <c r="AV1135" s="14" t="s">
        <v>84</v>
      </c>
      <c r="AW1135" s="14" t="s">
        <v>33</v>
      </c>
      <c r="AX1135" s="14" t="s">
        <v>71</v>
      </c>
      <c r="AY1135" s="253" t="s">
        <v>141</v>
      </c>
    </row>
    <row r="1136" s="15" customFormat="1">
      <c r="A1136" s="15"/>
      <c r="B1136" s="254"/>
      <c r="C1136" s="255"/>
      <c r="D1136" s="234" t="s">
        <v>152</v>
      </c>
      <c r="E1136" s="256" t="s">
        <v>19</v>
      </c>
      <c r="F1136" s="257" t="s">
        <v>159</v>
      </c>
      <c r="G1136" s="255"/>
      <c r="H1136" s="258">
        <v>32.868000000000002</v>
      </c>
      <c r="I1136" s="259"/>
      <c r="J1136" s="255"/>
      <c r="K1136" s="255"/>
      <c r="L1136" s="260"/>
      <c r="M1136" s="261"/>
      <c r="N1136" s="262"/>
      <c r="O1136" s="262"/>
      <c r="P1136" s="262"/>
      <c r="Q1136" s="262"/>
      <c r="R1136" s="262"/>
      <c r="S1136" s="262"/>
      <c r="T1136" s="263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64" t="s">
        <v>152</v>
      </c>
      <c r="AU1136" s="264" t="s">
        <v>84</v>
      </c>
      <c r="AV1136" s="15" t="s">
        <v>148</v>
      </c>
      <c r="AW1136" s="15" t="s">
        <v>33</v>
      </c>
      <c r="AX1136" s="15" t="s">
        <v>78</v>
      </c>
      <c r="AY1136" s="264" t="s">
        <v>141</v>
      </c>
    </row>
    <row r="1137" s="2" customFormat="1" ht="24.15" customHeight="1">
      <c r="A1137" s="40"/>
      <c r="B1137" s="41"/>
      <c r="C1137" s="265" t="s">
        <v>1002</v>
      </c>
      <c r="D1137" s="265" t="s">
        <v>183</v>
      </c>
      <c r="E1137" s="266" t="s">
        <v>1010</v>
      </c>
      <c r="F1137" s="267" t="s">
        <v>1011</v>
      </c>
      <c r="G1137" s="268" t="s">
        <v>146</v>
      </c>
      <c r="H1137" s="269">
        <v>36.155000000000001</v>
      </c>
      <c r="I1137" s="270"/>
      <c r="J1137" s="271">
        <f>ROUND(I1137*H1137,2)</f>
        <v>0</v>
      </c>
      <c r="K1137" s="267" t="s">
        <v>147</v>
      </c>
      <c r="L1137" s="272"/>
      <c r="M1137" s="273" t="s">
        <v>19</v>
      </c>
      <c r="N1137" s="274" t="s">
        <v>43</v>
      </c>
      <c r="O1137" s="86"/>
      <c r="P1137" s="223">
        <f>O1137*H1137</f>
        <v>0</v>
      </c>
      <c r="Q1137" s="223">
        <v>0.019199999999999998</v>
      </c>
      <c r="R1137" s="223">
        <f>Q1137*H1137</f>
        <v>0.69417600000000002</v>
      </c>
      <c r="S1137" s="223">
        <v>0</v>
      </c>
      <c r="T1137" s="224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25" t="s">
        <v>294</v>
      </c>
      <c r="AT1137" s="225" t="s">
        <v>183</v>
      </c>
      <c r="AU1137" s="225" t="s">
        <v>84</v>
      </c>
      <c r="AY1137" s="19" t="s">
        <v>141</v>
      </c>
      <c r="BE1137" s="226">
        <f>IF(N1137="základní",J1137,0)</f>
        <v>0</v>
      </c>
      <c r="BF1137" s="226">
        <f>IF(N1137="snížená",J1137,0)</f>
        <v>0</v>
      </c>
      <c r="BG1137" s="226">
        <f>IF(N1137="zákl. přenesená",J1137,0)</f>
        <v>0</v>
      </c>
      <c r="BH1137" s="226">
        <f>IF(N1137="sníž. přenesená",J1137,0)</f>
        <v>0</v>
      </c>
      <c r="BI1137" s="226">
        <f>IF(N1137="nulová",J1137,0)</f>
        <v>0</v>
      </c>
      <c r="BJ1137" s="19" t="s">
        <v>84</v>
      </c>
      <c r="BK1137" s="226">
        <f>ROUND(I1137*H1137,2)</f>
        <v>0</v>
      </c>
      <c r="BL1137" s="19" t="s">
        <v>283</v>
      </c>
      <c r="BM1137" s="225" t="s">
        <v>1012</v>
      </c>
    </row>
    <row r="1138" s="2" customFormat="1">
      <c r="A1138" s="40"/>
      <c r="B1138" s="41"/>
      <c r="C1138" s="42"/>
      <c r="D1138" s="227" t="s">
        <v>150</v>
      </c>
      <c r="E1138" s="42"/>
      <c r="F1138" s="228" t="s">
        <v>1013</v>
      </c>
      <c r="G1138" s="42"/>
      <c r="H1138" s="42"/>
      <c r="I1138" s="229"/>
      <c r="J1138" s="42"/>
      <c r="K1138" s="42"/>
      <c r="L1138" s="46"/>
      <c r="M1138" s="230"/>
      <c r="N1138" s="231"/>
      <c r="O1138" s="86"/>
      <c r="P1138" s="86"/>
      <c r="Q1138" s="86"/>
      <c r="R1138" s="86"/>
      <c r="S1138" s="86"/>
      <c r="T1138" s="87"/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T1138" s="19" t="s">
        <v>150</v>
      </c>
      <c r="AU1138" s="19" t="s">
        <v>84</v>
      </c>
    </row>
    <row r="1139" s="13" customFormat="1">
      <c r="A1139" s="13"/>
      <c r="B1139" s="232"/>
      <c r="C1139" s="233"/>
      <c r="D1139" s="234" t="s">
        <v>152</v>
      </c>
      <c r="E1139" s="235" t="s">
        <v>19</v>
      </c>
      <c r="F1139" s="236" t="s">
        <v>1007</v>
      </c>
      <c r="G1139" s="233"/>
      <c r="H1139" s="235" t="s">
        <v>19</v>
      </c>
      <c r="I1139" s="237"/>
      <c r="J1139" s="233"/>
      <c r="K1139" s="233"/>
      <c r="L1139" s="238"/>
      <c r="M1139" s="239"/>
      <c r="N1139" s="240"/>
      <c r="O1139" s="240"/>
      <c r="P1139" s="240"/>
      <c r="Q1139" s="240"/>
      <c r="R1139" s="240"/>
      <c r="S1139" s="240"/>
      <c r="T1139" s="241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42" t="s">
        <v>152</v>
      </c>
      <c r="AU1139" s="242" t="s">
        <v>84</v>
      </c>
      <c r="AV1139" s="13" t="s">
        <v>78</v>
      </c>
      <c r="AW1139" s="13" t="s">
        <v>33</v>
      </c>
      <c r="AX1139" s="13" t="s">
        <v>71</v>
      </c>
      <c r="AY1139" s="242" t="s">
        <v>141</v>
      </c>
    </row>
    <row r="1140" s="14" customFormat="1">
      <c r="A1140" s="14"/>
      <c r="B1140" s="243"/>
      <c r="C1140" s="244"/>
      <c r="D1140" s="234" t="s">
        <v>152</v>
      </c>
      <c r="E1140" s="245" t="s">
        <v>19</v>
      </c>
      <c r="F1140" s="246" t="s">
        <v>1008</v>
      </c>
      <c r="G1140" s="244"/>
      <c r="H1140" s="247">
        <v>32.868000000000002</v>
      </c>
      <c r="I1140" s="248"/>
      <c r="J1140" s="244"/>
      <c r="K1140" s="244"/>
      <c r="L1140" s="249"/>
      <c r="M1140" s="250"/>
      <c r="N1140" s="251"/>
      <c r="O1140" s="251"/>
      <c r="P1140" s="251"/>
      <c r="Q1140" s="251"/>
      <c r="R1140" s="251"/>
      <c r="S1140" s="251"/>
      <c r="T1140" s="252"/>
      <c r="U1140" s="14"/>
      <c r="V1140" s="14"/>
      <c r="W1140" s="14"/>
      <c r="X1140" s="14"/>
      <c r="Y1140" s="14"/>
      <c r="Z1140" s="14"/>
      <c r="AA1140" s="14"/>
      <c r="AB1140" s="14"/>
      <c r="AC1140" s="14"/>
      <c r="AD1140" s="14"/>
      <c r="AE1140" s="14"/>
      <c r="AT1140" s="253" t="s">
        <v>152</v>
      </c>
      <c r="AU1140" s="253" t="s">
        <v>84</v>
      </c>
      <c r="AV1140" s="14" t="s">
        <v>84</v>
      </c>
      <c r="AW1140" s="14" t="s">
        <v>33</v>
      </c>
      <c r="AX1140" s="14" t="s">
        <v>71</v>
      </c>
      <c r="AY1140" s="253" t="s">
        <v>141</v>
      </c>
    </row>
    <row r="1141" s="15" customFormat="1">
      <c r="A1141" s="15"/>
      <c r="B1141" s="254"/>
      <c r="C1141" s="255"/>
      <c r="D1141" s="234" t="s">
        <v>152</v>
      </c>
      <c r="E1141" s="256" t="s">
        <v>19</v>
      </c>
      <c r="F1141" s="257" t="s">
        <v>159</v>
      </c>
      <c r="G1141" s="255"/>
      <c r="H1141" s="258">
        <v>32.868000000000002</v>
      </c>
      <c r="I1141" s="259"/>
      <c r="J1141" s="255"/>
      <c r="K1141" s="255"/>
      <c r="L1141" s="260"/>
      <c r="M1141" s="261"/>
      <c r="N1141" s="262"/>
      <c r="O1141" s="262"/>
      <c r="P1141" s="262"/>
      <c r="Q1141" s="262"/>
      <c r="R1141" s="262"/>
      <c r="S1141" s="262"/>
      <c r="T1141" s="263"/>
      <c r="U1141" s="15"/>
      <c r="V1141" s="15"/>
      <c r="W1141" s="15"/>
      <c r="X1141" s="15"/>
      <c r="Y1141" s="15"/>
      <c r="Z1141" s="15"/>
      <c r="AA1141" s="15"/>
      <c r="AB1141" s="15"/>
      <c r="AC1141" s="15"/>
      <c r="AD1141" s="15"/>
      <c r="AE1141" s="15"/>
      <c r="AT1141" s="264" t="s">
        <v>152</v>
      </c>
      <c r="AU1141" s="264" t="s">
        <v>84</v>
      </c>
      <c r="AV1141" s="15" t="s">
        <v>148</v>
      </c>
      <c r="AW1141" s="15" t="s">
        <v>33</v>
      </c>
      <c r="AX1141" s="15" t="s">
        <v>78</v>
      </c>
      <c r="AY1141" s="264" t="s">
        <v>141</v>
      </c>
    </row>
    <row r="1142" s="14" customFormat="1">
      <c r="A1142" s="14"/>
      <c r="B1142" s="243"/>
      <c r="C1142" s="244"/>
      <c r="D1142" s="234" t="s">
        <v>152</v>
      </c>
      <c r="E1142" s="244"/>
      <c r="F1142" s="246" t="s">
        <v>1014</v>
      </c>
      <c r="G1142" s="244"/>
      <c r="H1142" s="247">
        <v>36.155000000000001</v>
      </c>
      <c r="I1142" s="248"/>
      <c r="J1142" s="244"/>
      <c r="K1142" s="244"/>
      <c r="L1142" s="249"/>
      <c r="M1142" s="250"/>
      <c r="N1142" s="251"/>
      <c r="O1142" s="251"/>
      <c r="P1142" s="251"/>
      <c r="Q1142" s="251"/>
      <c r="R1142" s="251"/>
      <c r="S1142" s="251"/>
      <c r="T1142" s="252"/>
      <c r="U1142" s="14"/>
      <c r="V1142" s="14"/>
      <c r="W1142" s="14"/>
      <c r="X1142" s="14"/>
      <c r="Y1142" s="14"/>
      <c r="Z1142" s="14"/>
      <c r="AA1142" s="14"/>
      <c r="AB1142" s="14"/>
      <c r="AC1142" s="14"/>
      <c r="AD1142" s="14"/>
      <c r="AE1142" s="14"/>
      <c r="AT1142" s="253" t="s">
        <v>152</v>
      </c>
      <c r="AU1142" s="253" t="s">
        <v>84</v>
      </c>
      <c r="AV1142" s="14" t="s">
        <v>84</v>
      </c>
      <c r="AW1142" s="14" t="s">
        <v>4</v>
      </c>
      <c r="AX1142" s="14" t="s">
        <v>78</v>
      </c>
      <c r="AY1142" s="253" t="s">
        <v>141</v>
      </c>
    </row>
    <row r="1143" s="2" customFormat="1" ht="24.15" customHeight="1">
      <c r="A1143" s="40"/>
      <c r="B1143" s="41"/>
      <c r="C1143" s="214" t="s">
        <v>1009</v>
      </c>
      <c r="D1143" s="214" t="s">
        <v>143</v>
      </c>
      <c r="E1143" s="215" t="s">
        <v>1016</v>
      </c>
      <c r="F1143" s="216" t="s">
        <v>1017</v>
      </c>
      <c r="G1143" s="217" t="s">
        <v>146</v>
      </c>
      <c r="H1143" s="218">
        <v>32.868000000000002</v>
      </c>
      <c r="I1143" s="219"/>
      <c r="J1143" s="220">
        <f>ROUND(I1143*H1143,2)</f>
        <v>0</v>
      </c>
      <c r="K1143" s="216" t="s">
        <v>147</v>
      </c>
      <c r="L1143" s="46"/>
      <c r="M1143" s="221" t="s">
        <v>19</v>
      </c>
      <c r="N1143" s="222" t="s">
        <v>43</v>
      </c>
      <c r="O1143" s="86"/>
      <c r="P1143" s="223">
        <f>O1143*H1143</f>
        <v>0</v>
      </c>
      <c r="Q1143" s="223">
        <v>0</v>
      </c>
      <c r="R1143" s="223">
        <f>Q1143*H1143</f>
        <v>0</v>
      </c>
      <c r="S1143" s="223">
        <v>0</v>
      </c>
      <c r="T1143" s="224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283</v>
      </c>
      <c r="AT1143" s="225" t="s">
        <v>143</v>
      </c>
      <c r="AU1143" s="225" t="s">
        <v>84</v>
      </c>
      <c r="AY1143" s="19" t="s">
        <v>141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84</v>
      </c>
      <c r="BK1143" s="226">
        <f>ROUND(I1143*H1143,2)</f>
        <v>0</v>
      </c>
      <c r="BL1143" s="19" t="s">
        <v>283</v>
      </c>
      <c r="BM1143" s="225" t="s">
        <v>1018</v>
      </c>
    </row>
    <row r="1144" s="2" customFormat="1">
      <c r="A1144" s="40"/>
      <c r="B1144" s="41"/>
      <c r="C1144" s="42"/>
      <c r="D1144" s="227" t="s">
        <v>150</v>
      </c>
      <c r="E1144" s="42"/>
      <c r="F1144" s="228" t="s">
        <v>1019</v>
      </c>
      <c r="G1144" s="42"/>
      <c r="H1144" s="42"/>
      <c r="I1144" s="229"/>
      <c r="J1144" s="42"/>
      <c r="K1144" s="42"/>
      <c r="L1144" s="46"/>
      <c r="M1144" s="230"/>
      <c r="N1144" s="231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150</v>
      </c>
      <c r="AU1144" s="19" t="s">
        <v>84</v>
      </c>
    </row>
    <row r="1145" s="13" customFormat="1">
      <c r="A1145" s="13"/>
      <c r="B1145" s="232"/>
      <c r="C1145" s="233"/>
      <c r="D1145" s="234" t="s">
        <v>152</v>
      </c>
      <c r="E1145" s="235" t="s">
        <v>19</v>
      </c>
      <c r="F1145" s="236" t="s">
        <v>1007</v>
      </c>
      <c r="G1145" s="233"/>
      <c r="H1145" s="235" t="s">
        <v>19</v>
      </c>
      <c r="I1145" s="237"/>
      <c r="J1145" s="233"/>
      <c r="K1145" s="233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152</v>
      </c>
      <c r="AU1145" s="242" t="s">
        <v>84</v>
      </c>
      <c r="AV1145" s="13" t="s">
        <v>78</v>
      </c>
      <c r="AW1145" s="13" t="s">
        <v>33</v>
      </c>
      <c r="AX1145" s="13" t="s">
        <v>71</v>
      </c>
      <c r="AY1145" s="242" t="s">
        <v>141</v>
      </c>
    </row>
    <row r="1146" s="14" customFormat="1">
      <c r="A1146" s="14"/>
      <c r="B1146" s="243"/>
      <c r="C1146" s="244"/>
      <c r="D1146" s="234" t="s">
        <v>152</v>
      </c>
      <c r="E1146" s="245" t="s">
        <v>19</v>
      </c>
      <c r="F1146" s="246" t="s">
        <v>1008</v>
      </c>
      <c r="G1146" s="244"/>
      <c r="H1146" s="247">
        <v>32.868000000000002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152</v>
      </c>
      <c r="AU1146" s="253" t="s">
        <v>84</v>
      </c>
      <c r="AV1146" s="14" t="s">
        <v>84</v>
      </c>
      <c r="AW1146" s="14" t="s">
        <v>33</v>
      </c>
      <c r="AX1146" s="14" t="s">
        <v>71</v>
      </c>
      <c r="AY1146" s="253" t="s">
        <v>141</v>
      </c>
    </row>
    <row r="1147" s="15" customFormat="1">
      <c r="A1147" s="15"/>
      <c r="B1147" s="254"/>
      <c r="C1147" s="255"/>
      <c r="D1147" s="234" t="s">
        <v>152</v>
      </c>
      <c r="E1147" s="256" t="s">
        <v>19</v>
      </c>
      <c r="F1147" s="257" t="s">
        <v>159</v>
      </c>
      <c r="G1147" s="255"/>
      <c r="H1147" s="258">
        <v>32.868000000000002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4" t="s">
        <v>152</v>
      </c>
      <c r="AU1147" s="264" t="s">
        <v>84</v>
      </c>
      <c r="AV1147" s="15" t="s">
        <v>148</v>
      </c>
      <c r="AW1147" s="15" t="s">
        <v>33</v>
      </c>
      <c r="AX1147" s="15" t="s">
        <v>78</v>
      </c>
      <c r="AY1147" s="264" t="s">
        <v>141</v>
      </c>
    </row>
    <row r="1148" s="2" customFormat="1" ht="16.5" customHeight="1">
      <c r="A1148" s="40"/>
      <c r="B1148" s="41"/>
      <c r="C1148" s="214" t="s">
        <v>1015</v>
      </c>
      <c r="D1148" s="214" t="s">
        <v>143</v>
      </c>
      <c r="E1148" s="215" t="s">
        <v>1021</v>
      </c>
      <c r="F1148" s="216" t="s">
        <v>1022</v>
      </c>
      <c r="G1148" s="217" t="s">
        <v>347</v>
      </c>
      <c r="H1148" s="218">
        <v>56.280000000000001</v>
      </c>
      <c r="I1148" s="219"/>
      <c r="J1148" s="220">
        <f>ROUND(I1148*H1148,2)</f>
        <v>0</v>
      </c>
      <c r="K1148" s="216" t="s">
        <v>147</v>
      </c>
      <c r="L1148" s="46"/>
      <c r="M1148" s="221" t="s">
        <v>19</v>
      </c>
      <c r="N1148" s="222" t="s">
        <v>43</v>
      </c>
      <c r="O1148" s="86"/>
      <c r="P1148" s="223">
        <f>O1148*H1148</f>
        <v>0</v>
      </c>
      <c r="Q1148" s="223">
        <v>5.0000000000000002E-05</v>
      </c>
      <c r="R1148" s="223">
        <f>Q1148*H1148</f>
        <v>0.0028140000000000001</v>
      </c>
      <c r="S1148" s="223">
        <v>0</v>
      </c>
      <c r="T1148" s="224">
        <f>S1148*H1148</f>
        <v>0</v>
      </c>
      <c r="U1148" s="40"/>
      <c r="V1148" s="40"/>
      <c r="W1148" s="40"/>
      <c r="X1148" s="40"/>
      <c r="Y1148" s="40"/>
      <c r="Z1148" s="40"/>
      <c r="AA1148" s="40"/>
      <c r="AB1148" s="40"/>
      <c r="AC1148" s="40"/>
      <c r="AD1148" s="40"/>
      <c r="AE1148" s="40"/>
      <c r="AR1148" s="225" t="s">
        <v>283</v>
      </c>
      <c r="AT1148" s="225" t="s">
        <v>143</v>
      </c>
      <c r="AU1148" s="225" t="s">
        <v>84</v>
      </c>
      <c r="AY1148" s="19" t="s">
        <v>141</v>
      </c>
      <c r="BE1148" s="226">
        <f>IF(N1148="základní",J1148,0)</f>
        <v>0</v>
      </c>
      <c r="BF1148" s="226">
        <f>IF(N1148="snížená",J1148,0)</f>
        <v>0</v>
      </c>
      <c r="BG1148" s="226">
        <f>IF(N1148="zákl. přenesená",J1148,0)</f>
        <v>0</v>
      </c>
      <c r="BH1148" s="226">
        <f>IF(N1148="sníž. přenesená",J1148,0)</f>
        <v>0</v>
      </c>
      <c r="BI1148" s="226">
        <f>IF(N1148="nulová",J1148,0)</f>
        <v>0</v>
      </c>
      <c r="BJ1148" s="19" t="s">
        <v>84</v>
      </c>
      <c r="BK1148" s="226">
        <f>ROUND(I1148*H1148,2)</f>
        <v>0</v>
      </c>
      <c r="BL1148" s="19" t="s">
        <v>283</v>
      </c>
      <c r="BM1148" s="225" t="s">
        <v>1023</v>
      </c>
    </row>
    <row r="1149" s="2" customFormat="1">
      <c r="A1149" s="40"/>
      <c r="B1149" s="41"/>
      <c r="C1149" s="42"/>
      <c r="D1149" s="227" t="s">
        <v>150</v>
      </c>
      <c r="E1149" s="42"/>
      <c r="F1149" s="228" t="s">
        <v>1024</v>
      </c>
      <c r="G1149" s="42"/>
      <c r="H1149" s="42"/>
      <c r="I1149" s="229"/>
      <c r="J1149" s="42"/>
      <c r="K1149" s="42"/>
      <c r="L1149" s="46"/>
      <c r="M1149" s="230"/>
      <c r="N1149" s="231"/>
      <c r="O1149" s="86"/>
      <c r="P1149" s="86"/>
      <c r="Q1149" s="86"/>
      <c r="R1149" s="86"/>
      <c r="S1149" s="86"/>
      <c r="T1149" s="87"/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T1149" s="19" t="s">
        <v>150</v>
      </c>
      <c r="AU1149" s="19" t="s">
        <v>84</v>
      </c>
    </row>
    <row r="1150" s="13" customFormat="1">
      <c r="A1150" s="13"/>
      <c r="B1150" s="232"/>
      <c r="C1150" s="233"/>
      <c r="D1150" s="234" t="s">
        <v>152</v>
      </c>
      <c r="E1150" s="235" t="s">
        <v>19</v>
      </c>
      <c r="F1150" s="236" t="s">
        <v>230</v>
      </c>
      <c r="G1150" s="233"/>
      <c r="H1150" s="235" t="s">
        <v>19</v>
      </c>
      <c r="I1150" s="237"/>
      <c r="J1150" s="233"/>
      <c r="K1150" s="233"/>
      <c r="L1150" s="238"/>
      <c r="M1150" s="239"/>
      <c r="N1150" s="240"/>
      <c r="O1150" s="240"/>
      <c r="P1150" s="240"/>
      <c r="Q1150" s="240"/>
      <c r="R1150" s="240"/>
      <c r="S1150" s="240"/>
      <c r="T1150" s="241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2" t="s">
        <v>152</v>
      </c>
      <c r="AU1150" s="242" t="s">
        <v>84</v>
      </c>
      <c r="AV1150" s="13" t="s">
        <v>78</v>
      </c>
      <c r="AW1150" s="13" t="s">
        <v>33</v>
      </c>
      <c r="AX1150" s="13" t="s">
        <v>71</v>
      </c>
      <c r="AY1150" s="242" t="s">
        <v>141</v>
      </c>
    </row>
    <row r="1151" s="14" customFormat="1">
      <c r="A1151" s="14"/>
      <c r="B1151" s="243"/>
      <c r="C1151" s="244"/>
      <c r="D1151" s="234" t="s">
        <v>152</v>
      </c>
      <c r="E1151" s="245" t="s">
        <v>19</v>
      </c>
      <c r="F1151" s="246" t="s">
        <v>995</v>
      </c>
      <c r="G1151" s="244"/>
      <c r="H1151" s="247">
        <v>56.280000000000001</v>
      </c>
      <c r="I1151" s="248"/>
      <c r="J1151" s="244"/>
      <c r="K1151" s="244"/>
      <c r="L1151" s="249"/>
      <c r="M1151" s="250"/>
      <c r="N1151" s="251"/>
      <c r="O1151" s="251"/>
      <c r="P1151" s="251"/>
      <c r="Q1151" s="251"/>
      <c r="R1151" s="251"/>
      <c r="S1151" s="251"/>
      <c r="T1151" s="252"/>
      <c r="U1151" s="14"/>
      <c r="V1151" s="14"/>
      <c r="W1151" s="14"/>
      <c r="X1151" s="14"/>
      <c r="Y1151" s="14"/>
      <c r="Z1151" s="14"/>
      <c r="AA1151" s="14"/>
      <c r="AB1151" s="14"/>
      <c r="AC1151" s="14"/>
      <c r="AD1151" s="14"/>
      <c r="AE1151" s="14"/>
      <c r="AT1151" s="253" t="s">
        <v>152</v>
      </c>
      <c r="AU1151" s="253" t="s">
        <v>84</v>
      </c>
      <c r="AV1151" s="14" t="s">
        <v>84</v>
      </c>
      <c r="AW1151" s="14" t="s">
        <v>33</v>
      </c>
      <c r="AX1151" s="14" t="s">
        <v>71</v>
      </c>
      <c r="AY1151" s="253" t="s">
        <v>141</v>
      </c>
    </row>
    <row r="1152" s="15" customFormat="1">
      <c r="A1152" s="15"/>
      <c r="B1152" s="254"/>
      <c r="C1152" s="255"/>
      <c r="D1152" s="234" t="s">
        <v>152</v>
      </c>
      <c r="E1152" s="256" t="s">
        <v>19</v>
      </c>
      <c r="F1152" s="257" t="s">
        <v>159</v>
      </c>
      <c r="G1152" s="255"/>
      <c r="H1152" s="258">
        <v>56.280000000000001</v>
      </c>
      <c r="I1152" s="259"/>
      <c r="J1152" s="255"/>
      <c r="K1152" s="255"/>
      <c r="L1152" s="260"/>
      <c r="M1152" s="261"/>
      <c r="N1152" s="262"/>
      <c r="O1152" s="262"/>
      <c r="P1152" s="262"/>
      <c r="Q1152" s="262"/>
      <c r="R1152" s="262"/>
      <c r="S1152" s="262"/>
      <c r="T1152" s="263"/>
      <c r="U1152" s="15"/>
      <c r="V1152" s="15"/>
      <c r="W1152" s="15"/>
      <c r="X1152" s="15"/>
      <c r="Y1152" s="15"/>
      <c r="Z1152" s="15"/>
      <c r="AA1152" s="15"/>
      <c r="AB1152" s="15"/>
      <c r="AC1152" s="15"/>
      <c r="AD1152" s="15"/>
      <c r="AE1152" s="15"/>
      <c r="AT1152" s="264" t="s">
        <v>152</v>
      </c>
      <c r="AU1152" s="264" t="s">
        <v>84</v>
      </c>
      <c r="AV1152" s="15" t="s">
        <v>148</v>
      </c>
      <c r="AW1152" s="15" t="s">
        <v>33</v>
      </c>
      <c r="AX1152" s="15" t="s">
        <v>78</v>
      </c>
      <c r="AY1152" s="264" t="s">
        <v>141</v>
      </c>
    </row>
    <row r="1153" s="2" customFormat="1" ht="16.5" customHeight="1">
      <c r="A1153" s="40"/>
      <c r="B1153" s="41"/>
      <c r="C1153" s="214" t="s">
        <v>1020</v>
      </c>
      <c r="D1153" s="214" t="s">
        <v>143</v>
      </c>
      <c r="E1153" s="215" t="s">
        <v>1026</v>
      </c>
      <c r="F1153" s="216" t="s">
        <v>1027</v>
      </c>
      <c r="G1153" s="217" t="s">
        <v>347</v>
      </c>
      <c r="H1153" s="218">
        <v>55.920000000000002</v>
      </c>
      <c r="I1153" s="219"/>
      <c r="J1153" s="220">
        <f>ROUND(I1153*H1153,2)</f>
        <v>0</v>
      </c>
      <c r="K1153" s="216" t="s">
        <v>147</v>
      </c>
      <c r="L1153" s="46"/>
      <c r="M1153" s="221" t="s">
        <v>19</v>
      </c>
      <c r="N1153" s="222" t="s">
        <v>43</v>
      </c>
      <c r="O1153" s="86"/>
      <c r="P1153" s="223">
        <f>O1153*H1153</f>
        <v>0</v>
      </c>
      <c r="Q1153" s="223">
        <v>0.00032000000000000003</v>
      </c>
      <c r="R1153" s="223">
        <f>Q1153*H1153</f>
        <v>0.017894400000000001</v>
      </c>
      <c r="S1153" s="223">
        <v>0</v>
      </c>
      <c r="T1153" s="224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25" t="s">
        <v>283</v>
      </c>
      <c r="AT1153" s="225" t="s">
        <v>143</v>
      </c>
      <c r="AU1153" s="225" t="s">
        <v>84</v>
      </c>
      <c r="AY1153" s="19" t="s">
        <v>141</v>
      </c>
      <c r="BE1153" s="226">
        <f>IF(N1153="základní",J1153,0)</f>
        <v>0</v>
      </c>
      <c r="BF1153" s="226">
        <f>IF(N1153="snížená",J1153,0)</f>
        <v>0</v>
      </c>
      <c r="BG1153" s="226">
        <f>IF(N1153="zákl. přenesená",J1153,0)</f>
        <v>0</v>
      </c>
      <c r="BH1153" s="226">
        <f>IF(N1153="sníž. přenesená",J1153,0)</f>
        <v>0</v>
      </c>
      <c r="BI1153" s="226">
        <f>IF(N1153="nulová",J1153,0)</f>
        <v>0</v>
      </c>
      <c r="BJ1153" s="19" t="s">
        <v>84</v>
      </c>
      <c r="BK1153" s="226">
        <f>ROUND(I1153*H1153,2)</f>
        <v>0</v>
      </c>
      <c r="BL1153" s="19" t="s">
        <v>283</v>
      </c>
      <c r="BM1153" s="225" t="s">
        <v>1028</v>
      </c>
    </row>
    <row r="1154" s="2" customFormat="1">
      <c r="A1154" s="40"/>
      <c r="B1154" s="41"/>
      <c r="C1154" s="42"/>
      <c r="D1154" s="227" t="s">
        <v>150</v>
      </c>
      <c r="E1154" s="42"/>
      <c r="F1154" s="228" t="s">
        <v>1029</v>
      </c>
      <c r="G1154" s="42"/>
      <c r="H1154" s="42"/>
      <c r="I1154" s="229"/>
      <c r="J1154" s="42"/>
      <c r="K1154" s="42"/>
      <c r="L1154" s="46"/>
      <c r="M1154" s="230"/>
      <c r="N1154" s="231"/>
      <c r="O1154" s="86"/>
      <c r="P1154" s="86"/>
      <c r="Q1154" s="86"/>
      <c r="R1154" s="86"/>
      <c r="S1154" s="86"/>
      <c r="T1154" s="87"/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T1154" s="19" t="s">
        <v>150</v>
      </c>
      <c r="AU1154" s="19" t="s">
        <v>84</v>
      </c>
    </row>
    <row r="1155" s="13" customFormat="1">
      <c r="A1155" s="13"/>
      <c r="B1155" s="232"/>
      <c r="C1155" s="233"/>
      <c r="D1155" s="234" t="s">
        <v>152</v>
      </c>
      <c r="E1155" s="235" t="s">
        <v>19</v>
      </c>
      <c r="F1155" s="236" t="s">
        <v>1007</v>
      </c>
      <c r="G1155" s="233"/>
      <c r="H1155" s="235" t="s">
        <v>19</v>
      </c>
      <c r="I1155" s="237"/>
      <c r="J1155" s="233"/>
      <c r="K1155" s="233"/>
      <c r="L1155" s="238"/>
      <c r="M1155" s="239"/>
      <c r="N1155" s="240"/>
      <c r="O1155" s="240"/>
      <c r="P1155" s="240"/>
      <c r="Q1155" s="240"/>
      <c r="R1155" s="240"/>
      <c r="S1155" s="240"/>
      <c r="T1155" s="241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2" t="s">
        <v>152</v>
      </c>
      <c r="AU1155" s="242" t="s">
        <v>84</v>
      </c>
      <c r="AV1155" s="13" t="s">
        <v>78</v>
      </c>
      <c r="AW1155" s="13" t="s">
        <v>33</v>
      </c>
      <c r="AX1155" s="13" t="s">
        <v>71</v>
      </c>
      <c r="AY1155" s="242" t="s">
        <v>141</v>
      </c>
    </row>
    <row r="1156" s="14" customFormat="1">
      <c r="A1156" s="14"/>
      <c r="B1156" s="243"/>
      <c r="C1156" s="244"/>
      <c r="D1156" s="234" t="s">
        <v>152</v>
      </c>
      <c r="E1156" s="245" t="s">
        <v>19</v>
      </c>
      <c r="F1156" s="246" t="s">
        <v>1030</v>
      </c>
      <c r="G1156" s="244"/>
      <c r="H1156" s="247">
        <v>55.920000000000002</v>
      </c>
      <c r="I1156" s="248"/>
      <c r="J1156" s="244"/>
      <c r="K1156" s="244"/>
      <c r="L1156" s="249"/>
      <c r="M1156" s="250"/>
      <c r="N1156" s="251"/>
      <c r="O1156" s="251"/>
      <c r="P1156" s="251"/>
      <c r="Q1156" s="251"/>
      <c r="R1156" s="251"/>
      <c r="S1156" s="251"/>
      <c r="T1156" s="252"/>
      <c r="U1156" s="14"/>
      <c r="V1156" s="14"/>
      <c r="W1156" s="14"/>
      <c r="X1156" s="14"/>
      <c r="Y1156" s="14"/>
      <c r="Z1156" s="14"/>
      <c r="AA1156" s="14"/>
      <c r="AB1156" s="14"/>
      <c r="AC1156" s="14"/>
      <c r="AD1156" s="14"/>
      <c r="AE1156" s="14"/>
      <c r="AT1156" s="253" t="s">
        <v>152</v>
      </c>
      <c r="AU1156" s="253" t="s">
        <v>84</v>
      </c>
      <c r="AV1156" s="14" t="s">
        <v>84</v>
      </c>
      <c r="AW1156" s="14" t="s">
        <v>33</v>
      </c>
      <c r="AX1156" s="14" t="s">
        <v>71</v>
      </c>
      <c r="AY1156" s="253" t="s">
        <v>141</v>
      </c>
    </row>
    <row r="1157" s="15" customFormat="1">
      <c r="A1157" s="15"/>
      <c r="B1157" s="254"/>
      <c r="C1157" s="255"/>
      <c r="D1157" s="234" t="s">
        <v>152</v>
      </c>
      <c r="E1157" s="256" t="s">
        <v>19</v>
      </c>
      <c r="F1157" s="257" t="s">
        <v>159</v>
      </c>
      <c r="G1157" s="255"/>
      <c r="H1157" s="258">
        <v>55.920000000000002</v>
      </c>
      <c r="I1157" s="259"/>
      <c r="J1157" s="255"/>
      <c r="K1157" s="255"/>
      <c r="L1157" s="260"/>
      <c r="M1157" s="261"/>
      <c r="N1157" s="262"/>
      <c r="O1157" s="262"/>
      <c r="P1157" s="262"/>
      <c r="Q1157" s="262"/>
      <c r="R1157" s="262"/>
      <c r="S1157" s="262"/>
      <c r="T1157" s="263"/>
      <c r="U1157" s="15"/>
      <c r="V1157" s="15"/>
      <c r="W1157" s="15"/>
      <c r="X1157" s="15"/>
      <c r="Y1157" s="15"/>
      <c r="Z1157" s="15"/>
      <c r="AA1157" s="15"/>
      <c r="AB1157" s="15"/>
      <c r="AC1157" s="15"/>
      <c r="AD1157" s="15"/>
      <c r="AE1157" s="15"/>
      <c r="AT1157" s="264" t="s">
        <v>152</v>
      </c>
      <c r="AU1157" s="264" t="s">
        <v>84</v>
      </c>
      <c r="AV1157" s="15" t="s">
        <v>148</v>
      </c>
      <c r="AW1157" s="15" t="s">
        <v>33</v>
      </c>
      <c r="AX1157" s="15" t="s">
        <v>78</v>
      </c>
      <c r="AY1157" s="264" t="s">
        <v>141</v>
      </c>
    </row>
    <row r="1158" s="2" customFormat="1" ht="24.15" customHeight="1">
      <c r="A1158" s="40"/>
      <c r="B1158" s="41"/>
      <c r="C1158" s="214" t="s">
        <v>1025</v>
      </c>
      <c r="D1158" s="214" t="s">
        <v>143</v>
      </c>
      <c r="E1158" s="215" t="s">
        <v>1032</v>
      </c>
      <c r="F1158" s="216" t="s">
        <v>1033</v>
      </c>
      <c r="G1158" s="217" t="s">
        <v>826</v>
      </c>
      <c r="H1158" s="286"/>
      <c r="I1158" s="219"/>
      <c r="J1158" s="220">
        <f>ROUND(I1158*H1158,2)</f>
        <v>0</v>
      </c>
      <c r="K1158" s="216" t="s">
        <v>147</v>
      </c>
      <c r="L1158" s="46"/>
      <c r="M1158" s="221" t="s">
        <v>19</v>
      </c>
      <c r="N1158" s="222" t="s">
        <v>43</v>
      </c>
      <c r="O1158" s="86"/>
      <c r="P1158" s="223">
        <f>O1158*H1158</f>
        <v>0</v>
      </c>
      <c r="Q1158" s="223">
        <v>0</v>
      </c>
      <c r="R1158" s="223">
        <f>Q1158*H1158</f>
        <v>0</v>
      </c>
      <c r="S1158" s="223">
        <v>0</v>
      </c>
      <c r="T1158" s="224">
        <f>S1158*H1158</f>
        <v>0</v>
      </c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R1158" s="225" t="s">
        <v>283</v>
      </c>
      <c r="AT1158" s="225" t="s">
        <v>143</v>
      </c>
      <c r="AU1158" s="225" t="s">
        <v>84</v>
      </c>
      <c r="AY1158" s="19" t="s">
        <v>141</v>
      </c>
      <c r="BE1158" s="226">
        <f>IF(N1158="základní",J1158,0)</f>
        <v>0</v>
      </c>
      <c r="BF1158" s="226">
        <f>IF(N1158="snížená",J1158,0)</f>
        <v>0</v>
      </c>
      <c r="BG1158" s="226">
        <f>IF(N1158="zákl. přenesená",J1158,0)</f>
        <v>0</v>
      </c>
      <c r="BH1158" s="226">
        <f>IF(N1158="sníž. přenesená",J1158,0)</f>
        <v>0</v>
      </c>
      <c r="BI1158" s="226">
        <f>IF(N1158="nulová",J1158,0)</f>
        <v>0</v>
      </c>
      <c r="BJ1158" s="19" t="s">
        <v>84</v>
      </c>
      <c r="BK1158" s="226">
        <f>ROUND(I1158*H1158,2)</f>
        <v>0</v>
      </c>
      <c r="BL1158" s="19" t="s">
        <v>283</v>
      </c>
      <c r="BM1158" s="225" t="s">
        <v>1034</v>
      </c>
    </row>
    <row r="1159" s="2" customFormat="1">
      <c r="A1159" s="40"/>
      <c r="B1159" s="41"/>
      <c r="C1159" s="42"/>
      <c r="D1159" s="227" t="s">
        <v>150</v>
      </c>
      <c r="E1159" s="42"/>
      <c r="F1159" s="228" t="s">
        <v>1035</v>
      </c>
      <c r="G1159" s="42"/>
      <c r="H1159" s="42"/>
      <c r="I1159" s="229"/>
      <c r="J1159" s="42"/>
      <c r="K1159" s="42"/>
      <c r="L1159" s="46"/>
      <c r="M1159" s="230"/>
      <c r="N1159" s="231"/>
      <c r="O1159" s="86"/>
      <c r="P1159" s="86"/>
      <c r="Q1159" s="86"/>
      <c r="R1159" s="86"/>
      <c r="S1159" s="86"/>
      <c r="T1159" s="87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T1159" s="19" t="s">
        <v>150</v>
      </c>
      <c r="AU1159" s="19" t="s">
        <v>84</v>
      </c>
    </row>
    <row r="1160" s="12" customFormat="1" ht="22.8" customHeight="1">
      <c r="A1160" s="12"/>
      <c r="B1160" s="198"/>
      <c r="C1160" s="199"/>
      <c r="D1160" s="200" t="s">
        <v>70</v>
      </c>
      <c r="E1160" s="212" t="s">
        <v>1036</v>
      </c>
      <c r="F1160" s="212" t="s">
        <v>1037</v>
      </c>
      <c r="G1160" s="199"/>
      <c r="H1160" s="199"/>
      <c r="I1160" s="202"/>
      <c r="J1160" s="213">
        <f>BK1160</f>
        <v>0</v>
      </c>
      <c r="K1160" s="199"/>
      <c r="L1160" s="204"/>
      <c r="M1160" s="205"/>
      <c r="N1160" s="206"/>
      <c r="O1160" s="206"/>
      <c r="P1160" s="207">
        <f>SUM(P1161:P1179)</f>
        <v>0</v>
      </c>
      <c r="Q1160" s="206"/>
      <c r="R1160" s="207">
        <f>SUM(R1161:R1179)</f>
        <v>0.18589199999999997</v>
      </c>
      <c r="S1160" s="206"/>
      <c r="T1160" s="208">
        <f>SUM(T1161:T1179)</f>
        <v>0</v>
      </c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R1160" s="209" t="s">
        <v>84</v>
      </c>
      <c r="AT1160" s="210" t="s">
        <v>70</v>
      </c>
      <c r="AU1160" s="210" t="s">
        <v>78</v>
      </c>
      <c r="AY1160" s="209" t="s">
        <v>141</v>
      </c>
      <c r="BK1160" s="211">
        <f>SUM(BK1161:BK1179)</f>
        <v>0</v>
      </c>
    </row>
    <row r="1161" s="2" customFormat="1" ht="16.5" customHeight="1">
      <c r="A1161" s="40"/>
      <c r="B1161" s="41"/>
      <c r="C1161" s="214" t="s">
        <v>1031</v>
      </c>
      <c r="D1161" s="214" t="s">
        <v>143</v>
      </c>
      <c r="E1161" s="215" t="s">
        <v>1039</v>
      </c>
      <c r="F1161" s="216" t="s">
        <v>1040</v>
      </c>
      <c r="G1161" s="217" t="s">
        <v>347</v>
      </c>
      <c r="H1161" s="218">
        <v>56.280000000000001</v>
      </c>
      <c r="I1161" s="219"/>
      <c r="J1161" s="220">
        <f>ROUND(I1161*H1161,2)</f>
        <v>0</v>
      </c>
      <c r="K1161" s="216" t="s">
        <v>147</v>
      </c>
      <c r="L1161" s="46"/>
      <c r="M1161" s="221" t="s">
        <v>19</v>
      </c>
      <c r="N1161" s="222" t="s">
        <v>43</v>
      </c>
      <c r="O1161" s="86"/>
      <c r="P1161" s="223">
        <f>O1161*H1161</f>
        <v>0</v>
      </c>
      <c r="Q1161" s="223">
        <v>0.00050000000000000001</v>
      </c>
      <c r="R1161" s="223">
        <f>Q1161*H1161</f>
        <v>0.028140000000000002</v>
      </c>
      <c r="S1161" s="223">
        <v>0</v>
      </c>
      <c r="T1161" s="224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25" t="s">
        <v>283</v>
      </c>
      <c r="AT1161" s="225" t="s">
        <v>143</v>
      </c>
      <c r="AU1161" s="225" t="s">
        <v>84</v>
      </c>
      <c r="AY1161" s="19" t="s">
        <v>141</v>
      </c>
      <c r="BE1161" s="226">
        <f>IF(N1161="základní",J1161,0)</f>
        <v>0</v>
      </c>
      <c r="BF1161" s="226">
        <f>IF(N1161="snížená",J1161,0)</f>
        <v>0</v>
      </c>
      <c r="BG1161" s="226">
        <f>IF(N1161="zákl. přenesená",J1161,0)</f>
        <v>0</v>
      </c>
      <c r="BH1161" s="226">
        <f>IF(N1161="sníž. přenesená",J1161,0)</f>
        <v>0</v>
      </c>
      <c r="BI1161" s="226">
        <f>IF(N1161="nulová",J1161,0)</f>
        <v>0</v>
      </c>
      <c r="BJ1161" s="19" t="s">
        <v>84</v>
      </c>
      <c r="BK1161" s="226">
        <f>ROUND(I1161*H1161,2)</f>
        <v>0</v>
      </c>
      <c r="BL1161" s="19" t="s">
        <v>283</v>
      </c>
      <c r="BM1161" s="225" t="s">
        <v>1041</v>
      </c>
    </row>
    <row r="1162" s="2" customFormat="1">
      <c r="A1162" s="40"/>
      <c r="B1162" s="41"/>
      <c r="C1162" s="42"/>
      <c r="D1162" s="227" t="s">
        <v>150</v>
      </c>
      <c r="E1162" s="42"/>
      <c r="F1162" s="228" t="s">
        <v>1042</v>
      </c>
      <c r="G1162" s="42"/>
      <c r="H1162" s="42"/>
      <c r="I1162" s="229"/>
      <c r="J1162" s="42"/>
      <c r="K1162" s="42"/>
      <c r="L1162" s="46"/>
      <c r="M1162" s="230"/>
      <c r="N1162" s="231"/>
      <c r="O1162" s="86"/>
      <c r="P1162" s="86"/>
      <c r="Q1162" s="86"/>
      <c r="R1162" s="86"/>
      <c r="S1162" s="86"/>
      <c r="T1162" s="87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T1162" s="19" t="s">
        <v>150</v>
      </c>
      <c r="AU1162" s="19" t="s">
        <v>84</v>
      </c>
    </row>
    <row r="1163" s="13" customFormat="1">
      <c r="A1163" s="13"/>
      <c r="B1163" s="232"/>
      <c r="C1163" s="233"/>
      <c r="D1163" s="234" t="s">
        <v>152</v>
      </c>
      <c r="E1163" s="235" t="s">
        <v>19</v>
      </c>
      <c r="F1163" s="236" t="s">
        <v>1043</v>
      </c>
      <c r="G1163" s="233"/>
      <c r="H1163" s="235" t="s">
        <v>19</v>
      </c>
      <c r="I1163" s="237"/>
      <c r="J1163" s="233"/>
      <c r="K1163" s="233"/>
      <c r="L1163" s="238"/>
      <c r="M1163" s="239"/>
      <c r="N1163" s="240"/>
      <c r="O1163" s="240"/>
      <c r="P1163" s="240"/>
      <c r="Q1163" s="240"/>
      <c r="R1163" s="240"/>
      <c r="S1163" s="240"/>
      <c r="T1163" s="241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42" t="s">
        <v>152</v>
      </c>
      <c r="AU1163" s="242" t="s">
        <v>84</v>
      </c>
      <c r="AV1163" s="13" t="s">
        <v>78</v>
      </c>
      <c r="AW1163" s="13" t="s">
        <v>33</v>
      </c>
      <c r="AX1163" s="13" t="s">
        <v>71</v>
      </c>
      <c r="AY1163" s="242" t="s">
        <v>141</v>
      </c>
    </row>
    <row r="1164" s="14" customFormat="1">
      <c r="A1164" s="14"/>
      <c r="B1164" s="243"/>
      <c r="C1164" s="244"/>
      <c r="D1164" s="234" t="s">
        <v>152</v>
      </c>
      <c r="E1164" s="245" t="s">
        <v>19</v>
      </c>
      <c r="F1164" s="246" t="s">
        <v>995</v>
      </c>
      <c r="G1164" s="244"/>
      <c r="H1164" s="247">
        <v>56.280000000000001</v>
      </c>
      <c r="I1164" s="248"/>
      <c r="J1164" s="244"/>
      <c r="K1164" s="244"/>
      <c r="L1164" s="249"/>
      <c r="M1164" s="250"/>
      <c r="N1164" s="251"/>
      <c r="O1164" s="251"/>
      <c r="P1164" s="251"/>
      <c r="Q1164" s="251"/>
      <c r="R1164" s="251"/>
      <c r="S1164" s="251"/>
      <c r="T1164" s="252"/>
      <c r="U1164" s="14"/>
      <c r="V1164" s="14"/>
      <c r="W1164" s="14"/>
      <c r="X1164" s="14"/>
      <c r="Y1164" s="14"/>
      <c r="Z1164" s="14"/>
      <c r="AA1164" s="14"/>
      <c r="AB1164" s="14"/>
      <c r="AC1164" s="14"/>
      <c r="AD1164" s="14"/>
      <c r="AE1164" s="14"/>
      <c r="AT1164" s="253" t="s">
        <v>152</v>
      </c>
      <c r="AU1164" s="253" t="s">
        <v>84</v>
      </c>
      <c r="AV1164" s="14" t="s">
        <v>84</v>
      </c>
      <c r="AW1164" s="14" t="s">
        <v>33</v>
      </c>
      <c r="AX1164" s="14" t="s">
        <v>71</v>
      </c>
      <c r="AY1164" s="253" t="s">
        <v>141</v>
      </c>
    </row>
    <row r="1165" s="15" customFormat="1">
      <c r="A1165" s="15"/>
      <c r="B1165" s="254"/>
      <c r="C1165" s="255"/>
      <c r="D1165" s="234" t="s">
        <v>152</v>
      </c>
      <c r="E1165" s="256" t="s">
        <v>19</v>
      </c>
      <c r="F1165" s="257" t="s">
        <v>159</v>
      </c>
      <c r="G1165" s="255"/>
      <c r="H1165" s="258">
        <v>56.280000000000001</v>
      </c>
      <c r="I1165" s="259"/>
      <c r="J1165" s="255"/>
      <c r="K1165" s="255"/>
      <c r="L1165" s="260"/>
      <c r="M1165" s="261"/>
      <c r="N1165" s="262"/>
      <c r="O1165" s="262"/>
      <c r="P1165" s="262"/>
      <c r="Q1165" s="262"/>
      <c r="R1165" s="262"/>
      <c r="S1165" s="262"/>
      <c r="T1165" s="263"/>
      <c r="U1165" s="15"/>
      <c r="V1165" s="15"/>
      <c r="W1165" s="15"/>
      <c r="X1165" s="15"/>
      <c r="Y1165" s="15"/>
      <c r="Z1165" s="15"/>
      <c r="AA1165" s="15"/>
      <c r="AB1165" s="15"/>
      <c r="AC1165" s="15"/>
      <c r="AD1165" s="15"/>
      <c r="AE1165" s="15"/>
      <c r="AT1165" s="264" t="s">
        <v>152</v>
      </c>
      <c r="AU1165" s="264" t="s">
        <v>84</v>
      </c>
      <c r="AV1165" s="15" t="s">
        <v>148</v>
      </c>
      <c r="AW1165" s="15" t="s">
        <v>33</v>
      </c>
      <c r="AX1165" s="15" t="s">
        <v>78</v>
      </c>
      <c r="AY1165" s="264" t="s">
        <v>141</v>
      </c>
    </row>
    <row r="1166" s="2" customFormat="1" ht="24.15" customHeight="1">
      <c r="A1166" s="40"/>
      <c r="B1166" s="41"/>
      <c r="C1166" s="214" t="s">
        <v>1038</v>
      </c>
      <c r="D1166" s="214" t="s">
        <v>143</v>
      </c>
      <c r="E1166" s="215" t="s">
        <v>1045</v>
      </c>
      <c r="F1166" s="216" t="s">
        <v>1046</v>
      </c>
      <c r="G1166" s="217" t="s">
        <v>347</v>
      </c>
      <c r="H1166" s="218">
        <v>25.199999999999999</v>
      </c>
      <c r="I1166" s="219"/>
      <c r="J1166" s="220">
        <f>ROUND(I1166*H1166,2)</f>
        <v>0</v>
      </c>
      <c r="K1166" s="216" t="s">
        <v>147</v>
      </c>
      <c r="L1166" s="46"/>
      <c r="M1166" s="221" t="s">
        <v>19</v>
      </c>
      <c r="N1166" s="222" t="s">
        <v>43</v>
      </c>
      <c r="O1166" s="86"/>
      <c r="P1166" s="223">
        <f>O1166*H1166</f>
        <v>0</v>
      </c>
      <c r="Q1166" s="223">
        <v>0.00097999999999999997</v>
      </c>
      <c r="R1166" s="223">
        <f>Q1166*H1166</f>
        <v>0.024695999999999999</v>
      </c>
      <c r="S1166" s="223">
        <v>0</v>
      </c>
      <c r="T1166" s="224">
        <f>S1166*H1166</f>
        <v>0</v>
      </c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R1166" s="225" t="s">
        <v>283</v>
      </c>
      <c r="AT1166" s="225" t="s">
        <v>143</v>
      </c>
      <c r="AU1166" s="225" t="s">
        <v>84</v>
      </c>
      <c r="AY1166" s="19" t="s">
        <v>141</v>
      </c>
      <c r="BE1166" s="226">
        <f>IF(N1166="základní",J1166,0)</f>
        <v>0</v>
      </c>
      <c r="BF1166" s="226">
        <f>IF(N1166="snížená",J1166,0)</f>
        <v>0</v>
      </c>
      <c r="BG1166" s="226">
        <f>IF(N1166="zákl. přenesená",J1166,0)</f>
        <v>0</v>
      </c>
      <c r="BH1166" s="226">
        <f>IF(N1166="sníž. přenesená",J1166,0)</f>
        <v>0</v>
      </c>
      <c r="BI1166" s="226">
        <f>IF(N1166="nulová",J1166,0)</f>
        <v>0</v>
      </c>
      <c r="BJ1166" s="19" t="s">
        <v>84</v>
      </c>
      <c r="BK1166" s="226">
        <f>ROUND(I1166*H1166,2)</f>
        <v>0</v>
      </c>
      <c r="BL1166" s="19" t="s">
        <v>283</v>
      </c>
      <c r="BM1166" s="225" t="s">
        <v>1047</v>
      </c>
    </row>
    <row r="1167" s="2" customFormat="1">
      <c r="A1167" s="40"/>
      <c r="B1167" s="41"/>
      <c r="C1167" s="42"/>
      <c r="D1167" s="227" t="s">
        <v>150</v>
      </c>
      <c r="E1167" s="42"/>
      <c r="F1167" s="228" t="s">
        <v>1048</v>
      </c>
      <c r="G1167" s="42"/>
      <c r="H1167" s="42"/>
      <c r="I1167" s="229"/>
      <c r="J1167" s="42"/>
      <c r="K1167" s="42"/>
      <c r="L1167" s="46"/>
      <c r="M1167" s="230"/>
      <c r="N1167" s="231"/>
      <c r="O1167" s="86"/>
      <c r="P1167" s="86"/>
      <c r="Q1167" s="86"/>
      <c r="R1167" s="86"/>
      <c r="S1167" s="86"/>
      <c r="T1167" s="87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T1167" s="19" t="s">
        <v>150</v>
      </c>
      <c r="AU1167" s="19" t="s">
        <v>84</v>
      </c>
    </row>
    <row r="1168" s="13" customFormat="1">
      <c r="A1168" s="13"/>
      <c r="B1168" s="232"/>
      <c r="C1168" s="233"/>
      <c r="D1168" s="234" t="s">
        <v>152</v>
      </c>
      <c r="E1168" s="235" t="s">
        <v>19</v>
      </c>
      <c r="F1168" s="236" t="s">
        <v>230</v>
      </c>
      <c r="G1168" s="233"/>
      <c r="H1168" s="235" t="s">
        <v>19</v>
      </c>
      <c r="I1168" s="237"/>
      <c r="J1168" s="233"/>
      <c r="K1168" s="233"/>
      <c r="L1168" s="238"/>
      <c r="M1168" s="239"/>
      <c r="N1168" s="240"/>
      <c r="O1168" s="240"/>
      <c r="P1168" s="240"/>
      <c r="Q1168" s="240"/>
      <c r="R1168" s="240"/>
      <c r="S1168" s="240"/>
      <c r="T1168" s="241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2" t="s">
        <v>152</v>
      </c>
      <c r="AU1168" s="242" t="s">
        <v>84</v>
      </c>
      <c r="AV1168" s="13" t="s">
        <v>78</v>
      </c>
      <c r="AW1168" s="13" t="s">
        <v>33</v>
      </c>
      <c r="AX1168" s="13" t="s">
        <v>71</v>
      </c>
      <c r="AY1168" s="242" t="s">
        <v>141</v>
      </c>
    </row>
    <row r="1169" s="14" customFormat="1">
      <c r="A1169" s="14"/>
      <c r="B1169" s="243"/>
      <c r="C1169" s="244"/>
      <c r="D1169" s="234" t="s">
        <v>152</v>
      </c>
      <c r="E1169" s="245" t="s">
        <v>19</v>
      </c>
      <c r="F1169" s="246" t="s">
        <v>1049</v>
      </c>
      <c r="G1169" s="244"/>
      <c r="H1169" s="247">
        <v>14.4</v>
      </c>
      <c r="I1169" s="248"/>
      <c r="J1169" s="244"/>
      <c r="K1169" s="244"/>
      <c r="L1169" s="249"/>
      <c r="M1169" s="250"/>
      <c r="N1169" s="251"/>
      <c r="O1169" s="251"/>
      <c r="P1169" s="251"/>
      <c r="Q1169" s="251"/>
      <c r="R1169" s="251"/>
      <c r="S1169" s="251"/>
      <c r="T1169" s="252"/>
      <c r="U1169" s="14"/>
      <c r="V1169" s="14"/>
      <c r="W1169" s="14"/>
      <c r="X1169" s="14"/>
      <c r="Y1169" s="14"/>
      <c r="Z1169" s="14"/>
      <c r="AA1169" s="14"/>
      <c r="AB1169" s="14"/>
      <c r="AC1169" s="14"/>
      <c r="AD1169" s="14"/>
      <c r="AE1169" s="14"/>
      <c r="AT1169" s="253" t="s">
        <v>152</v>
      </c>
      <c r="AU1169" s="253" t="s">
        <v>84</v>
      </c>
      <c r="AV1169" s="14" t="s">
        <v>84</v>
      </c>
      <c r="AW1169" s="14" t="s">
        <v>33</v>
      </c>
      <c r="AX1169" s="14" t="s">
        <v>71</v>
      </c>
      <c r="AY1169" s="253" t="s">
        <v>141</v>
      </c>
    </row>
    <row r="1170" s="14" customFormat="1">
      <c r="A1170" s="14"/>
      <c r="B1170" s="243"/>
      <c r="C1170" s="244"/>
      <c r="D1170" s="234" t="s">
        <v>152</v>
      </c>
      <c r="E1170" s="245" t="s">
        <v>19</v>
      </c>
      <c r="F1170" s="246" t="s">
        <v>1050</v>
      </c>
      <c r="G1170" s="244"/>
      <c r="H1170" s="247">
        <v>10.800000000000001</v>
      </c>
      <c r="I1170" s="248"/>
      <c r="J1170" s="244"/>
      <c r="K1170" s="244"/>
      <c r="L1170" s="249"/>
      <c r="M1170" s="250"/>
      <c r="N1170" s="251"/>
      <c r="O1170" s="251"/>
      <c r="P1170" s="251"/>
      <c r="Q1170" s="251"/>
      <c r="R1170" s="251"/>
      <c r="S1170" s="251"/>
      <c r="T1170" s="252"/>
      <c r="U1170" s="14"/>
      <c r="V1170" s="14"/>
      <c r="W1170" s="14"/>
      <c r="X1170" s="14"/>
      <c r="Y1170" s="14"/>
      <c r="Z1170" s="14"/>
      <c r="AA1170" s="14"/>
      <c r="AB1170" s="14"/>
      <c r="AC1170" s="14"/>
      <c r="AD1170" s="14"/>
      <c r="AE1170" s="14"/>
      <c r="AT1170" s="253" t="s">
        <v>152</v>
      </c>
      <c r="AU1170" s="253" t="s">
        <v>84</v>
      </c>
      <c r="AV1170" s="14" t="s">
        <v>84</v>
      </c>
      <c r="AW1170" s="14" t="s">
        <v>33</v>
      </c>
      <c r="AX1170" s="14" t="s">
        <v>71</v>
      </c>
      <c r="AY1170" s="253" t="s">
        <v>141</v>
      </c>
    </row>
    <row r="1171" s="15" customFormat="1">
      <c r="A1171" s="15"/>
      <c r="B1171" s="254"/>
      <c r="C1171" s="255"/>
      <c r="D1171" s="234" t="s">
        <v>152</v>
      </c>
      <c r="E1171" s="256" t="s">
        <v>19</v>
      </c>
      <c r="F1171" s="257" t="s">
        <v>159</v>
      </c>
      <c r="G1171" s="255"/>
      <c r="H1171" s="258">
        <v>25.200000000000003</v>
      </c>
      <c r="I1171" s="259"/>
      <c r="J1171" s="255"/>
      <c r="K1171" s="255"/>
      <c r="L1171" s="260"/>
      <c r="M1171" s="261"/>
      <c r="N1171" s="262"/>
      <c r="O1171" s="262"/>
      <c r="P1171" s="262"/>
      <c r="Q1171" s="262"/>
      <c r="R1171" s="262"/>
      <c r="S1171" s="262"/>
      <c r="T1171" s="263"/>
      <c r="U1171" s="15"/>
      <c r="V1171" s="15"/>
      <c r="W1171" s="15"/>
      <c r="X1171" s="15"/>
      <c r="Y1171" s="15"/>
      <c r="Z1171" s="15"/>
      <c r="AA1171" s="15"/>
      <c r="AB1171" s="15"/>
      <c r="AC1171" s="15"/>
      <c r="AD1171" s="15"/>
      <c r="AE1171" s="15"/>
      <c r="AT1171" s="264" t="s">
        <v>152</v>
      </c>
      <c r="AU1171" s="264" t="s">
        <v>84</v>
      </c>
      <c r="AV1171" s="15" t="s">
        <v>148</v>
      </c>
      <c r="AW1171" s="15" t="s">
        <v>33</v>
      </c>
      <c r="AX1171" s="15" t="s">
        <v>78</v>
      </c>
      <c r="AY1171" s="264" t="s">
        <v>141</v>
      </c>
    </row>
    <row r="1172" s="2" customFormat="1" ht="24.15" customHeight="1">
      <c r="A1172" s="40"/>
      <c r="B1172" s="41"/>
      <c r="C1172" s="265" t="s">
        <v>1044</v>
      </c>
      <c r="D1172" s="265" t="s">
        <v>183</v>
      </c>
      <c r="E1172" s="266" t="s">
        <v>1052</v>
      </c>
      <c r="F1172" s="267" t="s">
        <v>1011</v>
      </c>
      <c r="G1172" s="268" t="s">
        <v>146</v>
      </c>
      <c r="H1172" s="269">
        <v>6.9299999999999997</v>
      </c>
      <c r="I1172" s="270"/>
      <c r="J1172" s="271">
        <f>ROUND(I1172*H1172,2)</f>
        <v>0</v>
      </c>
      <c r="K1172" s="267" t="s">
        <v>19</v>
      </c>
      <c r="L1172" s="272"/>
      <c r="M1172" s="273" t="s">
        <v>19</v>
      </c>
      <c r="N1172" s="274" t="s">
        <v>43</v>
      </c>
      <c r="O1172" s="86"/>
      <c r="P1172" s="223">
        <f>O1172*H1172</f>
        <v>0</v>
      </c>
      <c r="Q1172" s="223">
        <v>0.019199999999999998</v>
      </c>
      <c r="R1172" s="223">
        <f>Q1172*H1172</f>
        <v>0.13305599999999998</v>
      </c>
      <c r="S1172" s="223">
        <v>0</v>
      </c>
      <c r="T1172" s="224">
        <f>S1172*H1172</f>
        <v>0</v>
      </c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R1172" s="225" t="s">
        <v>294</v>
      </c>
      <c r="AT1172" s="225" t="s">
        <v>183</v>
      </c>
      <c r="AU1172" s="225" t="s">
        <v>84</v>
      </c>
      <c r="AY1172" s="19" t="s">
        <v>141</v>
      </c>
      <c r="BE1172" s="226">
        <f>IF(N1172="základní",J1172,0)</f>
        <v>0</v>
      </c>
      <c r="BF1172" s="226">
        <f>IF(N1172="snížená",J1172,0)</f>
        <v>0</v>
      </c>
      <c r="BG1172" s="226">
        <f>IF(N1172="zákl. přenesená",J1172,0)</f>
        <v>0</v>
      </c>
      <c r="BH1172" s="226">
        <f>IF(N1172="sníž. přenesená",J1172,0)</f>
        <v>0</v>
      </c>
      <c r="BI1172" s="226">
        <f>IF(N1172="nulová",J1172,0)</f>
        <v>0</v>
      </c>
      <c r="BJ1172" s="19" t="s">
        <v>84</v>
      </c>
      <c r="BK1172" s="226">
        <f>ROUND(I1172*H1172,2)</f>
        <v>0</v>
      </c>
      <c r="BL1172" s="19" t="s">
        <v>283</v>
      </c>
      <c r="BM1172" s="225" t="s">
        <v>1053</v>
      </c>
    </row>
    <row r="1173" s="13" customFormat="1">
      <c r="A1173" s="13"/>
      <c r="B1173" s="232"/>
      <c r="C1173" s="233"/>
      <c r="D1173" s="234" t="s">
        <v>152</v>
      </c>
      <c r="E1173" s="235" t="s">
        <v>19</v>
      </c>
      <c r="F1173" s="236" t="s">
        <v>230</v>
      </c>
      <c r="G1173" s="233"/>
      <c r="H1173" s="235" t="s">
        <v>19</v>
      </c>
      <c r="I1173" s="237"/>
      <c r="J1173" s="233"/>
      <c r="K1173" s="233"/>
      <c r="L1173" s="238"/>
      <c r="M1173" s="239"/>
      <c r="N1173" s="240"/>
      <c r="O1173" s="240"/>
      <c r="P1173" s="240"/>
      <c r="Q1173" s="240"/>
      <c r="R1173" s="240"/>
      <c r="S1173" s="240"/>
      <c r="T1173" s="241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42" t="s">
        <v>152</v>
      </c>
      <c r="AU1173" s="242" t="s">
        <v>84</v>
      </c>
      <c r="AV1173" s="13" t="s">
        <v>78</v>
      </c>
      <c r="AW1173" s="13" t="s">
        <v>33</v>
      </c>
      <c r="AX1173" s="13" t="s">
        <v>71</v>
      </c>
      <c r="AY1173" s="242" t="s">
        <v>141</v>
      </c>
    </row>
    <row r="1174" s="14" customFormat="1">
      <c r="A1174" s="14"/>
      <c r="B1174" s="243"/>
      <c r="C1174" s="244"/>
      <c r="D1174" s="234" t="s">
        <v>152</v>
      </c>
      <c r="E1174" s="245" t="s">
        <v>19</v>
      </c>
      <c r="F1174" s="246" t="s">
        <v>1054</v>
      </c>
      <c r="G1174" s="244"/>
      <c r="H1174" s="247">
        <v>3.6000000000000001</v>
      </c>
      <c r="I1174" s="248"/>
      <c r="J1174" s="244"/>
      <c r="K1174" s="244"/>
      <c r="L1174" s="249"/>
      <c r="M1174" s="250"/>
      <c r="N1174" s="251"/>
      <c r="O1174" s="251"/>
      <c r="P1174" s="251"/>
      <c r="Q1174" s="251"/>
      <c r="R1174" s="251"/>
      <c r="S1174" s="251"/>
      <c r="T1174" s="252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53" t="s">
        <v>152</v>
      </c>
      <c r="AU1174" s="253" t="s">
        <v>84</v>
      </c>
      <c r="AV1174" s="14" t="s">
        <v>84</v>
      </c>
      <c r="AW1174" s="14" t="s">
        <v>33</v>
      </c>
      <c r="AX1174" s="14" t="s">
        <v>71</v>
      </c>
      <c r="AY1174" s="253" t="s">
        <v>141</v>
      </c>
    </row>
    <row r="1175" s="14" customFormat="1">
      <c r="A1175" s="14"/>
      <c r="B1175" s="243"/>
      <c r="C1175" s="244"/>
      <c r="D1175" s="234" t="s">
        <v>152</v>
      </c>
      <c r="E1175" s="245" t="s">
        <v>19</v>
      </c>
      <c r="F1175" s="246" t="s">
        <v>1055</v>
      </c>
      <c r="G1175" s="244"/>
      <c r="H1175" s="247">
        <v>2.7000000000000002</v>
      </c>
      <c r="I1175" s="248"/>
      <c r="J1175" s="244"/>
      <c r="K1175" s="244"/>
      <c r="L1175" s="249"/>
      <c r="M1175" s="250"/>
      <c r="N1175" s="251"/>
      <c r="O1175" s="251"/>
      <c r="P1175" s="251"/>
      <c r="Q1175" s="251"/>
      <c r="R1175" s="251"/>
      <c r="S1175" s="251"/>
      <c r="T1175" s="252"/>
      <c r="U1175" s="14"/>
      <c r="V1175" s="14"/>
      <c r="W1175" s="14"/>
      <c r="X1175" s="14"/>
      <c r="Y1175" s="14"/>
      <c r="Z1175" s="14"/>
      <c r="AA1175" s="14"/>
      <c r="AB1175" s="14"/>
      <c r="AC1175" s="14"/>
      <c r="AD1175" s="14"/>
      <c r="AE1175" s="14"/>
      <c r="AT1175" s="253" t="s">
        <v>152</v>
      </c>
      <c r="AU1175" s="253" t="s">
        <v>84</v>
      </c>
      <c r="AV1175" s="14" t="s">
        <v>84</v>
      </c>
      <c r="AW1175" s="14" t="s">
        <v>33</v>
      </c>
      <c r="AX1175" s="14" t="s">
        <v>71</v>
      </c>
      <c r="AY1175" s="253" t="s">
        <v>141</v>
      </c>
    </row>
    <row r="1176" s="15" customFormat="1">
      <c r="A1176" s="15"/>
      <c r="B1176" s="254"/>
      <c r="C1176" s="255"/>
      <c r="D1176" s="234" t="s">
        <v>152</v>
      </c>
      <c r="E1176" s="256" t="s">
        <v>19</v>
      </c>
      <c r="F1176" s="257" t="s">
        <v>159</v>
      </c>
      <c r="G1176" s="255"/>
      <c r="H1176" s="258">
        <v>6.3000000000000007</v>
      </c>
      <c r="I1176" s="259"/>
      <c r="J1176" s="255"/>
      <c r="K1176" s="255"/>
      <c r="L1176" s="260"/>
      <c r="M1176" s="261"/>
      <c r="N1176" s="262"/>
      <c r="O1176" s="262"/>
      <c r="P1176" s="262"/>
      <c r="Q1176" s="262"/>
      <c r="R1176" s="262"/>
      <c r="S1176" s="262"/>
      <c r="T1176" s="263"/>
      <c r="U1176" s="15"/>
      <c r="V1176" s="15"/>
      <c r="W1176" s="15"/>
      <c r="X1176" s="15"/>
      <c r="Y1176" s="15"/>
      <c r="Z1176" s="15"/>
      <c r="AA1176" s="15"/>
      <c r="AB1176" s="15"/>
      <c r="AC1176" s="15"/>
      <c r="AD1176" s="15"/>
      <c r="AE1176" s="15"/>
      <c r="AT1176" s="264" t="s">
        <v>152</v>
      </c>
      <c r="AU1176" s="264" t="s">
        <v>84</v>
      </c>
      <c r="AV1176" s="15" t="s">
        <v>148</v>
      </c>
      <c r="AW1176" s="15" t="s">
        <v>33</v>
      </c>
      <c r="AX1176" s="15" t="s">
        <v>78</v>
      </c>
      <c r="AY1176" s="264" t="s">
        <v>141</v>
      </c>
    </row>
    <row r="1177" s="14" customFormat="1">
      <c r="A1177" s="14"/>
      <c r="B1177" s="243"/>
      <c r="C1177" s="244"/>
      <c r="D1177" s="234" t="s">
        <v>152</v>
      </c>
      <c r="E1177" s="244"/>
      <c r="F1177" s="246" t="s">
        <v>1056</v>
      </c>
      <c r="G1177" s="244"/>
      <c r="H1177" s="247">
        <v>6.9299999999999997</v>
      </c>
      <c r="I1177" s="248"/>
      <c r="J1177" s="244"/>
      <c r="K1177" s="244"/>
      <c r="L1177" s="249"/>
      <c r="M1177" s="250"/>
      <c r="N1177" s="251"/>
      <c r="O1177" s="251"/>
      <c r="P1177" s="251"/>
      <c r="Q1177" s="251"/>
      <c r="R1177" s="251"/>
      <c r="S1177" s="251"/>
      <c r="T1177" s="252"/>
      <c r="U1177" s="14"/>
      <c r="V1177" s="14"/>
      <c r="W1177" s="14"/>
      <c r="X1177" s="14"/>
      <c r="Y1177" s="14"/>
      <c r="Z1177" s="14"/>
      <c r="AA1177" s="14"/>
      <c r="AB1177" s="14"/>
      <c r="AC1177" s="14"/>
      <c r="AD1177" s="14"/>
      <c r="AE1177" s="14"/>
      <c r="AT1177" s="253" t="s">
        <v>152</v>
      </c>
      <c r="AU1177" s="253" t="s">
        <v>84</v>
      </c>
      <c r="AV1177" s="14" t="s">
        <v>84</v>
      </c>
      <c r="AW1177" s="14" t="s">
        <v>4</v>
      </c>
      <c r="AX1177" s="14" t="s">
        <v>78</v>
      </c>
      <c r="AY1177" s="253" t="s">
        <v>141</v>
      </c>
    </row>
    <row r="1178" s="2" customFormat="1" ht="24.15" customHeight="1">
      <c r="A1178" s="40"/>
      <c r="B1178" s="41"/>
      <c r="C1178" s="214" t="s">
        <v>1051</v>
      </c>
      <c r="D1178" s="214" t="s">
        <v>143</v>
      </c>
      <c r="E1178" s="215" t="s">
        <v>1058</v>
      </c>
      <c r="F1178" s="216" t="s">
        <v>1059</v>
      </c>
      <c r="G1178" s="217" t="s">
        <v>826</v>
      </c>
      <c r="H1178" s="286"/>
      <c r="I1178" s="219"/>
      <c r="J1178" s="220">
        <f>ROUND(I1178*H1178,2)</f>
        <v>0</v>
      </c>
      <c r="K1178" s="216" t="s">
        <v>147</v>
      </c>
      <c r="L1178" s="46"/>
      <c r="M1178" s="221" t="s">
        <v>19</v>
      </c>
      <c r="N1178" s="222" t="s">
        <v>43</v>
      </c>
      <c r="O1178" s="86"/>
      <c r="P1178" s="223">
        <f>O1178*H1178</f>
        <v>0</v>
      </c>
      <c r="Q1178" s="223">
        <v>0</v>
      </c>
      <c r="R1178" s="223">
        <f>Q1178*H1178</f>
        <v>0</v>
      </c>
      <c r="S1178" s="223">
        <v>0</v>
      </c>
      <c r="T1178" s="224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5" t="s">
        <v>283</v>
      </c>
      <c r="AT1178" s="225" t="s">
        <v>143</v>
      </c>
      <c r="AU1178" s="225" t="s">
        <v>84</v>
      </c>
      <c r="AY1178" s="19" t="s">
        <v>141</v>
      </c>
      <c r="BE1178" s="226">
        <f>IF(N1178="základní",J1178,0)</f>
        <v>0</v>
      </c>
      <c r="BF1178" s="226">
        <f>IF(N1178="snížená",J1178,0)</f>
        <v>0</v>
      </c>
      <c r="BG1178" s="226">
        <f>IF(N1178="zákl. přenesená",J1178,0)</f>
        <v>0</v>
      </c>
      <c r="BH1178" s="226">
        <f>IF(N1178="sníž. přenesená",J1178,0)</f>
        <v>0</v>
      </c>
      <c r="BI1178" s="226">
        <f>IF(N1178="nulová",J1178,0)</f>
        <v>0</v>
      </c>
      <c r="BJ1178" s="19" t="s">
        <v>84</v>
      </c>
      <c r="BK1178" s="226">
        <f>ROUND(I1178*H1178,2)</f>
        <v>0</v>
      </c>
      <c r="BL1178" s="19" t="s">
        <v>283</v>
      </c>
      <c r="BM1178" s="225" t="s">
        <v>1060</v>
      </c>
    </row>
    <row r="1179" s="2" customFormat="1">
      <c r="A1179" s="40"/>
      <c r="B1179" s="41"/>
      <c r="C1179" s="42"/>
      <c r="D1179" s="227" t="s">
        <v>150</v>
      </c>
      <c r="E1179" s="42"/>
      <c r="F1179" s="228" t="s">
        <v>1061</v>
      </c>
      <c r="G1179" s="42"/>
      <c r="H1179" s="42"/>
      <c r="I1179" s="229"/>
      <c r="J1179" s="42"/>
      <c r="K1179" s="42"/>
      <c r="L1179" s="46"/>
      <c r="M1179" s="230"/>
      <c r="N1179" s="231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150</v>
      </c>
      <c r="AU1179" s="19" t="s">
        <v>84</v>
      </c>
    </row>
    <row r="1180" s="12" customFormat="1" ht="22.8" customHeight="1">
      <c r="A1180" s="12"/>
      <c r="B1180" s="198"/>
      <c r="C1180" s="199"/>
      <c r="D1180" s="200" t="s">
        <v>70</v>
      </c>
      <c r="E1180" s="212" t="s">
        <v>1062</v>
      </c>
      <c r="F1180" s="212" t="s">
        <v>1063</v>
      </c>
      <c r="G1180" s="199"/>
      <c r="H1180" s="199"/>
      <c r="I1180" s="202"/>
      <c r="J1180" s="213">
        <f>BK1180</f>
        <v>0</v>
      </c>
      <c r="K1180" s="199"/>
      <c r="L1180" s="204"/>
      <c r="M1180" s="205"/>
      <c r="N1180" s="206"/>
      <c r="O1180" s="206"/>
      <c r="P1180" s="207">
        <f>SUM(P1181:P1243)</f>
        <v>0</v>
      </c>
      <c r="Q1180" s="206"/>
      <c r="R1180" s="207">
        <f>SUM(R1181:R1243)</f>
        <v>0.00066600000000000003</v>
      </c>
      <c r="S1180" s="206"/>
      <c r="T1180" s="208">
        <f>SUM(T1181:T1243)</f>
        <v>0</v>
      </c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R1180" s="209" t="s">
        <v>84</v>
      </c>
      <c r="AT1180" s="210" t="s">
        <v>70</v>
      </c>
      <c r="AU1180" s="210" t="s">
        <v>78</v>
      </c>
      <c r="AY1180" s="209" t="s">
        <v>141</v>
      </c>
      <c r="BK1180" s="211">
        <f>SUM(BK1181:BK1243)</f>
        <v>0</v>
      </c>
    </row>
    <row r="1181" s="2" customFormat="1" ht="24.15" customHeight="1">
      <c r="A1181" s="40"/>
      <c r="B1181" s="41"/>
      <c r="C1181" s="214" t="s">
        <v>1057</v>
      </c>
      <c r="D1181" s="214" t="s">
        <v>143</v>
      </c>
      <c r="E1181" s="215" t="s">
        <v>1065</v>
      </c>
      <c r="F1181" s="216" t="s">
        <v>1066</v>
      </c>
      <c r="G1181" s="217" t="s">
        <v>146</v>
      </c>
      <c r="H1181" s="218">
        <v>1.8</v>
      </c>
      <c r="I1181" s="219"/>
      <c r="J1181" s="220">
        <f>ROUND(I1181*H1181,2)</f>
        <v>0</v>
      </c>
      <c r="K1181" s="216" t="s">
        <v>147</v>
      </c>
      <c r="L1181" s="46"/>
      <c r="M1181" s="221" t="s">
        <v>19</v>
      </c>
      <c r="N1181" s="222" t="s">
        <v>43</v>
      </c>
      <c r="O1181" s="86"/>
      <c r="P1181" s="223">
        <f>O1181*H1181</f>
        <v>0</v>
      </c>
      <c r="Q1181" s="223">
        <v>8.0000000000000007E-05</v>
      </c>
      <c r="R1181" s="223">
        <f>Q1181*H1181</f>
        <v>0.000144</v>
      </c>
      <c r="S1181" s="223">
        <v>0</v>
      </c>
      <c r="T1181" s="224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25" t="s">
        <v>283</v>
      </c>
      <c r="AT1181" s="225" t="s">
        <v>143</v>
      </c>
      <c r="AU1181" s="225" t="s">
        <v>84</v>
      </c>
      <c r="AY1181" s="19" t="s">
        <v>141</v>
      </c>
      <c r="BE1181" s="226">
        <f>IF(N1181="základní",J1181,0)</f>
        <v>0</v>
      </c>
      <c r="BF1181" s="226">
        <f>IF(N1181="snížená",J1181,0)</f>
        <v>0</v>
      </c>
      <c r="BG1181" s="226">
        <f>IF(N1181="zákl. přenesená",J1181,0)</f>
        <v>0</v>
      </c>
      <c r="BH1181" s="226">
        <f>IF(N1181="sníž. přenesená",J1181,0)</f>
        <v>0</v>
      </c>
      <c r="BI1181" s="226">
        <f>IF(N1181="nulová",J1181,0)</f>
        <v>0</v>
      </c>
      <c r="BJ1181" s="19" t="s">
        <v>84</v>
      </c>
      <c r="BK1181" s="226">
        <f>ROUND(I1181*H1181,2)</f>
        <v>0</v>
      </c>
      <c r="BL1181" s="19" t="s">
        <v>283</v>
      </c>
      <c r="BM1181" s="225" t="s">
        <v>1455</v>
      </c>
    </row>
    <row r="1182" s="2" customFormat="1">
      <c r="A1182" s="40"/>
      <c r="B1182" s="41"/>
      <c r="C1182" s="42"/>
      <c r="D1182" s="227" t="s">
        <v>150</v>
      </c>
      <c r="E1182" s="42"/>
      <c r="F1182" s="228" t="s">
        <v>1068</v>
      </c>
      <c r="G1182" s="42"/>
      <c r="H1182" s="42"/>
      <c r="I1182" s="229"/>
      <c r="J1182" s="42"/>
      <c r="K1182" s="42"/>
      <c r="L1182" s="46"/>
      <c r="M1182" s="230"/>
      <c r="N1182" s="231"/>
      <c r="O1182" s="86"/>
      <c r="P1182" s="86"/>
      <c r="Q1182" s="86"/>
      <c r="R1182" s="86"/>
      <c r="S1182" s="86"/>
      <c r="T1182" s="87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T1182" s="19" t="s">
        <v>150</v>
      </c>
      <c r="AU1182" s="19" t="s">
        <v>84</v>
      </c>
    </row>
    <row r="1183" s="13" customFormat="1">
      <c r="A1183" s="13"/>
      <c r="B1183" s="232"/>
      <c r="C1183" s="233"/>
      <c r="D1183" s="234" t="s">
        <v>152</v>
      </c>
      <c r="E1183" s="235" t="s">
        <v>19</v>
      </c>
      <c r="F1183" s="236" t="s">
        <v>1069</v>
      </c>
      <c r="G1183" s="233"/>
      <c r="H1183" s="235" t="s">
        <v>19</v>
      </c>
      <c r="I1183" s="237"/>
      <c r="J1183" s="233"/>
      <c r="K1183" s="233"/>
      <c r="L1183" s="238"/>
      <c r="M1183" s="239"/>
      <c r="N1183" s="240"/>
      <c r="O1183" s="240"/>
      <c r="P1183" s="240"/>
      <c r="Q1183" s="240"/>
      <c r="R1183" s="240"/>
      <c r="S1183" s="240"/>
      <c r="T1183" s="241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42" t="s">
        <v>152</v>
      </c>
      <c r="AU1183" s="242" t="s">
        <v>84</v>
      </c>
      <c r="AV1183" s="13" t="s">
        <v>78</v>
      </c>
      <c r="AW1183" s="13" t="s">
        <v>33</v>
      </c>
      <c r="AX1183" s="13" t="s">
        <v>71</v>
      </c>
      <c r="AY1183" s="242" t="s">
        <v>141</v>
      </c>
    </row>
    <row r="1184" s="14" customFormat="1">
      <c r="A1184" s="14"/>
      <c r="B1184" s="243"/>
      <c r="C1184" s="244"/>
      <c r="D1184" s="234" t="s">
        <v>152</v>
      </c>
      <c r="E1184" s="245" t="s">
        <v>19</v>
      </c>
      <c r="F1184" s="246" t="s">
        <v>1070</v>
      </c>
      <c r="G1184" s="244"/>
      <c r="H1184" s="247">
        <v>0.35999999999999999</v>
      </c>
      <c r="I1184" s="248"/>
      <c r="J1184" s="244"/>
      <c r="K1184" s="244"/>
      <c r="L1184" s="249"/>
      <c r="M1184" s="250"/>
      <c r="N1184" s="251"/>
      <c r="O1184" s="251"/>
      <c r="P1184" s="251"/>
      <c r="Q1184" s="251"/>
      <c r="R1184" s="251"/>
      <c r="S1184" s="251"/>
      <c r="T1184" s="252"/>
      <c r="U1184" s="14"/>
      <c r="V1184" s="14"/>
      <c r="W1184" s="14"/>
      <c r="X1184" s="14"/>
      <c r="Y1184" s="14"/>
      <c r="Z1184" s="14"/>
      <c r="AA1184" s="14"/>
      <c r="AB1184" s="14"/>
      <c r="AC1184" s="14"/>
      <c r="AD1184" s="14"/>
      <c r="AE1184" s="14"/>
      <c r="AT1184" s="253" t="s">
        <v>152</v>
      </c>
      <c r="AU1184" s="253" t="s">
        <v>84</v>
      </c>
      <c r="AV1184" s="14" t="s">
        <v>84</v>
      </c>
      <c r="AW1184" s="14" t="s">
        <v>33</v>
      </c>
      <c r="AX1184" s="14" t="s">
        <v>71</v>
      </c>
      <c r="AY1184" s="253" t="s">
        <v>141</v>
      </c>
    </row>
    <row r="1185" s="14" customFormat="1">
      <c r="A1185" s="14"/>
      <c r="B1185" s="243"/>
      <c r="C1185" s="244"/>
      <c r="D1185" s="234" t="s">
        <v>152</v>
      </c>
      <c r="E1185" s="245" t="s">
        <v>19</v>
      </c>
      <c r="F1185" s="246" t="s">
        <v>1071</v>
      </c>
      <c r="G1185" s="244"/>
      <c r="H1185" s="247">
        <v>0.95999999999999996</v>
      </c>
      <c r="I1185" s="248"/>
      <c r="J1185" s="244"/>
      <c r="K1185" s="244"/>
      <c r="L1185" s="249"/>
      <c r="M1185" s="250"/>
      <c r="N1185" s="251"/>
      <c r="O1185" s="251"/>
      <c r="P1185" s="251"/>
      <c r="Q1185" s="251"/>
      <c r="R1185" s="251"/>
      <c r="S1185" s="251"/>
      <c r="T1185" s="252"/>
      <c r="U1185" s="14"/>
      <c r="V1185" s="14"/>
      <c r="W1185" s="14"/>
      <c r="X1185" s="14"/>
      <c r="Y1185" s="14"/>
      <c r="Z1185" s="14"/>
      <c r="AA1185" s="14"/>
      <c r="AB1185" s="14"/>
      <c r="AC1185" s="14"/>
      <c r="AD1185" s="14"/>
      <c r="AE1185" s="14"/>
      <c r="AT1185" s="253" t="s">
        <v>152</v>
      </c>
      <c r="AU1185" s="253" t="s">
        <v>84</v>
      </c>
      <c r="AV1185" s="14" t="s">
        <v>84</v>
      </c>
      <c r="AW1185" s="14" t="s">
        <v>33</v>
      </c>
      <c r="AX1185" s="14" t="s">
        <v>71</v>
      </c>
      <c r="AY1185" s="253" t="s">
        <v>141</v>
      </c>
    </row>
    <row r="1186" s="13" customFormat="1">
      <c r="A1186" s="13"/>
      <c r="B1186" s="232"/>
      <c r="C1186" s="233"/>
      <c r="D1186" s="234" t="s">
        <v>152</v>
      </c>
      <c r="E1186" s="235" t="s">
        <v>19</v>
      </c>
      <c r="F1186" s="236" t="s">
        <v>1072</v>
      </c>
      <c r="G1186" s="233"/>
      <c r="H1186" s="235" t="s">
        <v>19</v>
      </c>
      <c r="I1186" s="237"/>
      <c r="J1186" s="233"/>
      <c r="K1186" s="233"/>
      <c r="L1186" s="238"/>
      <c r="M1186" s="239"/>
      <c r="N1186" s="240"/>
      <c r="O1186" s="240"/>
      <c r="P1186" s="240"/>
      <c r="Q1186" s="240"/>
      <c r="R1186" s="240"/>
      <c r="S1186" s="240"/>
      <c r="T1186" s="241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2" t="s">
        <v>152</v>
      </c>
      <c r="AU1186" s="242" t="s">
        <v>84</v>
      </c>
      <c r="AV1186" s="13" t="s">
        <v>78</v>
      </c>
      <c r="AW1186" s="13" t="s">
        <v>33</v>
      </c>
      <c r="AX1186" s="13" t="s">
        <v>71</v>
      </c>
      <c r="AY1186" s="242" t="s">
        <v>141</v>
      </c>
    </row>
    <row r="1187" s="14" customFormat="1">
      <c r="A1187" s="14"/>
      <c r="B1187" s="243"/>
      <c r="C1187" s="244"/>
      <c r="D1187" s="234" t="s">
        <v>152</v>
      </c>
      <c r="E1187" s="245" t="s">
        <v>19</v>
      </c>
      <c r="F1187" s="246" t="s">
        <v>1073</v>
      </c>
      <c r="G1187" s="244"/>
      <c r="H1187" s="247">
        <v>0.47999999999999998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152</v>
      </c>
      <c r="AU1187" s="253" t="s">
        <v>84</v>
      </c>
      <c r="AV1187" s="14" t="s">
        <v>84</v>
      </c>
      <c r="AW1187" s="14" t="s">
        <v>33</v>
      </c>
      <c r="AX1187" s="14" t="s">
        <v>71</v>
      </c>
      <c r="AY1187" s="253" t="s">
        <v>141</v>
      </c>
    </row>
    <row r="1188" s="15" customFormat="1">
      <c r="A1188" s="15"/>
      <c r="B1188" s="254"/>
      <c r="C1188" s="255"/>
      <c r="D1188" s="234" t="s">
        <v>152</v>
      </c>
      <c r="E1188" s="256" t="s">
        <v>19</v>
      </c>
      <c r="F1188" s="257" t="s">
        <v>159</v>
      </c>
      <c r="G1188" s="255"/>
      <c r="H1188" s="258">
        <v>1.7999999999999998</v>
      </c>
      <c r="I1188" s="259"/>
      <c r="J1188" s="255"/>
      <c r="K1188" s="255"/>
      <c r="L1188" s="260"/>
      <c r="M1188" s="261"/>
      <c r="N1188" s="262"/>
      <c r="O1188" s="262"/>
      <c r="P1188" s="262"/>
      <c r="Q1188" s="262"/>
      <c r="R1188" s="262"/>
      <c r="S1188" s="262"/>
      <c r="T1188" s="263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4" t="s">
        <v>152</v>
      </c>
      <c r="AU1188" s="264" t="s">
        <v>84</v>
      </c>
      <c r="AV1188" s="15" t="s">
        <v>148</v>
      </c>
      <c r="AW1188" s="15" t="s">
        <v>33</v>
      </c>
      <c r="AX1188" s="15" t="s">
        <v>78</v>
      </c>
      <c r="AY1188" s="264" t="s">
        <v>141</v>
      </c>
    </row>
    <row r="1189" s="2" customFormat="1" ht="16.5" customHeight="1">
      <c r="A1189" s="40"/>
      <c r="B1189" s="41"/>
      <c r="C1189" s="214" t="s">
        <v>1064</v>
      </c>
      <c r="D1189" s="214" t="s">
        <v>143</v>
      </c>
      <c r="E1189" s="215" t="s">
        <v>1075</v>
      </c>
      <c r="F1189" s="216" t="s">
        <v>1076</v>
      </c>
      <c r="G1189" s="217" t="s">
        <v>146</v>
      </c>
      <c r="H1189" s="218">
        <v>1.8</v>
      </c>
      <c r="I1189" s="219"/>
      <c r="J1189" s="220">
        <f>ROUND(I1189*H1189,2)</f>
        <v>0</v>
      </c>
      <c r="K1189" s="216" t="s">
        <v>147</v>
      </c>
      <c r="L1189" s="46"/>
      <c r="M1189" s="221" t="s">
        <v>19</v>
      </c>
      <c r="N1189" s="222" t="s">
        <v>43</v>
      </c>
      <c r="O1189" s="86"/>
      <c r="P1189" s="223">
        <f>O1189*H1189</f>
        <v>0</v>
      </c>
      <c r="Q1189" s="223">
        <v>0.00017000000000000001</v>
      </c>
      <c r="R1189" s="223">
        <f>Q1189*H1189</f>
        <v>0.00030600000000000001</v>
      </c>
      <c r="S1189" s="223">
        <v>0</v>
      </c>
      <c r="T1189" s="224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5" t="s">
        <v>283</v>
      </c>
      <c r="AT1189" s="225" t="s">
        <v>143</v>
      </c>
      <c r="AU1189" s="225" t="s">
        <v>84</v>
      </c>
      <c r="AY1189" s="19" t="s">
        <v>141</v>
      </c>
      <c r="BE1189" s="226">
        <f>IF(N1189="základní",J1189,0)</f>
        <v>0</v>
      </c>
      <c r="BF1189" s="226">
        <f>IF(N1189="snížená",J1189,0)</f>
        <v>0</v>
      </c>
      <c r="BG1189" s="226">
        <f>IF(N1189="zákl. přenesená",J1189,0)</f>
        <v>0</v>
      </c>
      <c r="BH1189" s="226">
        <f>IF(N1189="sníž. přenesená",J1189,0)</f>
        <v>0</v>
      </c>
      <c r="BI1189" s="226">
        <f>IF(N1189="nulová",J1189,0)</f>
        <v>0</v>
      </c>
      <c r="BJ1189" s="19" t="s">
        <v>84</v>
      </c>
      <c r="BK1189" s="226">
        <f>ROUND(I1189*H1189,2)</f>
        <v>0</v>
      </c>
      <c r="BL1189" s="19" t="s">
        <v>283</v>
      </c>
      <c r="BM1189" s="225" t="s">
        <v>1456</v>
      </c>
    </row>
    <row r="1190" s="2" customFormat="1">
      <c r="A1190" s="40"/>
      <c r="B1190" s="41"/>
      <c r="C1190" s="42"/>
      <c r="D1190" s="227" t="s">
        <v>150</v>
      </c>
      <c r="E1190" s="42"/>
      <c r="F1190" s="228" t="s">
        <v>1078</v>
      </c>
      <c r="G1190" s="42"/>
      <c r="H1190" s="42"/>
      <c r="I1190" s="229"/>
      <c r="J1190" s="42"/>
      <c r="K1190" s="42"/>
      <c r="L1190" s="46"/>
      <c r="M1190" s="230"/>
      <c r="N1190" s="231"/>
      <c r="O1190" s="86"/>
      <c r="P1190" s="86"/>
      <c r="Q1190" s="86"/>
      <c r="R1190" s="86"/>
      <c r="S1190" s="86"/>
      <c r="T1190" s="87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T1190" s="19" t="s">
        <v>150</v>
      </c>
      <c r="AU1190" s="19" t="s">
        <v>84</v>
      </c>
    </row>
    <row r="1191" s="13" customFormat="1">
      <c r="A1191" s="13"/>
      <c r="B1191" s="232"/>
      <c r="C1191" s="233"/>
      <c r="D1191" s="234" t="s">
        <v>152</v>
      </c>
      <c r="E1191" s="235" t="s">
        <v>19</v>
      </c>
      <c r="F1191" s="236" t="s">
        <v>1069</v>
      </c>
      <c r="G1191" s="233"/>
      <c r="H1191" s="235" t="s">
        <v>19</v>
      </c>
      <c r="I1191" s="237"/>
      <c r="J1191" s="233"/>
      <c r="K1191" s="233"/>
      <c r="L1191" s="238"/>
      <c r="M1191" s="239"/>
      <c r="N1191" s="240"/>
      <c r="O1191" s="240"/>
      <c r="P1191" s="240"/>
      <c r="Q1191" s="240"/>
      <c r="R1191" s="240"/>
      <c r="S1191" s="240"/>
      <c r="T1191" s="241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42" t="s">
        <v>152</v>
      </c>
      <c r="AU1191" s="242" t="s">
        <v>84</v>
      </c>
      <c r="AV1191" s="13" t="s">
        <v>78</v>
      </c>
      <c r="AW1191" s="13" t="s">
        <v>33</v>
      </c>
      <c r="AX1191" s="13" t="s">
        <v>71</v>
      </c>
      <c r="AY1191" s="242" t="s">
        <v>141</v>
      </c>
    </row>
    <row r="1192" s="14" customFormat="1">
      <c r="A1192" s="14"/>
      <c r="B1192" s="243"/>
      <c r="C1192" s="244"/>
      <c r="D1192" s="234" t="s">
        <v>152</v>
      </c>
      <c r="E1192" s="245" t="s">
        <v>19</v>
      </c>
      <c r="F1192" s="246" t="s">
        <v>1070</v>
      </c>
      <c r="G1192" s="244"/>
      <c r="H1192" s="247">
        <v>0.35999999999999999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152</v>
      </c>
      <c r="AU1192" s="253" t="s">
        <v>84</v>
      </c>
      <c r="AV1192" s="14" t="s">
        <v>84</v>
      </c>
      <c r="AW1192" s="14" t="s">
        <v>33</v>
      </c>
      <c r="AX1192" s="14" t="s">
        <v>71</v>
      </c>
      <c r="AY1192" s="253" t="s">
        <v>141</v>
      </c>
    </row>
    <row r="1193" s="14" customFormat="1">
      <c r="A1193" s="14"/>
      <c r="B1193" s="243"/>
      <c r="C1193" s="244"/>
      <c r="D1193" s="234" t="s">
        <v>152</v>
      </c>
      <c r="E1193" s="245" t="s">
        <v>19</v>
      </c>
      <c r="F1193" s="246" t="s">
        <v>1071</v>
      </c>
      <c r="G1193" s="244"/>
      <c r="H1193" s="247">
        <v>0.95999999999999996</v>
      </c>
      <c r="I1193" s="248"/>
      <c r="J1193" s="244"/>
      <c r="K1193" s="244"/>
      <c r="L1193" s="249"/>
      <c r="M1193" s="250"/>
      <c r="N1193" s="251"/>
      <c r="O1193" s="251"/>
      <c r="P1193" s="251"/>
      <c r="Q1193" s="251"/>
      <c r="R1193" s="251"/>
      <c r="S1193" s="251"/>
      <c r="T1193" s="252"/>
      <c r="U1193" s="14"/>
      <c r="V1193" s="14"/>
      <c r="W1193" s="14"/>
      <c r="X1193" s="14"/>
      <c r="Y1193" s="14"/>
      <c r="Z1193" s="14"/>
      <c r="AA1193" s="14"/>
      <c r="AB1193" s="14"/>
      <c r="AC1193" s="14"/>
      <c r="AD1193" s="14"/>
      <c r="AE1193" s="14"/>
      <c r="AT1193" s="253" t="s">
        <v>152</v>
      </c>
      <c r="AU1193" s="253" t="s">
        <v>84</v>
      </c>
      <c r="AV1193" s="14" t="s">
        <v>84</v>
      </c>
      <c r="AW1193" s="14" t="s">
        <v>33</v>
      </c>
      <c r="AX1193" s="14" t="s">
        <v>71</v>
      </c>
      <c r="AY1193" s="253" t="s">
        <v>141</v>
      </c>
    </row>
    <row r="1194" s="13" customFormat="1">
      <c r="A1194" s="13"/>
      <c r="B1194" s="232"/>
      <c r="C1194" s="233"/>
      <c r="D1194" s="234" t="s">
        <v>152</v>
      </c>
      <c r="E1194" s="235" t="s">
        <v>19</v>
      </c>
      <c r="F1194" s="236" t="s">
        <v>1072</v>
      </c>
      <c r="G1194" s="233"/>
      <c r="H1194" s="235" t="s">
        <v>19</v>
      </c>
      <c r="I1194" s="237"/>
      <c r="J1194" s="233"/>
      <c r="K1194" s="233"/>
      <c r="L1194" s="238"/>
      <c r="M1194" s="239"/>
      <c r="N1194" s="240"/>
      <c r="O1194" s="240"/>
      <c r="P1194" s="240"/>
      <c r="Q1194" s="240"/>
      <c r="R1194" s="240"/>
      <c r="S1194" s="240"/>
      <c r="T1194" s="241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2" t="s">
        <v>152</v>
      </c>
      <c r="AU1194" s="242" t="s">
        <v>84</v>
      </c>
      <c r="AV1194" s="13" t="s">
        <v>78</v>
      </c>
      <c r="AW1194" s="13" t="s">
        <v>33</v>
      </c>
      <c r="AX1194" s="13" t="s">
        <v>71</v>
      </c>
      <c r="AY1194" s="242" t="s">
        <v>141</v>
      </c>
    </row>
    <row r="1195" s="14" customFormat="1">
      <c r="A1195" s="14"/>
      <c r="B1195" s="243"/>
      <c r="C1195" s="244"/>
      <c r="D1195" s="234" t="s">
        <v>152</v>
      </c>
      <c r="E1195" s="245" t="s">
        <v>19</v>
      </c>
      <c r="F1195" s="246" t="s">
        <v>1073</v>
      </c>
      <c r="G1195" s="244"/>
      <c r="H1195" s="247">
        <v>0.47999999999999998</v>
      </c>
      <c r="I1195" s="248"/>
      <c r="J1195" s="244"/>
      <c r="K1195" s="244"/>
      <c r="L1195" s="249"/>
      <c r="M1195" s="250"/>
      <c r="N1195" s="251"/>
      <c r="O1195" s="251"/>
      <c r="P1195" s="251"/>
      <c r="Q1195" s="251"/>
      <c r="R1195" s="251"/>
      <c r="S1195" s="251"/>
      <c r="T1195" s="252"/>
      <c r="U1195" s="14"/>
      <c r="V1195" s="14"/>
      <c r="W1195" s="14"/>
      <c r="X1195" s="14"/>
      <c r="Y1195" s="14"/>
      <c r="Z1195" s="14"/>
      <c r="AA1195" s="14"/>
      <c r="AB1195" s="14"/>
      <c r="AC1195" s="14"/>
      <c r="AD1195" s="14"/>
      <c r="AE1195" s="14"/>
      <c r="AT1195" s="253" t="s">
        <v>152</v>
      </c>
      <c r="AU1195" s="253" t="s">
        <v>84</v>
      </c>
      <c r="AV1195" s="14" t="s">
        <v>84</v>
      </c>
      <c r="AW1195" s="14" t="s">
        <v>33</v>
      </c>
      <c r="AX1195" s="14" t="s">
        <v>71</v>
      </c>
      <c r="AY1195" s="253" t="s">
        <v>141</v>
      </c>
    </row>
    <row r="1196" s="15" customFormat="1">
      <c r="A1196" s="15"/>
      <c r="B1196" s="254"/>
      <c r="C1196" s="255"/>
      <c r="D1196" s="234" t="s">
        <v>152</v>
      </c>
      <c r="E1196" s="256" t="s">
        <v>19</v>
      </c>
      <c r="F1196" s="257" t="s">
        <v>159</v>
      </c>
      <c r="G1196" s="255"/>
      <c r="H1196" s="258">
        <v>1.7999999999999998</v>
      </c>
      <c r="I1196" s="259"/>
      <c r="J1196" s="255"/>
      <c r="K1196" s="255"/>
      <c r="L1196" s="260"/>
      <c r="M1196" s="261"/>
      <c r="N1196" s="262"/>
      <c r="O1196" s="262"/>
      <c r="P1196" s="262"/>
      <c r="Q1196" s="262"/>
      <c r="R1196" s="262"/>
      <c r="S1196" s="262"/>
      <c r="T1196" s="263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64" t="s">
        <v>152</v>
      </c>
      <c r="AU1196" s="264" t="s">
        <v>84</v>
      </c>
      <c r="AV1196" s="15" t="s">
        <v>148</v>
      </c>
      <c r="AW1196" s="15" t="s">
        <v>33</v>
      </c>
      <c r="AX1196" s="15" t="s">
        <v>78</v>
      </c>
      <c r="AY1196" s="264" t="s">
        <v>141</v>
      </c>
    </row>
    <row r="1197" s="2" customFormat="1" ht="16.5" customHeight="1">
      <c r="A1197" s="40"/>
      <c r="B1197" s="41"/>
      <c r="C1197" s="214" t="s">
        <v>1074</v>
      </c>
      <c r="D1197" s="214" t="s">
        <v>143</v>
      </c>
      <c r="E1197" s="215" t="s">
        <v>1080</v>
      </c>
      <c r="F1197" s="216" t="s">
        <v>1081</v>
      </c>
      <c r="G1197" s="217" t="s">
        <v>146</v>
      </c>
      <c r="H1197" s="218">
        <v>1.8</v>
      </c>
      <c r="I1197" s="219"/>
      <c r="J1197" s="220">
        <f>ROUND(I1197*H1197,2)</f>
        <v>0</v>
      </c>
      <c r="K1197" s="216" t="s">
        <v>147</v>
      </c>
      <c r="L1197" s="46"/>
      <c r="M1197" s="221" t="s">
        <v>19</v>
      </c>
      <c r="N1197" s="222" t="s">
        <v>43</v>
      </c>
      <c r="O1197" s="86"/>
      <c r="P1197" s="223">
        <f>O1197*H1197</f>
        <v>0</v>
      </c>
      <c r="Q1197" s="223">
        <v>0.00012</v>
      </c>
      <c r="R1197" s="223">
        <f>Q1197*H1197</f>
        <v>0.00021600000000000002</v>
      </c>
      <c r="S1197" s="223">
        <v>0</v>
      </c>
      <c r="T1197" s="224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25" t="s">
        <v>283</v>
      </c>
      <c r="AT1197" s="225" t="s">
        <v>143</v>
      </c>
      <c r="AU1197" s="225" t="s">
        <v>84</v>
      </c>
      <c r="AY1197" s="19" t="s">
        <v>141</v>
      </c>
      <c r="BE1197" s="226">
        <f>IF(N1197="základní",J1197,0)</f>
        <v>0</v>
      </c>
      <c r="BF1197" s="226">
        <f>IF(N1197="snížená",J1197,0)</f>
        <v>0</v>
      </c>
      <c r="BG1197" s="226">
        <f>IF(N1197="zákl. přenesená",J1197,0)</f>
        <v>0</v>
      </c>
      <c r="BH1197" s="226">
        <f>IF(N1197="sníž. přenesená",J1197,0)</f>
        <v>0</v>
      </c>
      <c r="BI1197" s="226">
        <f>IF(N1197="nulová",J1197,0)</f>
        <v>0</v>
      </c>
      <c r="BJ1197" s="19" t="s">
        <v>84</v>
      </c>
      <c r="BK1197" s="226">
        <f>ROUND(I1197*H1197,2)</f>
        <v>0</v>
      </c>
      <c r="BL1197" s="19" t="s">
        <v>283</v>
      </c>
      <c r="BM1197" s="225" t="s">
        <v>1457</v>
      </c>
    </row>
    <row r="1198" s="2" customFormat="1">
      <c r="A1198" s="40"/>
      <c r="B1198" s="41"/>
      <c r="C1198" s="42"/>
      <c r="D1198" s="227" t="s">
        <v>150</v>
      </c>
      <c r="E1198" s="42"/>
      <c r="F1198" s="228" t="s">
        <v>1083</v>
      </c>
      <c r="G1198" s="42"/>
      <c r="H1198" s="42"/>
      <c r="I1198" s="229"/>
      <c r="J1198" s="42"/>
      <c r="K1198" s="42"/>
      <c r="L1198" s="46"/>
      <c r="M1198" s="230"/>
      <c r="N1198" s="231"/>
      <c r="O1198" s="86"/>
      <c r="P1198" s="86"/>
      <c r="Q1198" s="86"/>
      <c r="R1198" s="86"/>
      <c r="S1198" s="86"/>
      <c r="T1198" s="87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T1198" s="19" t="s">
        <v>150</v>
      </c>
      <c r="AU1198" s="19" t="s">
        <v>84</v>
      </c>
    </row>
    <row r="1199" s="13" customFormat="1">
      <c r="A1199" s="13"/>
      <c r="B1199" s="232"/>
      <c r="C1199" s="233"/>
      <c r="D1199" s="234" t="s">
        <v>152</v>
      </c>
      <c r="E1199" s="235" t="s">
        <v>19</v>
      </c>
      <c r="F1199" s="236" t="s">
        <v>1069</v>
      </c>
      <c r="G1199" s="233"/>
      <c r="H1199" s="235" t="s">
        <v>19</v>
      </c>
      <c r="I1199" s="237"/>
      <c r="J1199" s="233"/>
      <c r="K1199" s="233"/>
      <c r="L1199" s="238"/>
      <c r="M1199" s="239"/>
      <c r="N1199" s="240"/>
      <c r="O1199" s="240"/>
      <c r="P1199" s="240"/>
      <c r="Q1199" s="240"/>
      <c r="R1199" s="240"/>
      <c r="S1199" s="240"/>
      <c r="T1199" s="241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42" t="s">
        <v>152</v>
      </c>
      <c r="AU1199" s="242" t="s">
        <v>84</v>
      </c>
      <c r="AV1199" s="13" t="s">
        <v>78</v>
      </c>
      <c r="AW1199" s="13" t="s">
        <v>33</v>
      </c>
      <c r="AX1199" s="13" t="s">
        <v>71</v>
      </c>
      <c r="AY1199" s="242" t="s">
        <v>141</v>
      </c>
    </row>
    <row r="1200" s="14" customFormat="1">
      <c r="A1200" s="14"/>
      <c r="B1200" s="243"/>
      <c r="C1200" s="244"/>
      <c r="D1200" s="234" t="s">
        <v>152</v>
      </c>
      <c r="E1200" s="245" t="s">
        <v>19</v>
      </c>
      <c r="F1200" s="246" t="s">
        <v>1070</v>
      </c>
      <c r="G1200" s="244"/>
      <c r="H1200" s="247">
        <v>0.35999999999999999</v>
      </c>
      <c r="I1200" s="248"/>
      <c r="J1200" s="244"/>
      <c r="K1200" s="244"/>
      <c r="L1200" s="249"/>
      <c r="M1200" s="250"/>
      <c r="N1200" s="251"/>
      <c r="O1200" s="251"/>
      <c r="P1200" s="251"/>
      <c r="Q1200" s="251"/>
      <c r="R1200" s="251"/>
      <c r="S1200" s="251"/>
      <c r="T1200" s="252"/>
      <c r="U1200" s="14"/>
      <c r="V1200" s="14"/>
      <c r="W1200" s="14"/>
      <c r="X1200" s="14"/>
      <c r="Y1200" s="14"/>
      <c r="Z1200" s="14"/>
      <c r="AA1200" s="14"/>
      <c r="AB1200" s="14"/>
      <c r="AC1200" s="14"/>
      <c r="AD1200" s="14"/>
      <c r="AE1200" s="14"/>
      <c r="AT1200" s="253" t="s">
        <v>152</v>
      </c>
      <c r="AU1200" s="253" t="s">
        <v>84</v>
      </c>
      <c r="AV1200" s="14" t="s">
        <v>84</v>
      </c>
      <c r="AW1200" s="14" t="s">
        <v>33</v>
      </c>
      <c r="AX1200" s="14" t="s">
        <v>71</v>
      </c>
      <c r="AY1200" s="253" t="s">
        <v>141</v>
      </c>
    </row>
    <row r="1201" s="14" customFormat="1">
      <c r="A1201" s="14"/>
      <c r="B1201" s="243"/>
      <c r="C1201" s="244"/>
      <c r="D1201" s="234" t="s">
        <v>152</v>
      </c>
      <c r="E1201" s="245" t="s">
        <v>19</v>
      </c>
      <c r="F1201" s="246" t="s">
        <v>1071</v>
      </c>
      <c r="G1201" s="244"/>
      <c r="H1201" s="247">
        <v>0.95999999999999996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152</v>
      </c>
      <c r="AU1201" s="253" t="s">
        <v>84</v>
      </c>
      <c r="AV1201" s="14" t="s">
        <v>84</v>
      </c>
      <c r="AW1201" s="14" t="s">
        <v>33</v>
      </c>
      <c r="AX1201" s="14" t="s">
        <v>71</v>
      </c>
      <c r="AY1201" s="253" t="s">
        <v>141</v>
      </c>
    </row>
    <row r="1202" s="13" customFormat="1">
      <c r="A1202" s="13"/>
      <c r="B1202" s="232"/>
      <c r="C1202" s="233"/>
      <c r="D1202" s="234" t="s">
        <v>152</v>
      </c>
      <c r="E1202" s="235" t="s">
        <v>19</v>
      </c>
      <c r="F1202" s="236" t="s">
        <v>1072</v>
      </c>
      <c r="G1202" s="233"/>
      <c r="H1202" s="235" t="s">
        <v>19</v>
      </c>
      <c r="I1202" s="237"/>
      <c r="J1202" s="233"/>
      <c r="K1202" s="233"/>
      <c r="L1202" s="238"/>
      <c r="M1202" s="239"/>
      <c r="N1202" s="240"/>
      <c r="O1202" s="240"/>
      <c r="P1202" s="240"/>
      <c r="Q1202" s="240"/>
      <c r="R1202" s="240"/>
      <c r="S1202" s="240"/>
      <c r="T1202" s="241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2" t="s">
        <v>152</v>
      </c>
      <c r="AU1202" s="242" t="s">
        <v>84</v>
      </c>
      <c r="AV1202" s="13" t="s">
        <v>78</v>
      </c>
      <c r="AW1202" s="13" t="s">
        <v>33</v>
      </c>
      <c r="AX1202" s="13" t="s">
        <v>71</v>
      </c>
      <c r="AY1202" s="242" t="s">
        <v>141</v>
      </c>
    </row>
    <row r="1203" s="14" customFormat="1">
      <c r="A1203" s="14"/>
      <c r="B1203" s="243"/>
      <c r="C1203" s="244"/>
      <c r="D1203" s="234" t="s">
        <v>152</v>
      </c>
      <c r="E1203" s="245" t="s">
        <v>19</v>
      </c>
      <c r="F1203" s="246" t="s">
        <v>1073</v>
      </c>
      <c r="G1203" s="244"/>
      <c r="H1203" s="247">
        <v>0.47999999999999998</v>
      </c>
      <c r="I1203" s="248"/>
      <c r="J1203" s="244"/>
      <c r="K1203" s="244"/>
      <c r="L1203" s="249"/>
      <c r="M1203" s="250"/>
      <c r="N1203" s="251"/>
      <c r="O1203" s="251"/>
      <c r="P1203" s="251"/>
      <c r="Q1203" s="251"/>
      <c r="R1203" s="251"/>
      <c r="S1203" s="251"/>
      <c r="T1203" s="252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53" t="s">
        <v>152</v>
      </c>
      <c r="AU1203" s="253" t="s">
        <v>84</v>
      </c>
      <c r="AV1203" s="14" t="s">
        <v>84</v>
      </c>
      <c r="AW1203" s="14" t="s">
        <v>33</v>
      </c>
      <c r="AX1203" s="14" t="s">
        <v>71</v>
      </c>
      <c r="AY1203" s="253" t="s">
        <v>141</v>
      </c>
    </row>
    <row r="1204" s="15" customFormat="1">
      <c r="A1204" s="15"/>
      <c r="B1204" s="254"/>
      <c r="C1204" s="255"/>
      <c r="D1204" s="234" t="s">
        <v>152</v>
      </c>
      <c r="E1204" s="256" t="s">
        <v>19</v>
      </c>
      <c r="F1204" s="257" t="s">
        <v>159</v>
      </c>
      <c r="G1204" s="255"/>
      <c r="H1204" s="258">
        <v>1.7999999999999998</v>
      </c>
      <c r="I1204" s="259"/>
      <c r="J1204" s="255"/>
      <c r="K1204" s="255"/>
      <c r="L1204" s="260"/>
      <c r="M1204" s="261"/>
      <c r="N1204" s="262"/>
      <c r="O1204" s="262"/>
      <c r="P1204" s="262"/>
      <c r="Q1204" s="262"/>
      <c r="R1204" s="262"/>
      <c r="S1204" s="262"/>
      <c r="T1204" s="263"/>
      <c r="U1204" s="15"/>
      <c r="V1204" s="15"/>
      <c r="W1204" s="15"/>
      <c r="X1204" s="15"/>
      <c r="Y1204" s="15"/>
      <c r="Z1204" s="15"/>
      <c r="AA1204" s="15"/>
      <c r="AB1204" s="15"/>
      <c r="AC1204" s="15"/>
      <c r="AD1204" s="15"/>
      <c r="AE1204" s="15"/>
      <c r="AT1204" s="264" t="s">
        <v>152</v>
      </c>
      <c r="AU1204" s="264" t="s">
        <v>84</v>
      </c>
      <c r="AV1204" s="15" t="s">
        <v>148</v>
      </c>
      <c r="AW1204" s="15" t="s">
        <v>33</v>
      </c>
      <c r="AX1204" s="15" t="s">
        <v>78</v>
      </c>
      <c r="AY1204" s="264" t="s">
        <v>141</v>
      </c>
    </row>
    <row r="1205" s="2" customFormat="1" ht="16.5" customHeight="1">
      <c r="A1205" s="40"/>
      <c r="B1205" s="41"/>
      <c r="C1205" s="214" t="s">
        <v>1079</v>
      </c>
      <c r="D1205" s="214" t="s">
        <v>143</v>
      </c>
      <c r="E1205" s="215" t="s">
        <v>1085</v>
      </c>
      <c r="F1205" s="216" t="s">
        <v>1086</v>
      </c>
      <c r="G1205" s="217" t="s">
        <v>146</v>
      </c>
      <c r="H1205" s="218">
        <v>732.63</v>
      </c>
      <c r="I1205" s="219"/>
      <c r="J1205" s="220">
        <f>ROUND(I1205*H1205,2)</f>
        <v>0</v>
      </c>
      <c r="K1205" s="216" t="s">
        <v>147</v>
      </c>
      <c r="L1205" s="46"/>
      <c r="M1205" s="221" t="s">
        <v>19</v>
      </c>
      <c r="N1205" s="222" t="s">
        <v>43</v>
      </c>
      <c r="O1205" s="86"/>
      <c r="P1205" s="223">
        <f>O1205*H1205</f>
        <v>0</v>
      </c>
      <c r="Q1205" s="223">
        <v>0</v>
      </c>
      <c r="R1205" s="223">
        <f>Q1205*H1205</f>
        <v>0</v>
      </c>
      <c r="S1205" s="223">
        <v>0</v>
      </c>
      <c r="T1205" s="224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25" t="s">
        <v>283</v>
      </c>
      <c r="AT1205" s="225" t="s">
        <v>143</v>
      </c>
      <c r="AU1205" s="225" t="s">
        <v>84</v>
      </c>
      <c r="AY1205" s="19" t="s">
        <v>141</v>
      </c>
      <c r="BE1205" s="226">
        <f>IF(N1205="základní",J1205,0)</f>
        <v>0</v>
      </c>
      <c r="BF1205" s="226">
        <f>IF(N1205="snížená",J1205,0)</f>
        <v>0</v>
      </c>
      <c r="BG1205" s="226">
        <f>IF(N1205="zákl. přenesená",J1205,0)</f>
        <v>0</v>
      </c>
      <c r="BH1205" s="226">
        <f>IF(N1205="sníž. přenesená",J1205,0)</f>
        <v>0</v>
      </c>
      <c r="BI1205" s="226">
        <f>IF(N1205="nulová",J1205,0)</f>
        <v>0</v>
      </c>
      <c r="BJ1205" s="19" t="s">
        <v>84</v>
      </c>
      <c r="BK1205" s="226">
        <f>ROUND(I1205*H1205,2)</f>
        <v>0</v>
      </c>
      <c r="BL1205" s="19" t="s">
        <v>283</v>
      </c>
      <c r="BM1205" s="225" t="s">
        <v>1087</v>
      </c>
    </row>
    <row r="1206" s="2" customFormat="1">
      <c r="A1206" s="40"/>
      <c r="B1206" s="41"/>
      <c r="C1206" s="42"/>
      <c r="D1206" s="227" t="s">
        <v>150</v>
      </c>
      <c r="E1206" s="42"/>
      <c r="F1206" s="228" t="s">
        <v>1088</v>
      </c>
      <c r="G1206" s="42"/>
      <c r="H1206" s="42"/>
      <c r="I1206" s="229"/>
      <c r="J1206" s="42"/>
      <c r="K1206" s="42"/>
      <c r="L1206" s="46"/>
      <c r="M1206" s="230"/>
      <c r="N1206" s="231"/>
      <c r="O1206" s="86"/>
      <c r="P1206" s="86"/>
      <c r="Q1206" s="86"/>
      <c r="R1206" s="86"/>
      <c r="S1206" s="86"/>
      <c r="T1206" s="87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T1206" s="19" t="s">
        <v>150</v>
      </c>
      <c r="AU1206" s="19" t="s">
        <v>84</v>
      </c>
    </row>
    <row r="1207" s="13" customFormat="1">
      <c r="A1207" s="13"/>
      <c r="B1207" s="232"/>
      <c r="C1207" s="233"/>
      <c r="D1207" s="234" t="s">
        <v>152</v>
      </c>
      <c r="E1207" s="235" t="s">
        <v>19</v>
      </c>
      <c r="F1207" s="236" t="s">
        <v>255</v>
      </c>
      <c r="G1207" s="233"/>
      <c r="H1207" s="235" t="s">
        <v>19</v>
      </c>
      <c r="I1207" s="237"/>
      <c r="J1207" s="233"/>
      <c r="K1207" s="233"/>
      <c r="L1207" s="238"/>
      <c r="M1207" s="239"/>
      <c r="N1207" s="240"/>
      <c r="O1207" s="240"/>
      <c r="P1207" s="240"/>
      <c r="Q1207" s="240"/>
      <c r="R1207" s="240"/>
      <c r="S1207" s="240"/>
      <c r="T1207" s="241"/>
      <c r="U1207" s="13"/>
      <c r="V1207" s="13"/>
      <c r="W1207" s="13"/>
      <c r="X1207" s="13"/>
      <c r="Y1207" s="13"/>
      <c r="Z1207" s="13"/>
      <c r="AA1207" s="13"/>
      <c r="AB1207" s="13"/>
      <c r="AC1207" s="13"/>
      <c r="AD1207" s="13"/>
      <c r="AE1207" s="13"/>
      <c r="AT1207" s="242" t="s">
        <v>152</v>
      </c>
      <c r="AU1207" s="242" t="s">
        <v>84</v>
      </c>
      <c r="AV1207" s="13" t="s">
        <v>78</v>
      </c>
      <c r="AW1207" s="13" t="s">
        <v>33</v>
      </c>
      <c r="AX1207" s="13" t="s">
        <v>71</v>
      </c>
      <c r="AY1207" s="242" t="s">
        <v>141</v>
      </c>
    </row>
    <row r="1208" s="14" customFormat="1">
      <c r="A1208" s="14"/>
      <c r="B1208" s="243"/>
      <c r="C1208" s="244"/>
      <c r="D1208" s="234" t="s">
        <v>152</v>
      </c>
      <c r="E1208" s="245" t="s">
        <v>19</v>
      </c>
      <c r="F1208" s="246" t="s">
        <v>1458</v>
      </c>
      <c r="G1208" s="244"/>
      <c r="H1208" s="247">
        <v>28.949999999999999</v>
      </c>
      <c r="I1208" s="248"/>
      <c r="J1208" s="244"/>
      <c r="K1208" s="244"/>
      <c r="L1208" s="249"/>
      <c r="M1208" s="250"/>
      <c r="N1208" s="251"/>
      <c r="O1208" s="251"/>
      <c r="P1208" s="251"/>
      <c r="Q1208" s="251"/>
      <c r="R1208" s="251"/>
      <c r="S1208" s="251"/>
      <c r="T1208" s="252"/>
      <c r="U1208" s="14"/>
      <c r="V1208" s="14"/>
      <c r="W1208" s="14"/>
      <c r="X1208" s="14"/>
      <c r="Y1208" s="14"/>
      <c r="Z1208" s="14"/>
      <c r="AA1208" s="14"/>
      <c r="AB1208" s="14"/>
      <c r="AC1208" s="14"/>
      <c r="AD1208" s="14"/>
      <c r="AE1208" s="14"/>
      <c r="AT1208" s="253" t="s">
        <v>152</v>
      </c>
      <c r="AU1208" s="253" t="s">
        <v>84</v>
      </c>
      <c r="AV1208" s="14" t="s">
        <v>84</v>
      </c>
      <c r="AW1208" s="14" t="s">
        <v>33</v>
      </c>
      <c r="AX1208" s="14" t="s">
        <v>71</v>
      </c>
      <c r="AY1208" s="253" t="s">
        <v>141</v>
      </c>
    </row>
    <row r="1209" s="14" customFormat="1">
      <c r="A1209" s="14"/>
      <c r="B1209" s="243"/>
      <c r="C1209" s="244"/>
      <c r="D1209" s="234" t="s">
        <v>152</v>
      </c>
      <c r="E1209" s="245" t="s">
        <v>19</v>
      </c>
      <c r="F1209" s="246" t="s">
        <v>258</v>
      </c>
      <c r="G1209" s="244"/>
      <c r="H1209" s="247">
        <v>0.22500000000000001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152</v>
      </c>
      <c r="AU1209" s="253" t="s">
        <v>84</v>
      </c>
      <c r="AV1209" s="14" t="s">
        <v>84</v>
      </c>
      <c r="AW1209" s="14" t="s">
        <v>33</v>
      </c>
      <c r="AX1209" s="14" t="s">
        <v>71</v>
      </c>
      <c r="AY1209" s="253" t="s">
        <v>141</v>
      </c>
    </row>
    <row r="1210" s="14" customFormat="1">
      <c r="A1210" s="14"/>
      <c r="B1210" s="243"/>
      <c r="C1210" s="244"/>
      <c r="D1210" s="234" t="s">
        <v>152</v>
      </c>
      <c r="E1210" s="245" t="s">
        <v>19</v>
      </c>
      <c r="F1210" s="246" t="s">
        <v>259</v>
      </c>
      <c r="G1210" s="244"/>
      <c r="H1210" s="247">
        <v>7.8300000000000001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152</v>
      </c>
      <c r="AU1210" s="253" t="s">
        <v>84</v>
      </c>
      <c r="AV1210" s="14" t="s">
        <v>84</v>
      </c>
      <c r="AW1210" s="14" t="s">
        <v>33</v>
      </c>
      <c r="AX1210" s="14" t="s">
        <v>71</v>
      </c>
      <c r="AY1210" s="253" t="s">
        <v>141</v>
      </c>
    </row>
    <row r="1211" s="13" customFormat="1">
      <c r="A1211" s="13"/>
      <c r="B1211" s="232"/>
      <c r="C1211" s="233"/>
      <c r="D1211" s="234" t="s">
        <v>152</v>
      </c>
      <c r="E1211" s="235" t="s">
        <v>19</v>
      </c>
      <c r="F1211" s="236" t="s">
        <v>260</v>
      </c>
      <c r="G1211" s="233"/>
      <c r="H1211" s="235" t="s">
        <v>19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152</v>
      </c>
      <c r="AU1211" s="242" t="s">
        <v>84</v>
      </c>
      <c r="AV1211" s="13" t="s">
        <v>78</v>
      </c>
      <c r="AW1211" s="13" t="s">
        <v>33</v>
      </c>
      <c r="AX1211" s="13" t="s">
        <v>71</v>
      </c>
      <c r="AY1211" s="242" t="s">
        <v>141</v>
      </c>
    </row>
    <row r="1212" s="14" customFormat="1">
      <c r="A1212" s="14"/>
      <c r="B1212" s="243"/>
      <c r="C1212" s="244"/>
      <c r="D1212" s="234" t="s">
        <v>152</v>
      </c>
      <c r="E1212" s="245" t="s">
        <v>19</v>
      </c>
      <c r="F1212" s="246" t="s">
        <v>1426</v>
      </c>
      <c r="G1212" s="244"/>
      <c r="H1212" s="247">
        <v>408.02999999999997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152</v>
      </c>
      <c r="AU1212" s="253" t="s">
        <v>84</v>
      </c>
      <c r="AV1212" s="14" t="s">
        <v>84</v>
      </c>
      <c r="AW1212" s="14" t="s">
        <v>33</v>
      </c>
      <c r="AX1212" s="14" t="s">
        <v>71</v>
      </c>
      <c r="AY1212" s="253" t="s">
        <v>141</v>
      </c>
    </row>
    <row r="1213" s="14" customFormat="1">
      <c r="A1213" s="14"/>
      <c r="B1213" s="243"/>
      <c r="C1213" s="244"/>
      <c r="D1213" s="234" t="s">
        <v>152</v>
      </c>
      <c r="E1213" s="245" t="s">
        <v>19</v>
      </c>
      <c r="F1213" s="246" t="s">
        <v>262</v>
      </c>
      <c r="G1213" s="244"/>
      <c r="H1213" s="247">
        <v>76.319999999999993</v>
      </c>
      <c r="I1213" s="248"/>
      <c r="J1213" s="244"/>
      <c r="K1213" s="244"/>
      <c r="L1213" s="249"/>
      <c r="M1213" s="250"/>
      <c r="N1213" s="251"/>
      <c r="O1213" s="251"/>
      <c r="P1213" s="251"/>
      <c r="Q1213" s="251"/>
      <c r="R1213" s="251"/>
      <c r="S1213" s="251"/>
      <c r="T1213" s="252"/>
      <c r="U1213" s="14"/>
      <c r="V1213" s="14"/>
      <c r="W1213" s="14"/>
      <c r="X1213" s="14"/>
      <c r="Y1213" s="14"/>
      <c r="Z1213" s="14"/>
      <c r="AA1213" s="14"/>
      <c r="AB1213" s="14"/>
      <c r="AC1213" s="14"/>
      <c r="AD1213" s="14"/>
      <c r="AE1213" s="14"/>
      <c r="AT1213" s="253" t="s">
        <v>152</v>
      </c>
      <c r="AU1213" s="253" t="s">
        <v>84</v>
      </c>
      <c r="AV1213" s="14" t="s">
        <v>84</v>
      </c>
      <c r="AW1213" s="14" t="s">
        <v>33</v>
      </c>
      <c r="AX1213" s="14" t="s">
        <v>71</v>
      </c>
      <c r="AY1213" s="253" t="s">
        <v>141</v>
      </c>
    </row>
    <row r="1214" s="14" customFormat="1">
      <c r="A1214" s="14"/>
      <c r="B1214" s="243"/>
      <c r="C1214" s="244"/>
      <c r="D1214" s="234" t="s">
        <v>152</v>
      </c>
      <c r="E1214" s="245" t="s">
        <v>19</v>
      </c>
      <c r="F1214" s="246" t="s">
        <v>579</v>
      </c>
      <c r="G1214" s="244"/>
      <c r="H1214" s="247">
        <v>0.79500000000000004</v>
      </c>
      <c r="I1214" s="248"/>
      <c r="J1214" s="244"/>
      <c r="K1214" s="244"/>
      <c r="L1214" s="249"/>
      <c r="M1214" s="250"/>
      <c r="N1214" s="251"/>
      <c r="O1214" s="251"/>
      <c r="P1214" s="251"/>
      <c r="Q1214" s="251"/>
      <c r="R1214" s="251"/>
      <c r="S1214" s="251"/>
      <c r="T1214" s="252"/>
      <c r="U1214" s="14"/>
      <c r="V1214" s="14"/>
      <c r="W1214" s="14"/>
      <c r="X1214" s="14"/>
      <c r="Y1214" s="14"/>
      <c r="Z1214" s="14"/>
      <c r="AA1214" s="14"/>
      <c r="AB1214" s="14"/>
      <c r="AC1214" s="14"/>
      <c r="AD1214" s="14"/>
      <c r="AE1214" s="14"/>
      <c r="AT1214" s="253" t="s">
        <v>152</v>
      </c>
      <c r="AU1214" s="253" t="s">
        <v>84</v>
      </c>
      <c r="AV1214" s="14" t="s">
        <v>84</v>
      </c>
      <c r="AW1214" s="14" t="s">
        <v>33</v>
      </c>
      <c r="AX1214" s="14" t="s">
        <v>71</v>
      </c>
      <c r="AY1214" s="253" t="s">
        <v>141</v>
      </c>
    </row>
    <row r="1215" s="14" customFormat="1">
      <c r="A1215" s="14"/>
      <c r="B1215" s="243"/>
      <c r="C1215" s="244"/>
      <c r="D1215" s="234" t="s">
        <v>152</v>
      </c>
      <c r="E1215" s="245" t="s">
        <v>19</v>
      </c>
      <c r="F1215" s="246" t="s">
        <v>263</v>
      </c>
      <c r="G1215" s="244"/>
      <c r="H1215" s="247">
        <v>1.0800000000000001</v>
      </c>
      <c r="I1215" s="248"/>
      <c r="J1215" s="244"/>
      <c r="K1215" s="244"/>
      <c r="L1215" s="249"/>
      <c r="M1215" s="250"/>
      <c r="N1215" s="251"/>
      <c r="O1215" s="251"/>
      <c r="P1215" s="251"/>
      <c r="Q1215" s="251"/>
      <c r="R1215" s="251"/>
      <c r="S1215" s="251"/>
      <c r="T1215" s="252"/>
      <c r="U1215" s="14"/>
      <c r="V1215" s="14"/>
      <c r="W1215" s="14"/>
      <c r="X1215" s="14"/>
      <c r="Y1215" s="14"/>
      <c r="Z1215" s="14"/>
      <c r="AA1215" s="14"/>
      <c r="AB1215" s="14"/>
      <c r="AC1215" s="14"/>
      <c r="AD1215" s="14"/>
      <c r="AE1215" s="14"/>
      <c r="AT1215" s="253" t="s">
        <v>152</v>
      </c>
      <c r="AU1215" s="253" t="s">
        <v>84</v>
      </c>
      <c r="AV1215" s="14" t="s">
        <v>84</v>
      </c>
      <c r="AW1215" s="14" t="s">
        <v>33</v>
      </c>
      <c r="AX1215" s="14" t="s">
        <v>71</v>
      </c>
      <c r="AY1215" s="253" t="s">
        <v>141</v>
      </c>
    </row>
    <row r="1216" s="13" customFormat="1">
      <c r="A1216" s="13"/>
      <c r="B1216" s="232"/>
      <c r="C1216" s="233"/>
      <c r="D1216" s="234" t="s">
        <v>152</v>
      </c>
      <c r="E1216" s="235" t="s">
        <v>19</v>
      </c>
      <c r="F1216" s="236" t="s">
        <v>264</v>
      </c>
      <c r="G1216" s="233"/>
      <c r="H1216" s="235" t="s">
        <v>19</v>
      </c>
      <c r="I1216" s="237"/>
      <c r="J1216" s="233"/>
      <c r="K1216" s="233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152</v>
      </c>
      <c r="AU1216" s="242" t="s">
        <v>84</v>
      </c>
      <c r="AV1216" s="13" t="s">
        <v>78</v>
      </c>
      <c r="AW1216" s="13" t="s">
        <v>33</v>
      </c>
      <c r="AX1216" s="13" t="s">
        <v>71</v>
      </c>
      <c r="AY1216" s="242" t="s">
        <v>141</v>
      </c>
    </row>
    <row r="1217" s="14" customFormat="1">
      <c r="A1217" s="14"/>
      <c r="B1217" s="243"/>
      <c r="C1217" s="244"/>
      <c r="D1217" s="234" t="s">
        <v>152</v>
      </c>
      <c r="E1217" s="245" t="s">
        <v>19</v>
      </c>
      <c r="F1217" s="246" t="s">
        <v>1426</v>
      </c>
      <c r="G1217" s="244"/>
      <c r="H1217" s="247">
        <v>408.02999999999997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152</v>
      </c>
      <c r="AU1217" s="253" t="s">
        <v>84</v>
      </c>
      <c r="AV1217" s="14" t="s">
        <v>84</v>
      </c>
      <c r="AW1217" s="14" t="s">
        <v>33</v>
      </c>
      <c r="AX1217" s="14" t="s">
        <v>71</v>
      </c>
      <c r="AY1217" s="253" t="s">
        <v>141</v>
      </c>
    </row>
    <row r="1218" s="14" customFormat="1">
      <c r="A1218" s="14"/>
      <c r="B1218" s="243"/>
      <c r="C1218" s="244"/>
      <c r="D1218" s="234" t="s">
        <v>152</v>
      </c>
      <c r="E1218" s="245" t="s">
        <v>19</v>
      </c>
      <c r="F1218" s="246" t="s">
        <v>1425</v>
      </c>
      <c r="G1218" s="244"/>
      <c r="H1218" s="247">
        <v>29.145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152</v>
      </c>
      <c r="AU1218" s="253" t="s">
        <v>84</v>
      </c>
      <c r="AV1218" s="14" t="s">
        <v>84</v>
      </c>
      <c r="AW1218" s="14" t="s">
        <v>33</v>
      </c>
      <c r="AX1218" s="14" t="s">
        <v>71</v>
      </c>
      <c r="AY1218" s="253" t="s">
        <v>141</v>
      </c>
    </row>
    <row r="1219" s="16" customFormat="1">
      <c r="A1219" s="16"/>
      <c r="B1219" s="275"/>
      <c r="C1219" s="276"/>
      <c r="D1219" s="234" t="s">
        <v>152</v>
      </c>
      <c r="E1219" s="277" t="s">
        <v>19</v>
      </c>
      <c r="F1219" s="278" t="s">
        <v>266</v>
      </c>
      <c r="G1219" s="276"/>
      <c r="H1219" s="279">
        <v>960.40499999999997</v>
      </c>
      <c r="I1219" s="280"/>
      <c r="J1219" s="276"/>
      <c r="K1219" s="276"/>
      <c r="L1219" s="281"/>
      <c r="M1219" s="282"/>
      <c r="N1219" s="283"/>
      <c r="O1219" s="283"/>
      <c r="P1219" s="283"/>
      <c r="Q1219" s="283"/>
      <c r="R1219" s="283"/>
      <c r="S1219" s="283"/>
      <c r="T1219" s="284"/>
      <c r="U1219" s="16"/>
      <c r="V1219" s="16"/>
      <c r="W1219" s="16"/>
      <c r="X1219" s="16"/>
      <c r="Y1219" s="16"/>
      <c r="Z1219" s="16"/>
      <c r="AA1219" s="16"/>
      <c r="AB1219" s="16"/>
      <c r="AC1219" s="16"/>
      <c r="AD1219" s="16"/>
      <c r="AE1219" s="16"/>
      <c r="AT1219" s="285" t="s">
        <v>152</v>
      </c>
      <c r="AU1219" s="285" t="s">
        <v>84</v>
      </c>
      <c r="AV1219" s="16" t="s">
        <v>164</v>
      </c>
      <c r="AW1219" s="16" t="s">
        <v>33</v>
      </c>
      <c r="AX1219" s="16" t="s">
        <v>71</v>
      </c>
      <c r="AY1219" s="285" t="s">
        <v>141</v>
      </c>
    </row>
    <row r="1220" s="13" customFormat="1">
      <c r="A1220" s="13"/>
      <c r="B1220" s="232"/>
      <c r="C1220" s="233"/>
      <c r="D1220" s="234" t="s">
        <v>152</v>
      </c>
      <c r="E1220" s="235" t="s">
        <v>19</v>
      </c>
      <c r="F1220" s="236" t="s">
        <v>267</v>
      </c>
      <c r="G1220" s="233"/>
      <c r="H1220" s="235" t="s">
        <v>19</v>
      </c>
      <c r="I1220" s="237"/>
      <c r="J1220" s="233"/>
      <c r="K1220" s="233"/>
      <c r="L1220" s="238"/>
      <c r="M1220" s="239"/>
      <c r="N1220" s="240"/>
      <c r="O1220" s="240"/>
      <c r="P1220" s="240"/>
      <c r="Q1220" s="240"/>
      <c r="R1220" s="240"/>
      <c r="S1220" s="240"/>
      <c r="T1220" s="241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2" t="s">
        <v>152</v>
      </c>
      <c r="AU1220" s="242" t="s">
        <v>84</v>
      </c>
      <c r="AV1220" s="13" t="s">
        <v>78</v>
      </c>
      <c r="AW1220" s="13" t="s">
        <v>33</v>
      </c>
      <c r="AX1220" s="13" t="s">
        <v>71</v>
      </c>
      <c r="AY1220" s="242" t="s">
        <v>141</v>
      </c>
    </row>
    <row r="1221" s="13" customFormat="1">
      <c r="A1221" s="13"/>
      <c r="B1221" s="232"/>
      <c r="C1221" s="233"/>
      <c r="D1221" s="234" t="s">
        <v>152</v>
      </c>
      <c r="E1221" s="235" t="s">
        <v>19</v>
      </c>
      <c r="F1221" s="236" t="s">
        <v>288</v>
      </c>
      <c r="G1221" s="233"/>
      <c r="H1221" s="235" t="s">
        <v>19</v>
      </c>
      <c r="I1221" s="237"/>
      <c r="J1221" s="233"/>
      <c r="K1221" s="233"/>
      <c r="L1221" s="238"/>
      <c r="M1221" s="239"/>
      <c r="N1221" s="240"/>
      <c r="O1221" s="240"/>
      <c r="P1221" s="240"/>
      <c r="Q1221" s="240"/>
      <c r="R1221" s="240"/>
      <c r="S1221" s="240"/>
      <c r="T1221" s="241"/>
      <c r="U1221" s="13"/>
      <c r="V1221" s="13"/>
      <c r="W1221" s="13"/>
      <c r="X1221" s="13"/>
      <c r="Y1221" s="13"/>
      <c r="Z1221" s="13"/>
      <c r="AA1221" s="13"/>
      <c r="AB1221" s="13"/>
      <c r="AC1221" s="13"/>
      <c r="AD1221" s="13"/>
      <c r="AE1221" s="13"/>
      <c r="AT1221" s="242" t="s">
        <v>152</v>
      </c>
      <c r="AU1221" s="242" t="s">
        <v>84</v>
      </c>
      <c r="AV1221" s="13" t="s">
        <v>78</v>
      </c>
      <c r="AW1221" s="13" t="s">
        <v>33</v>
      </c>
      <c r="AX1221" s="13" t="s">
        <v>71</v>
      </c>
      <c r="AY1221" s="242" t="s">
        <v>141</v>
      </c>
    </row>
    <row r="1222" s="14" customFormat="1">
      <c r="A1222" s="14"/>
      <c r="B1222" s="243"/>
      <c r="C1222" s="244"/>
      <c r="D1222" s="234" t="s">
        <v>152</v>
      </c>
      <c r="E1222" s="245" t="s">
        <v>19</v>
      </c>
      <c r="F1222" s="246" t="s">
        <v>268</v>
      </c>
      <c r="G1222" s="244"/>
      <c r="H1222" s="247">
        <v>6.2999999999999998</v>
      </c>
      <c r="I1222" s="248"/>
      <c r="J1222" s="244"/>
      <c r="K1222" s="244"/>
      <c r="L1222" s="249"/>
      <c r="M1222" s="250"/>
      <c r="N1222" s="251"/>
      <c r="O1222" s="251"/>
      <c r="P1222" s="251"/>
      <c r="Q1222" s="251"/>
      <c r="R1222" s="251"/>
      <c r="S1222" s="251"/>
      <c r="T1222" s="252"/>
      <c r="U1222" s="14"/>
      <c r="V1222" s="14"/>
      <c r="W1222" s="14"/>
      <c r="X1222" s="14"/>
      <c r="Y1222" s="14"/>
      <c r="Z1222" s="14"/>
      <c r="AA1222" s="14"/>
      <c r="AB1222" s="14"/>
      <c r="AC1222" s="14"/>
      <c r="AD1222" s="14"/>
      <c r="AE1222" s="14"/>
      <c r="AT1222" s="253" t="s">
        <v>152</v>
      </c>
      <c r="AU1222" s="253" t="s">
        <v>84</v>
      </c>
      <c r="AV1222" s="14" t="s">
        <v>84</v>
      </c>
      <c r="AW1222" s="14" t="s">
        <v>33</v>
      </c>
      <c r="AX1222" s="14" t="s">
        <v>71</v>
      </c>
      <c r="AY1222" s="253" t="s">
        <v>141</v>
      </c>
    </row>
    <row r="1223" s="14" customFormat="1">
      <c r="A1223" s="14"/>
      <c r="B1223" s="243"/>
      <c r="C1223" s="244"/>
      <c r="D1223" s="234" t="s">
        <v>152</v>
      </c>
      <c r="E1223" s="245" t="s">
        <v>19</v>
      </c>
      <c r="F1223" s="246" t="s">
        <v>269</v>
      </c>
      <c r="G1223" s="244"/>
      <c r="H1223" s="247">
        <v>4.7699999999999996</v>
      </c>
      <c r="I1223" s="248"/>
      <c r="J1223" s="244"/>
      <c r="K1223" s="244"/>
      <c r="L1223" s="249"/>
      <c r="M1223" s="250"/>
      <c r="N1223" s="251"/>
      <c r="O1223" s="251"/>
      <c r="P1223" s="251"/>
      <c r="Q1223" s="251"/>
      <c r="R1223" s="251"/>
      <c r="S1223" s="251"/>
      <c r="T1223" s="252"/>
      <c r="U1223" s="14"/>
      <c r="V1223" s="14"/>
      <c r="W1223" s="14"/>
      <c r="X1223" s="14"/>
      <c r="Y1223" s="14"/>
      <c r="Z1223" s="14"/>
      <c r="AA1223" s="14"/>
      <c r="AB1223" s="14"/>
      <c r="AC1223" s="14"/>
      <c r="AD1223" s="14"/>
      <c r="AE1223" s="14"/>
      <c r="AT1223" s="253" t="s">
        <v>152</v>
      </c>
      <c r="AU1223" s="253" t="s">
        <v>84</v>
      </c>
      <c r="AV1223" s="14" t="s">
        <v>84</v>
      </c>
      <c r="AW1223" s="14" t="s">
        <v>33</v>
      </c>
      <c r="AX1223" s="14" t="s">
        <v>71</v>
      </c>
      <c r="AY1223" s="253" t="s">
        <v>141</v>
      </c>
    </row>
    <row r="1224" s="14" customFormat="1">
      <c r="A1224" s="14"/>
      <c r="B1224" s="243"/>
      <c r="C1224" s="244"/>
      <c r="D1224" s="234" t="s">
        <v>152</v>
      </c>
      <c r="E1224" s="245" t="s">
        <v>19</v>
      </c>
      <c r="F1224" s="246" t="s">
        <v>1427</v>
      </c>
      <c r="G1224" s="244"/>
      <c r="H1224" s="247">
        <v>3.96</v>
      </c>
      <c r="I1224" s="248"/>
      <c r="J1224" s="244"/>
      <c r="K1224" s="244"/>
      <c r="L1224" s="249"/>
      <c r="M1224" s="250"/>
      <c r="N1224" s="251"/>
      <c r="O1224" s="251"/>
      <c r="P1224" s="251"/>
      <c r="Q1224" s="251"/>
      <c r="R1224" s="251"/>
      <c r="S1224" s="251"/>
      <c r="T1224" s="252"/>
      <c r="U1224" s="14"/>
      <c r="V1224" s="14"/>
      <c r="W1224" s="14"/>
      <c r="X1224" s="14"/>
      <c r="Y1224" s="14"/>
      <c r="Z1224" s="14"/>
      <c r="AA1224" s="14"/>
      <c r="AB1224" s="14"/>
      <c r="AC1224" s="14"/>
      <c r="AD1224" s="14"/>
      <c r="AE1224" s="14"/>
      <c r="AT1224" s="253" t="s">
        <v>152</v>
      </c>
      <c r="AU1224" s="253" t="s">
        <v>84</v>
      </c>
      <c r="AV1224" s="14" t="s">
        <v>84</v>
      </c>
      <c r="AW1224" s="14" t="s">
        <v>33</v>
      </c>
      <c r="AX1224" s="14" t="s">
        <v>71</v>
      </c>
      <c r="AY1224" s="253" t="s">
        <v>141</v>
      </c>
    </row>
    <row r="1225" s="14" customFormat="1">
      <c r="A1225" s="14"/>
      <c r="B1225" s="243"/>
      <c r="C1225" s="244"/>
      <c r="D1225" s="234" t="s">
        <v>152</v>
      </c>
      <c r="E1225" s="245" t="s">
        <v>19</v>
      </c>
      <c r="F1225" s="246" t="s">
        <v>272</v>
      </c>
      <c r="G1225" s="244"/>
      <c r="H1225" s="247">
        <v>0.90000000000000002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152</v>
      </c>
      <c r="AU1225" s="253" t="s">
        <v>84</v>
      </c>
      <c r="AV1225" s="14" t="s">
        <v>84</v>
      </c>
      <c r="AW1225" s="14" t="s">
        <v>33</v>
      </c>
      <c r="AX1225" s="14" t="s">
        <v>71</v>
      </c>
      <c r="AY1225" s="253" t="s">
        <v>141</v>
      </c>
    </row>
    <row r="1226" s="14" customFormat="1">
      <c r="A1226" s="14"/>
      <c r="B1226" s="243"/>
      <c r="C1226" s="244"/>
      <c r="D1226" s="234" t="s">
        <v>152</v>
      </c>
      <c r="E1226" s="245" t="s">
        <v>19</v>
      </c>
      <c r="F1226" s="246" t="s">
        <v>279</v>
      </c>
      <c r="G1226" s="244"/>
      <c r="H1226" s="247">
        <v>5.5800000000000001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152</v>
      </c>
      <c r="AU1226" s="253" t="s">
        <v>84</v>
      </c>
      <c r="AV1226" s="14" t="s">
        <v>84</v>
      </c>
      <c r="AW1226" s="14" t="s">
        <v>33</v>
      </c>
      <c r="AX1226" s="14" t="s">
        <v>71</v>
      </c>
      <c r="AY1226" s="253" t="s">
        <v>141</v>
      </c>
    </row>
    <row r="1227" s="14" customFormat="1">
      <c r="A1227" s="14"/>
      <c r="B1227" s="243"/>
      <c r="C1227" s="244"/>
      <c r="D1227" s="234" t="s">
        <v>152</v>
      </c>
      <c r="E1227" s="245" t="s">
        <v>19</v>
      </c>
      <c r="F1227" s="246" t="s">
        <v>275</v>
      </c>
      <c r="G1227" s="244"/>
      <c r="H1227" s="247">
        <v>3.5249999999999999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152</v>
      </c>
      <c r="AU1227" s="253" t="s">
        <v>84</v>
      </c>
      <c r="AV1227" s="14" t="s">
        <v>84</v>
      </c>
      <c r="AW1227" s="14" t="s">
        <v>33</v>
      </c>
      <c r="AX1227" s="14" t="s">
        <v>71</v>
      </c>
      <c r="AY1227" s="253" t="s">
        <v>141</v>
      </c>
    </row>
    <row r="1228" s="14" customFormat="1">
      <c r="A1228" s="14"/>
      <c r="B1228" s="243"/>
      <c r="C1228" s="244"/>
      <c r="D1228" s="234" t="s">
        <v>152</v>
      </c>
      <c r="E1228" s="245" t="s">
        <v>19</v>
      </c>
      <c r="F1228" s="246" t="s">
        <v>269</v>
      </c>
      <c r="G1228" s="244"/>
      <c r="H1228" s="247">
        <v>4.7699999999999996</v>
      </c>
      <c r="I1228" s="248"/>
      <c r="J1228" s="244"/>
      <c r="K1228" s="244"/>
      <c r="L1228" s="249"/>
      <c r="M1228" s="250"/>
      <c r="N1228" s="251"/>
      <c r="O1228" s="251"/>
      <c r="P1228" s="251"/>
      <c r="Q1228" s="251"/>
      <c r="R1228" s="251"/>
      <c r="S1228" s="251"/>
      <c r="T1228" s="252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53" t="s">
        <v>152</v>
      </c>
      <c r="AU1228" s="253" t="s">
        <v>84</v>
      </c>
      <c r="AV1228" s="14" t="s">
        <v>84</v>
      </c>
      <c r="AW1228" s="14" t="s">
        <v>33</v>
      </c>
      <c r="AX1228" s="14" t="s">
        <v>71</v>
      </c>
      <c r="AY1228" s="253" t="s">
        <v>141</v>
      </c>
    </row>
    <row r="1229" s="14" customFormat="1">
      <c r="A1229" s="14"/>
      <c r="B1229" s="243"/>
      <c r="C1229" s="244"/>
      <c r="D1229" s="234" t="s">
        <v>152</v>
      </c>
      <c r="E1229" s="245" t="s">
        <v>19</v>
      </c>
      <c r="F1229" s="246" t="s">
        <v>268</v>
      </c>
      <c r="G1229" s="244"/>
      <c r="H1229" s="247">
        <v>6.2999999999999998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152</v>
      </c>
      <c r="AU1229" s="253" t="s">
        <v>84</v>
      </c>
      <c r="AV1229" s="14" t="s">
        <v>84</v>
      </c>
      <c r="AW1229" s="14" t="s">
        <v>33</v>
      </c>
      <c r="AX1229" s="14" t="s">
        <v>71</v>
      </c>
      <c r="AY1229" s="253" t="s">
        <v>141</v>
      </c>
    </row>
    <row r="1230" s="14" customFormat="1">
      <c r="A1230" s="14"/>
      <c r="B1230" s="243"/>
      <c r="C1230" s="244"/>
      <c r="D1230" s="234" t="s">
        <v>152</v>
      </c>
      <c r="E1230" s="245" t="s">
        <v>19</v>
      </c>
      <c r="F1230" s="246" t="s">
        <v>276</v>
      </c>
      <c r="G1230" s="244"/>
      <c r="H1230" s="247">
        <v>1.095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152</v>
      </c>
      <c r="AU1230" s="253" t="s">
        <v>84</v>
      </c>
      <c r="AV1230" s="14" t="s">
        <v>84</v>
      </c>
      <c r="AW1230" s="14" t="s">
        <v>33</v>
      </c>
      <c r="AX1230" s="14" t="s">
        <v>71</v>
      </c>
      <c r="AY1230" s="253" t="s">
        <v>141</v>
      </c>
    </row>
    <row r="1231" s="14" customFormat="1">
      <c r="A1231" s="14"/>
      <c r="B1231" s="243"/>
      <c r="C1231" s="244"/>
      <c r="D1231" s="234" t="s">
        <v>152</v>
      </c>
      <c r="E1231" s="245" t="s">
        <v>19</v>
      </c>
      <c r="F1231" s="246" t="s">
        <v>277</v>
      </c>
      <c r="G1231" s="244"/>
      <c r="H1231" s="247">
        <v>1.98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152</v>
      </c>
      <c r="AU1231" s="253" t="s">
        <v>84</v>
      </c>
      <c r="AV1231" s="14" t="s">
        <v>84</v>
      </c>
      <c r="AW1231" s="14" t="s">
        <v>33</v>
      </c>
      <c r="AX1231" s="14" t="s">
        <v>71</v>
      </c>
      <c r="AY1231" s="253" t="s">
        <v>141</v>
      </c>
    </row>
    <row r="1232" s="14" customFormat="1">
      <c r="A1232" s="14"/>
      <c r="B1232" s="243"/>
      <c r="C1232" s="244"/>
      <c r="D1232" s="234" t="s">
        <v>152</v>
      </c>
      <c r="E1232" s="245" t="s">
        <v>19</v>
      </c>
      <c r="F1232" s="246" t="s">
        <v>278</v>
      </c>
      <c r="G1232" s="244"/>
      <c r="H1232" s="247">
        <v>0.81000000000000005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152</v>
      </c>
      <c r="AU1232" s="253" t="s">
        <v>84</v>
      </c>
      <c r="AV1232" s="14" t="s">
        <v>84</v>
      </c>
      <c r="AW1232" s="14" t="s">
        <v>33</v>
      </c>
      <c r="AX1232" s="14" t="s">
        <v>71</v>
      </c>
      <c r="AY1232" s="253" t="s">
        <v>141</v>
      </c>
    </row>
    <row r="1233" s="13" customFormat="1">
      <c r="A1233" s="13"/>
      <c r="B1233" s="232"/>
      <c r="C1233" s="233"/>
      <c r="D1233" s="234" t="s">
        <v>152</v>
      </c>
      <c r="E1233" s="235" t="s">
        <v>19</v>
      </c>
      <c r="F1233" s="236" t="s">
        <v>318</v>
      </c>
      <c r="G1233" s="233"/>
      <c r="H1233" s="235" t="s">
        <v>19</v>
      </c>
      <c r="I1233" s="237"/>
      <c r="J1233" s="233"/>
      <c r="K1233" s="233"/>
      <c r="L1233" s="238"/>
      <c r="M1233" s="239"/>
      <c r="N1233" s="240"/>
      <c r="O1233" s="240"/>
      <c r="P1233" s="240"/>
      <c r="Q1233" s="240"/>
      <c r="R1233" s="240"/>
      <c r="S1233" s="240"/>
      <c r="T1233" s="24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2" t="s">
        <v>152</v>
      </c>
      <c r="AU1233" s="242" t="s">
        <v>84</v>
      </c>
      <c r="AV1233" s="13" t="s">
        <v>78</v>
      </c>
      <c r="AW1233" s="13" t="s">
        <v>33</v>
      </c>
      <c r="AX1233" s="13" t="s">
        <v>71</v>
      </c>
      <c r="AY1233" s="242" t="s">
        <v>141</v>
      </c>
    </row>
    <row r="1234" s="14" customFormat="1">
      <c r="A1234" s="14"/>
      <c r="B1234" s="243"/>
      <c r="C1234" s="244"/>
      <c r="D1234" s="234" t="s">
        <v>152</v>
      </c>
      <c r="E1234" s="245" t="s">
        <v>19</v>
      </c>
      <c r="F1234" s="246" t="s">
        <v>279</v>
      </c>
      <c r="G1234" s="244"/>
      <c r="H1234" s="247">
        <v>5.5800000000000001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152</v>
      </c>
      <c r="AU1234" s="253" t="s">
        <v>84</v>
      </c>
      <c r="AV1234" s="14" t="s">
        <v>84</v>
      </c>
      <c r="AW1234" s="14" t="s">
        <v>33</v>
      </c>
      <c r="AX1234" s="14" t="s">
        <v>71</v>
      </c>
      <c r="AY1234" s="253" t="s">
        <v>141</v>
      </c>
    </row>
    <row r="1235" s="14" customFormat="1">
      <c r="A1235" s="14"/>
      <c r="B1235" s="243"/>
      <c r="C1235" s="244"/>
      <c r="D1235" s="234" t="s">
        <v>152</v>
      </c>
      <c r="E1235" s="245" t="s">
        <v>19</v>
      </c>
      <c r="F1235" s="246" t="s">
        <v>280</v>
      </c>
      <c r="G1235" s="244"/>
      <c r="H1235" s="247">
        <v>5.04</v>
      </c>
      <c r="I1235" s="248"/>
      <c r="J1235" s="244"/>
      <c r="K1235" s="244"/>
      <c r="L1235" s="249"/>
      <c r="M1235" s="250"/>
      <c r="N1235" s="251"/>
      <c r="O1235" s="251"/>
      <c r="P1235" s="251"/>
      <c r="Q1235" s="251"/>
      <c r="R1235" s="251"/>
      <c r="S1235" s="251"/>
      <c r="T1235" s="252"/>
      <c r="U1235" s="14"/>
      <c r="V1235" s="14"/>
      <c r="W1235" s="14"/>
      <c r="X1235" s="14"/>
      <c r="Y1235" s="14"/>
      <c r="Z1235" s="14"/>
      <c r="AA1235" s="14"/>
      <c r="AB1235" s="14"/>
      <c r="AC1235" s="14"/>
      <c r="AD1235" s="14"/>
      <c r="AE1235" s="14"/>
      <c r="AT1235" s="253" t="s">
        <v>152</v>
      </c>
      <c r="AU1235" s="253" t="s">
        <v>84</v>
      </c>
      <c r="AV1235" s="14" t="s">
        <v>84</v>
      </c>
      <c r="AW1235" s="14" t="s">
        <v>33</v>
      </c>
      <c r="AX1235" s="14" t="s">
        <v>71</v>
      </c>
      <c r="AY1235" s="253" t="s">
        <v>141</v>
      </c>
    </row>
    <row r="1236" s="14" customFormat="1">
      <c r="A1236" s="14"/>
      <c r="B1236" s="243"/>
      <c r="C1236" s="244"/>
      <c r="D1236" s="234" t="s">
        <v>152</v>
      </c>
      <c r="E1236" s="245" t="s">
        <v>19</v>
      </c>
      <c r="F1236" s="246" t="s">
        <v>273</v>
      </c>
      <c r="G1236" s="244"/>
      <c r="H1236" s="247">
        <v>4.6500000000000004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152</v>
      </c>
      <c r="AU1236" s="253" t="s">
        <v>84</v>
      </c>
      <c r="AV1236" s="14" t="s">
        <v>84</v>
      </c>
      <c r="AW1236" s="14" t="s">
        <v>33</v>
      </c>
      <c r="AX1236" s="14" t="s">
        <v>71</v>
      </c>
      <c r="AY1236" s="253" t="s">
        <v>141</v>
      </c>
    </row>
    <row r="1237" s="14" customFormat="1">
      <c r="A1237" s="14"/>
      <c r="B1237" s="243"/>
      <c r="C1237" s="244"/>
      <c r="D1237" s="234" t="s">
        <v>152</v>
      </c>
      <c r="E1237" s="245" t="s">
        <v>19</v>
      </c>
      <c r="F1237" s="246" t="s">
        <v>280</v>
      </c>
      <c r="G1237" s="244"/>
      <c r="H1237" s="247">
        <v>5.04</v>
      </c>
      <c r="I1237" s="248"/>
      <c r="J1237" s="244"/>
      <c r="K1237" s="244"/>
      <c r="L1237" s="249"/>
      <c r="M1237" s="250"/>
      <c r="N1237" s="251"/>
      <c r="O1237" s="251"/>
      <c r="P1237" s="251"/>
      <c r="Q1237" s="251"/>
      <c r="R1237" s="251"/>
      <c r="S1237" s="251"/>
      <c r="T1237" s="252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53" t="s">
        <v>152</v>
      </c>
      <c r="AU1237" s="253" t="s">
        <v>84</v>
      </c>
      <c r="AV1237" s="14" t="s">
        <v>84</v>
      </c>
      <c r="AW1237" s="14" t="s">
        <v>33</v>
      </c>
      <c r="AX1237" s="14" t="s">
        <v>71</v>
      </c>
      <c r="AY1237" s="253" t="s">
        <v>141</v>
      </c>
    </row>
    <row r="1238" s="14" customFormat="1">
      <c r="A1238" s="14"/>
      <c r="B1238" s="243"/>
      <c r="C1238" s="244"/>
      <c r="D1238" s="234" t="s">
        <v>152</v>
      </c>
      <c r="E1238" s="245" t="s">
        <v>19</v>
      </c>
      <c r="F1238" s="246" t="s">
        <v>279</v>
      </c>
      <c r="G1238" s="244"/>
      <c r="H1238" s="247">
        <v>5.5800000000000001</v>
      </c>
      <c r="I1238" s="248"/>
      <c r="J1238" s="244"/>
      <c r="K1238" s="244"/>
      <c r="L1238" s="249"/>
      <c r="M1238" s="250"/>
      <c r="N1238" s="251"/>
      <c r="O1238" s="251"/>
      <c r="P1238" s="251"/>
      <c r="Q1238" s="251"/>
      <c r="R1238" s="251"/>
      <c r="S1238" s="251"/>
      <c r="T1238" s="252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53" t="s">
        <v>152</v>
      </c>
      <c r="AU1238" s="253" t="s">
        <v>84</v>
      </c>
      <c r="AV1238" s="14" t="s">
        <v>84</v>
      </c>
      <c r="AW1238" s="14" t="s">
        <v>33</v>
      </c>
      <c r="AX1238" s="14" t="s">
        <v>71</v>
      </c>
      <c r="AY1238" s="253" t="s">
        <v>141</v>
      </c>
    </row>
    <row r="1239" s="14" customFormat="1">
      <c r="A1239" s="14"/>
      <c r="B1239" s="243"/>
      <c r="C1239" s="244"/>
      <c r="D1239" s="234" t="s">
        <v>152</v>
      </c>
      <c r="E1239" s="245" t="s">
        <v>19</v>
      </c>
      <c r="F1239" s="246" t="s">
        <v>276</v>
      </c>
      <c r="G1239" s="244"/>
      <c r="H1239" s="247">
        <v>1.095</v>
      </c>
      <c r="I1239" s="248"/>
      <c r="J1239" s="244"/>
      <c r="K1239" s="244"/>
      <c r="L1239" s="249"/>
      <c r="M1239" s="250"/>
      <c r="N1239" s="251"/>
      <c r="O1239" s="251"/>
      <c r="P1239" s="251"/>
      <c r="Q1239" s="251"/>
      <c r="R1239" s="251"/>
      <c r="S1239" s="251"/>
      <c r="T1239" s="252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53" t="s">
        <v>152</v>
      </c>
      <c r="AU1239" s="253" t="s">
        <v>84</v>
      </c>
      <c r="AV1239" s="14" t="s">
        <v>84</v>
      </c>
      <c r="AW1239" s="14" t="s">
        <v>33</v>
      </c>
      <c r="AX1239" s="14" t="s">
        <v>71</v>
      </c>
      <c r="AY1239" s="253" t="s">
        <v>141</v>
      </c>
    </row>
    <row r="1240" s="14" customFormat="1">
      <c r="A1240" s="14"/>
      <c r="B1240" s="243"/>
      <c r="C1240" s="244"/>
      <c r="D1240" s="234" t="s">
        <v>152</v>
      </c>
      <c r="E1240" s="245" t="s">
        <v>19</v>
      </c>
      <c r="F1240" s="246" t="s">
        <v>281</v>
      </c>
      <c r="G1240" s="244"/>
      <c r="H1240" s="247">
        <v>2.52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152</v>
      </c>
      <c r="AU1240" s="253" t="s">
        <v>84</v>
      </c>
      <c r="AV1240" s="14" t="s">
        <v>84</v>
      </c>
      <c r="AW1240" s="14" t="s">
        <v>33</v>
      </c>
      <c r="AX1240" s="14" t="s">
        <v>71</v>
      </c>
      <c r="AY1240" s="253" t="s">
        <v>141</v>
      </c>
    </row>
    <row r="1241" s="16" customFormat="1">
      <c r="A1241" s="16"/>
      <c r="B1241" s="275"/>
      <c r="C1241" s="276"/>
      <c r="D1241" s="234" t="s">
        <v>152</v>
      </c>
      <c r="E1241" s="277" t="s">
        <v>19</v>
      </c>
      <c r="F1241" s="278" t="s">
        <v>266</v>
      </c>
      <c r="G1241" s="276"/>
      <c r="H1241" s="279">
        <v>69.49499999999999</v>
      </c>
      <c r="I1241" s="280"/>
      <c r="J1241" s="276"/>
      <c r="K1241" s="276"/>
      <c r="L1241" s="281"/>
      <c r="M1241" s="282"/>
      <c r="N1241" s="283"/>
      <c r="O1241" s="283"/>
      <c r="P1241" s="283"/>
      <c r="Q1241" s="283"/>
      <c r="R1241" s="283"/>
      <c r="S1241" s="283"/>
      <c r="T1241" s="284"/>
      <c r="U1241" s="16"/>
      <c r="V1241" s="16"/>
      <c r="W1241" s="16"/>
      <c r="X1241" s="16"/>
      <c r="Y1241" s="16"/>
      <c r="Z1241" s="16"/>
      <c r="AA1241" s="16"/>
      <c r="AB1241" s="16"/>
      <c r="AC1241" s="16"/>
      <c r="AD1241" s="16"/>
      <c r="AE1241" s="16"/>
      <c r="AT1241" s="285" t="s">
        <v>152</v>
      </c>
      <c r="AU1241" s="285" t="s">
        <v>84</v>
      </c>
      <c r="AV1241" s="16" t="s">
        <v>164</v>
      </c>
      <c r="AW1241" s="16" t="s">
        <v>33</v>
      </c>
      <c r="AX1241" s="16" t="s">
        <v>71</v>
      </c>
      <c r="AY1241" s="285" t="s">
        <v>141</v>
      </c>
    </row>
    <row r="1242" s="14" customFormat="1">
      <c r="A1242" s="14"/>
      <c r="B1242" s="243"/>
      <c r="C1242" s="244"/>
      <c r="D1242" s="234" t="s">
        <v>152</v>
      </c>
      <c r="E1242" s="245" t="s">
        <v>19</v>
      </c>
      <c r="F1242" s="246" t="s">
        <v>282</v>
      </c>
      <c r="G1242" s="244"/>
      <c r="H1242" s="247">
        <v>-297.26999999999998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152</v>
      </c>
      <c r="AU1242" s="253" t="s">
        <v>84</v>
      </c>
      <c r="AV1242" s="14" t="s">
        <v>84</v>
      </c>
      <c r="AW1242" s="14" t="s">
        <v>33</v>
      </c>
      <c r="AX1242" s="14" t="s">
        <v>71</v>
      </c>
      <c r="AY1242" s="253" t="s">
        <v>141</v>
      </c>
    </row>
    <row r="1243" s="15" customFormat="1">
      <c r="A1243" s="15"/>
      <c r="B1243" s="254"/>
      <c r="C1243" s="255"/>
      <c r="D1243" s="234" t="s">
        <v>152</v>
      </c>
      <c r="E1243" s="256" t="s">
        <v>19</v>
      </c>
      <c r="F1243" s="257" t="s">
        <v>159</v>
      </c>
      <c r="G1243" s="255"/>
      <c r="H1243" s="258">
        <v>732.62999999999988</v>
      </c>
      <c r="I1243" s="259"/>
      <c r="J1243" s="255"/>
      <c r="K1243" s="255"/>
      <c r="L1243" s="260"/>
      <c r="M1243" s="261"/>
      <c r="N1243" s="262"/>
      <c r="O1243" s="262"/>
      <c r="P1243" s="262"/>
      <c r="Q1243" s="262"/>
      <c r="R1243" s="262"/>
      <c r="S1243" s="262"/>
      <c r="T1243" s="263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64" t="s">
        <v>152</v>
      </c>
      <c r="AU1243" s="264" t="s">
        <v>84</v>
      </c>
      <c r="AV1243" s="15" t="s">
        <v>148</v>
      </c>
      <c r="AW1243" s="15" t="s">
        <v>33</v>
      </c>
      <c r="AX1243" s="15" t="s">
        <v>78</v>
      </c>
      <c r="AY1243" s="264" t="s">
        <v>141</v>
      </c>
    </row>
    <row r="1244" s="12" customFormat="1" ht="25.92" customHeight="1">
      <c r="A1244" s="12"/>
      <c r="B1244" s="198"/>
      <c r="C1244" s="199"/>
      <c r="D1244" s="200" t="s">
        <v>70</v>
      </c>
      <c r="E1244" s="201" t="s">
        <v>1089</v>
      </c>
      <c r="F1244" s="201" t="s">
        <v>1090</v>
      </c>
      <c r="G1244" s="199"/>
      <c r="H1244" s="199"/>
      <c r="I1244" s="202"/>
      <c r="J1244" s="203">
        <f>BK1244</f>
        <v>0</v>
      </c>
      <c r="K1244" s="199"/>
      <c r="L1244" s="204"/>
      <c r="M1244" s="205"/>
      <c r="N1244" s="206"/>
      <c r="O1244" s="206"/>
      <c r="P1244" s="207">
        <f>SUM(P1245:P1246)</f>
        <v>0</v>
      </c>
      <c r="Q1244" s="206"/>
      <c r="R1244" s="207">
        <f>SUM(R1245:R1246)</f>
        <v>0</v>
      </c>
      <c r="S1244" s="206"/>
      <c r="T1244" s="208">
        <f>SUM(T1245:T1246)</f>
        <v>0</v>
      </c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R1244" s="209" t="s">
        <v>182</v>
      </c>
      <c r="AT1244" s="210" t="s">
        <v>70</v>
      </c>
      <c r="AU1244" s="210" t="s">
        <v>71</v>
      </c>
      <c r="AY1244" s="209" t="s">
        <v>141</v>
      </c>
      <c r="BK1244" s="211">
        <f>SUM(BK1245:BK1246)</f>
        <v>0</v>
      </c>
    </row>
    <row r="1245" s="2" customFormat="1" ht="16.5" customHeight="1">
      <c r="A1245" s="40"/>
      <c r="B1245" s="41"/>
      <c r="C1245" s="214" t="s">
        <v>1084</v>
      </c>
      <c r="D1245" s="214" t="s">
        <v>143</v>
      </c>
      <c r="E1245" s="215" t="s">
        <v>1092</v>
      </c>
      <c r="F1245" s="216" t="s">
        <v>1093</v>
      </c>
      <c r="G1245" s="217" t="s">
        <v>826</v>
      </c>
      <c r="H1245" s="286"/>
      <c r="I1245" s="219"/>
      <c r="J1245" s="220">
        <f>ROUND(I1245*H1245,2)</f>
        <v>0</v>
      </c>
      <c r="K1245" s="216" t="s">
        <v>19</v>
      </c>
      <c r="L1245" s="46"/>
      <c r="M1245" s="221" t="s">
        <v>19</v>
      </c>
      <c r="N1245" s="222" t="s">
        <v>43</v>
      </c>
      <c r="O1245" s="86"/>
      <c r="P1245" s="223">
        <f>O1245*H1245</f>
        <v>0</v>
      </c>
      <c r="Q1245" s="223">
        <v>0</v>
      </c>
      <c r="R1245" s="223">
        <f>Q1245*H1245</f>
        <v>0</v>
      </c>
      <c r="S1245" s="223">
        <v>0</v>
      </c>
      <c r="T1245" s="224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25" t="s">
        <v>148</v>
      </c>
      <c r="AT1245" s="225" t="s">
        <v>143</v>
      </c>
      <c r="AU1245" s="225" t="s">
        <v>78</v>
      </c>
      <c r="AY1245" s="19" t="s">
        <v>141</v>
      </c>
      <c r="BE1245" s="226">
        <f>IF(N1245="základní",J1245,0)</f>
        <v>0</v>
      </c>
      <c r="BF1245" s="226">
        <f>IF(N1245="snížená",J1245,0)</f>
        <v>0</v>
      </c>
      <c r="BG1245" s="226">
        <f>IF(N1245="zákl. přenesená",J1245,0)</f>
        <v>0</v>
      </c>
      <c r="BH1245" s="226">
        <f>IF(N1245="sníž. přenesená",J1245,0)</f>
        <v>0</v>
      </c>
      <c r="BI1245" s="226">
        <f>IF(N1245="nulová",J1245,0)</f>
        <v>0</v>
      </c>
      <c r="BJ1245" s="19" t="s">
        <v>84</v>
      </c>
      <c r="BK1245" s="226">
        <f>ROUND(I1245*H1245,2)</f>
        <v>0</v>
      </c>
      <c r="BL1245" s="19" t="s">
        <v>148</v>
      </c>
      <c r="BM1245" s="225" t="s">
        <v>1094</v>
      </c>
    </row>
    <row r="1246" s="2" customFormat="1" ht="16.5" customHeight="1">
      <c r="A1246" s="40"/>
      <c r="B1246" s="41"/>
      <c r="C1246" s="214" t="s">
        <v>1091</v>
      </c>
      <c r="D1246" s="214" t="s">
        <v>143</v>
      </c>
      <c r="E1246" s="215" t="s">
        <v>1096</v>
      </c>
      <c r="F1246" s="216" t="s">
        <v>1097</v>
      </c>
      <c r="G1246" s="217" t="s">
        <v>826</v>
      </c>
      <c r="H1246" s="286"/>
      <c r="I1246" s="219"/>
      <c r="J1246" s="220">
        <f>ROUND(I1246*H1246,2)</f>
        <v>0</v>
      </c>
      <c r="K1246" s="216" t="s">
        <v>19</v>
      </c>
      <c r="L1246" s="46"/>
      <c r="M1246" s="287" t="s">
        <v>19</v>
      </c>
      <c r="N1246" s="288" t="s">
        <v>43</v>
      </c>
      <c r="O1246" s="289"/>
      <c r="P1246" s="290">
        <f>O1246*H1246</f>
        <v>0</v>
      </c>
      <c r="Q1246" s="290">
        <v>0</v>
      </c>
      <c r="R1246" s="290">
        <f>Q1246*H1246</f>
        <v>0</v>
      </c>
      <c r="S1246" s="290">
        <v>0</v>
      </c>
      <c r="T1246" s="291">
        <f>S1246*H1246</f>
        <v>0</v>
      </c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R1246" s="225" t="s">
        <v>148</v>
      </c>
      <c r="AT1246" s="225" t="s">
        <v>143</v>
      </c>
      <c r="AU1246" s="225" t="s">
        <v>78</v>
      </c>
      <c r="AY1246" s="19" t="s">
        <v>141</v>
      </c>
      <c r="BE1246" s="226">
        <f>IF(N1246="základní",J1246,0)</f>
        <v>0</v>
      </c>
      <c r="BF1246" s="226">
        <f>IF(N1246="snížená",J1246,0)</f>
        <v>0</v>
      </c>
      <c r="BG1246" s="226">
        <f>IF(N1246="zákl. přenesená",J1246,0)</f>
        <v>0</v>
      </c>
      <c r="BH1246" s="226">
        <f>IF(N1246="sníž. přenesená",J1246,0)</f>
        <v>0</v>
      </c>
      <c r="BI1246" s="226">
        <f>IF(N1246="nulová",J1246,0)</f>
        <v>0</v>
      </c>
      <c r="BJ1246" s="19" t="s">
        <v>84</v>
      </c>
      <c r="BK1246" s="226">
        <f>ROUND(I1246*H1246,2)</f>
        <v>0</v>
      </c>
      <c r="BL1246" s="19" t="s">
        <v>148</v>
      </c>
      <c r="BM1246" s="225" t="s">
        <v>1098</v>
      </c>
    </row>
    <row r="1247" s="2" customFormat="1" ht="6.96" customHeight="1">
      <c r="A1247" s="40"/>
      <c r="B1247" s="61"/>
      <c r="C1247" s="62"/>
      <c r="D1247" s="62"/>
      <c r="E1247" s="62"/>
      <c r="F1247" s="62"/>
      <c r="G1247" s="62"/>
      <c r="H1247" s="62"/>
      <c r="I1247" s="62"/>
      <c r="J1247" s="62"/>
      <c r="K1247" s="62"/>
      <c r="L1247" s="46"/>
      <c r="M1247" s="40"/>
      <c r="O1247" s="40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</sheetData>
  <sheetProtection sheet="1" autoFilter="0" formatColumns="0" formatRows="0" objects="1" scenarios="1" spinCount="100000" saltValue="wIlQPF+tLtyd1wlg4iX3zzwbY5VF1ihSGFCMQUMj8NMZlcCVVhIOPXPUK9PnewJpsuSuGjYSk3Q6OjSvp3C6gQ==" hashValue="2PsFyXGHfymHmBAU/ncY+d1dLXLoItzxzWMtxtsu5lDpNSGQ1GrMkzSQRq+TkNYX+C7gmODBboJvOe9PqNx2Pg==" algorithmName="SHA-512" password="CC35"/>
  <autoFilter ref="C99:K124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1/113106121"/>
    <hyperlink ref="F114" r:id="rId2" display="https://podminky.urs.cz/item/CS_URS_2021_01/113107311"/>
    <hyperlink ref="F124" r:id="rId3" display="https://podminky.urs.cz/item/CS_URS_2021_01/122251101"/>
    <hyperlink ref="F134" r:id="rId4" display="https://podminky.urs.cz/item/CS_URS_2021_01/162751117"/>
    <hyperlink ref="F139" r:id="rId5" display="https://podminky.urs.cz/item/CS_URS_2021_01/10364101"/>
    <hyperlink ref="F145" r:id="rId6" display="https://podminky.urs.cz/item/CS_URS_2021_01/174111101"/>
    <hyperlink ref="F155" r:id="rId7" display="https://podminky.urs.cz/item/CS_URS_2021_01/181351003"/>
    <hyperlink ref="F164" r:id="rId8" display="https://podminky.urs.cz/item/CS_URS_2021_01/181411131"/>
    <hyperlink ref="F173" r:id="rId9" display="https://podminky.urs.cz/item/CS_URS_2021_01/00572410"/>
    <hyperlink ref="F184" r:id="rId10" display="https://podminky.urs.cz/item/CS_URS_2021_01/451577777"/>
    <hyperlink ref="F195" r:id="rId11" display="https://podminky.urs.cz/item/CS_URS_2021_01/621131121"/>
    <hyperlink ref="F202" r:id="rId12" display="https://podminky.urs.cz/item/CS_URS_2021_01/621221001"/>
    <hyperlink ref="F212" r:id="rId13" display="https://podminky.urs.cz/item/CS_URS_2021_01/621532011"/>
    <hyperlink ref="F219" r:id="rId14" display="https://podminky.urs.cz/item/CS_URS_2021_01/622131121"/>
    <hyperlink ref="F258" r:id="rId15" display="https://podminky.urs.cz/item/CS_URS_2021_01/622211001"/>
    <hyperlink ref="F270" r:id="rId16" display="https://podminky.urs.cz/item/CS_URS_2021_01/622211011"/>
    <hyperlink ref="F275" r:id="rId17" display="https://podminky.urs.cz/item/CS_URS_2021_01/28376356"/>
    <hyperlink ref="F281" r:id="rId18" display="https://podminky.urs.cz/item/CS_URS_2021_01/622211021"/>
    <hyperlink ref="F301" r:id="rId19" display="https://podminky.urs.cz/item/CS_URS_2021_01/28376355"/>
    <hyperlink ref="F322" r:id="rId20" display="https://podminky.urs.cz/item/CS_URS_2021_01/622211031"/>
    <hyperlink ref="F327" r:id="rId21" display="https://podminky.urs.cz/item/CS_URS_2021_01/28376357"/>
    <hyperlink ref="F333" r:id="rId22" display="https://podminky.urs.cz/item/CS_URS_2021_01/622212001"/>
    <hyperlink ref="F344" r:id="rId23" display="https://podminky.urs.cz/item/CS_URS_2021_01/28376350"/>
    <hyperlink ref="F356" r:id="rId24" display="https://podminky.urs.cz/item/CS_URS_2021_01/622221001"/>
    <hyperlink ref="F372" r:id="rId25" display="https://podminky.urs.cz/item/CS_URS_2021_01/622221031"/>
    <hyperlink ref="F405" r:id="rId26" display="https://podminky.urs.cz/item/CS_URS_2021_01/63151538"/>
    <hyperlink ref="F439" r:id="rId27" display="https://podminky.urs.cz/item/CS_URS_2021_01/622222001"/>
    <hyperlink ref="F477" r:id="rId28" display="https://podminky.urs.cz/item/CS_URS_2021_01/622231121"/>
    <hyperlink ref="F483" r:id="rId29" display="https://podminky.urs.cz/item/CS_URS_2021_01/28376808"/>
    <hyperlink ref="F490" r:id="rId30" display="https://podminky.urs.cz/item/CS_URS_2021_01/622232001"/>
    <hyperlink ref="F497" r:id="rId31" display="https://podminky.urs.cz/item/CS_URS_2021_01/28376801"/>
    <hyperlink ref="F505" r:id="rId32" display="https://podminky.urs.cz/item/CS_URS_2021_01/622252001"/>
    <hyperlink ref="F511" r:id="rId33" display="https://podminky.urs.cz/item/CS_URS_2021_01/59051653"/>
    <hyperlink ref="F518" r:id="rId34" display="https://podminky.urs.cz/item/CS_URS_2021_01/622252002"/>
    <hyperlink ref="F526" r:id="rId35" display="https://podminky.urs.cz/item/CS_URS_2021_01/63127466"/>
    <hyperlink ref="F554" r:id="rId36" display="https://podminky.urs.cz/item/CS_URS_2021_01/59051502"/>
    <hyperlink ref="F559" r:id="rId37" display="https://podminky.urs.cz/item/CS_URS_2021_01/59051476"/>
    <hyperlink ref="F583" r:id="rId38" display="https://podminky.urs.cz/item/CS_URS_2021_01/59051510"/>
    <hyperlink ref="F609" r:id="rId39" display="https://podminky.urs.cz/item/CS_URS_2021_01/59051512"/>
    <hyperlink ref="F628" r:id="rId40" display="https://podminky.urs.cz/item/CS_URS_2021_01/622511101"/>
    <hyperlink ref="F656" r:id="rId41" display="https://podminky.urs.cz/item/CS_URS_2021_01/622532011"/>
    <hyperlink ref="F717" r:id="rId42" display="https://podminky.urs.cz/item/CS_URS_2021_01/629991012"/>
    <hyperlink ref="F742" r:id="rId43" display="https://podminky.urs.cz/item/CS_URS_2021_01/629995101"/>
    <hyperlink ref="F781" r:id="rId44" display="https://podminky.urs.cz/item/CS_URS_2021_01/631311115"/>
    <hyperlink ref="F786" r:id="rId45" display="https://podminky.urs.cz/item/CS_URS_2021_01/637211122"/>
    <hyperlink ref="F796" r:id="rId46" display="https://podminky.urs.cz/item/CS_URS_2021_01/644941111"/>
    <hyperlink ref="F803" r:id="rId47" display="https://podminky.urs.cz/item/CS_URS_2021_01/56245646"/>
    <hyperlink ref="F810" r:id="rId48" display="https://podminky.urs.cz/item/CS_URS_2021_01/644941121"/>
    <hyperlink ref="F817" r:id="rId49" display="https://podminky.urs.cz/item/CS_URS_2021_01/28619320"/>
    <hyperlink ref="F825" r:id="rId50" display="https://podminky.urs.cz/item/CS_URS_2021_01/941221112"/>
    <hyperlink ref="F830" r:id="rId51" display="https://podminky.urs.cz/item/CS_URS_2021_01/941221211"/>
    <hyperlink ref="F834" r:id="rId52" display="https://podminky.urs.cz/item/CS_URS_2021_01/941221812"/>
    <hyperlink ref="F839" r:id="rId53" display="https://podminky.urs.cz/item/CS_URS_2021_01/944121122"/>
    <hyperlink ref="F844" r:id="rId54" display="https://podminky.urs.cz/item/CS_URS_2021_01/944121222"/>
    <hyperlink ref="F848" r:id="rId55" display="https://podminky.urs.cz/item/CS_URS_2021_01/944121822"/>
    <hyperlink ref="F853" r:id="rId56" display="https://podminky.urs.cz/item/CS_URS_2021_01/944611111"/>
    <hyperlink ref="F858" r:id="rId57" display="https://podminky.urs.cz/item/CS_URS_2021_01/944611211"/>
    <hyperlink ref="F862" r:id="rId58" display="https://podminky.urs.cz/item/CS_URS_2021_01/944611811"/>
    <hyperlink ref="F867" r:id="rId59" display="https://podminky.urs.cz/item/CS_URS_2021_01/944711113"/>
    <hyperlink ref="F871" r:id="rId60" display="https://podminky.urs.cz/item/CS_URS_2021_01/944711213"/>
    <hyperlink ref="F875" r:id="rId61" display="https://podminky.urs.cz/item/CS_URS_2021_01/944711813"/>
    <hyperlink ref="F879" r:id="rId62" display="https://podminky.urs.cz/item/CS_URS_2021_01/953961113"/>
    <hyperlink ref="F884" r:id="rId63" display="https://podminky.urs.cz/item/CS_URS_2021_01/953965121"/>
    <hyperlink ref="F889" r:id="rId64" display="https://podminky.urs.cz/item/CS_URS_2021_01/965081312"/>
    <hyperlink ref="F895" r:id="rId65" display="https://podminky.urs.cz/item/CS_URS_2021_01/997013156"/>
    <hyperlink ref="F897" r:id="rId66" display="https://podminky.urs.cz/item/CS_URS_2021_01/997013501"/>
    <hyperlink ref="F899" r:id="rId67" display="https://podminky.urs.cz/item/CS_URS_2021_01/997013509"/>
    <hyperlink ref="F903" r:id="rId68" display="https://podminky.urs.cz/item/CS_URS_2021_01/997013631"/>
    <hyperlink ref="F906" r:id="rId69" display="https://podminky.urs.cz/item/CS_URS_2021_01/998011003"/>
    <hyperlink ref="F910" r:id="rId70" display="https://podminky.urs.cz/item/CS_URS_2021_01/711191101"/>
    <hyperlink ref="F930" r:id="rId71" display="https://podminky.urs.cz/item/CS_URS_2021_01/711192102"/>
    <hyperlink ref="F950" r:id="rId72" display="https://podminky.urs.cz/item/CS_URS_2021_01/711199101"/>
    <hyperlink ref="F955" r:id="rId73" display="https://podminky.urs.cz/item/CS_URS_2021_01/28355020"/>
    <hyperlink ref="F961" r:id="rId74" display="https://podminky.urs.cz/item/CS_URS_2021_01/998711203"/>
    <hyperlink ref="F964" r:id="rId75" display="https://podminky.urs.cz/item/CS_URS_2021_01/764001811"/>
    <hyperlink ref="F971" r:id="rId76" display="https://podminky.urs.cz/item/CS_URS_2021_01/764001821"/>
    <hyperlink ref="F976" r:id="rId77" display="https://podminky.urs.cz/item/CS_URS_2021_01/764002851"/>
    <hyperlink ref="F994" r:id="rId78" display="https://podminky.urs.cz/item/CS_URS_2021_01/764002871"/>
    <hyperlink ref="F999" r:id="rId79" display="https://podminky.urs.cz/item/CS_URS_2021_01/764004801"/>
    <hyperlink ref="F1004" r:id="rId80" display="https://podminky.urs.cz/item/CS_URS_2021_01/764004861"/>
    <hyperlink ref="F1009" r:id="rId81" display="https://podminky.urs.cz/item/CS_URS_2021_01/764111671"/>
    <hyperlink ref="F1014" r:id="rId82" display="https://podminky.urs.cz/item/CS_URS_2021_01/764111691"/>
    <hyperlink ref="F1019" r:id="rId83" display="https://podminky.urs.cz/item/CS_URS_2021_01/764202134"/>
    <hyperlink ref="F1024" r:id="rId84" display="https://podminky.urs.cz/item/CS_URS_2021_01/59054266"/>
    <hyperlink ref="F1029" r:id="rId85" display="https://podminky.urs.cz/item/CS_URS_2021_01/764212632"/>
    <hyperlink ref="F1062" r:id="rId86" display="https://podminky.urs.cz/item/CS_URS_2021_01/764518621"/>
    <hyperlink ref="F1067" r:id="rId87" display="https://podminky.urs.cz/item/CS_URS_2021_01/998764203"/>
    <hyperlink ref="F1070" r:id="rId88" display="https://podminky.urs.cz/item/CS_URS_2021_01/767131111"/>
    <hyperlink ref="F1075" r:id="rId89" display="https://podminky.urs.cz/item/CS_URS_2021_01/15485113"/>
    <hyperlink ref="F1081" r:id="rId90" display="https://podminky.urs.cz/item/CS_URS_2021_01/767161114"/>
    <hyperlink ref="F1086" r:id="rId91" display="https://podminky.urs.cz/item/CS_URS_2021_01/14550246"/>
    <hyperlink ref="F1092" r:id="rId92" display="https://podminky.urs.cz/item/CS_URS_2021_01/14550190"/>
    <hyperlink ref="F1097" r:id="rId93" display="https://podminky.urs.cz/item/CS_URS_2021_01/13010220"/>
    <hyperlink ref="F1102" r:id="rId94" display="https://podminky.urs.cz/item/CS_URS_2021_01/767161813"/>
    <hyperlink ref="F1107" r:id="rId95" display="https://podminky.urs.cz/item/CS_URS_2021_01/767810811"/>
    <hyperlink ref="F1114" r:id="rId96" display="https://podminky.urs.cz/item/CS_URS_2021_01/998767203"/>
    <hyperlink ref="F1117" r:id="rId97" display="https://podminky.urs.cz/item/CS_URS_2021_01/771121011"/>
    <hyperlink ref="F1122" r:id="rId98" display="https://podminky.urs.cz/item/CS_URS_2021_01/771474113"/>
    <hyperlink ref="F1127" r:id="rId99" display="https://podminky.urs.cz/item/CS_URS_2021_01/59761275"/>
    <hyperlink ref="F1133" r:id="rId100" display="https://podminky.urs.cz/item/CS_URS_2021_01/771574263"/>
    <hyperlink ref="F1138" r:id="rId101" display="https://podminky.urs.cz/item/CS_URS_2021_01/59761409"/>
    <hyperlink ref="F1144" r:id="rId102" display="https://podminky.urs.cz/item/CS_URS_2021_01/771577111"/>
    <hyperlink ref="F1149" r:id="rId103" display="https://podminky.urs.cz/item/CS_URS_2021_01/771591123"/>
    <hyperlink ref="F1154" r:id="rId104" display="https://podminky.urs.cz/item/CS_URS_2021_01/771591264"/>
    <hyperlink ref="F1159" r:id="rId105" display="https://podminky.urs.cz/item/CS_URS_2021_01/998771203"/>
    <hyperlink ref="F1162" r:id="rId106" display="https://podminky.urs.cz/item/CS_URS_2021_01/781494511"/>
    <hyperlink ref="F1167" r:id="rId107" display="https://podminky.urs.cz/item/CS_URS_2021_01/781674113"/>
    <hyperlink ref="F1179" r:id="rId108" display="https://podminky.urs.cz/item/CS_URS_2021_01/998781202"/>
    <hyperlink ref="F1182" r:id="rId109" display="https://podminky.urs.cz/item/CS_URS_2021_01/783301311"/>
    <hyperlink ref="F1190" r:id="rId110" display="https://podminky.urs.cz/item/CS_URS_2021_01/783314201"/>
    <hyperlink ref="F1198" r:id="rId111" display="https://podminky.urs.cz/item/CS_URS_2021_01/783317101"/>
    <hyperlink ref="F1206" r:id="rId112" display="https://podminky.urs.cz/item/CS_URS_2021_01/78380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Panelový dům č.p. 307 -309 - stavební úpravy, zateplení obvodového pláště a střechy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1417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24. 4. 2021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37</v>
      </c>
      <c r="E32" s="40"/>
      <c r="F32" s="40"/>
      <c r="G32" s="40"/>
      <c r="H32" s="40"/>
      <c r="I32" s="40"/>
      <c r="J32" s="155">
        <f>ROUND(J104,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39</v>
      </c>
      <c r="G34" s="40"/>
      <c r="H34" s="40"/>
      <c r="I34" s="156" t="s">
        <v>38</v>
      </c>
      <c r="J34" s="156" t="s">
        <v>40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41</v>
      </c>
      <c r="E35" s="144" t="s">
        <v>42</v>
      </c>
      <c r="F35" s="158">
        <f>ROUND((SUM(BE104:BE481)),  2)</f>
        <v>0</v>
      </c>
      <c r="G35" s="40"/>
      <c r="H35" s="40"/>
      <c r="I35" s="159">
        <v>0.20999999999999999</v>
      </c>
      <c r="J35" s="158">
        <f>ROUND(((SUM(BE104:BE481))*I35),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43</v>
      </c>
      <c r="F36" s="158">
        <f>ROUND((SUM(BF104:BF481)),  2)</f>
        <v>0</v>
      </c>
      <c r="G36" s="40"/>
      <c r="H36" s="40"/>
      <c r="I36" s="159">
        <v>0.14999999999999999</v>
      </c>
      <c r="J36" s="158">
        <f>ROUND(((SUM(BF104:BF481))*I36),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ROUND((SUM(BG104:BG481)),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45</v>
      </c>
      <c r="F38" s="158">
        <f>ROUND((SUM(BH104:BH481)),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46</v>
      </c>
      <c r="F39" s="158">
        <f>ROUND((SUM(BI104:BI481)),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47</v>
      </c>
      <c r="E41" s="162"/>
      <c r="F41" s="162"/>
      <c r="G41" s="163" t="s">
        <v>48</v>
      </c>
      <c r="H41" s="164" t="s">
        <v>49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Panelový dům č.p. 307 -309 - stavební úpravy, zateplení obvodového pláště a střechy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1417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Architektonicko stavební řešení střechy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24. 4. 2021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Frenštát p.R.,náměstí Míru 1, 744 01</v>
      </c>
      <c r="G58" s="42"/>
      <c r="H58" s="42"/>
      <c r="I58" s="34" t="s">
        <v>31</v>
      </c>
      <c r="J58" s="38" t="str">
        <f>E23</f>
        <v>Architektura &amp; interier, Šimůnek &amp; partners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69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111</v>
      </c>
      <c r="E64" s="179"/>
      <c r="F64" s="179"/>
      <c r="G64" s="179"/>
      <c r="H64" s="179"/>
      <c r="I64" s="179"/>
      <c r="J64" s="180">
        <f>J105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115</v>
      </c>
      <c r="E65" s="184"/>
      <c r="F65" s="184"/>
      <c r="G65" s="184"/>
      <c r="H65" s="184"/>
      <c r="I65" s="184"/>
      <c r="J65" s="185">
        <f>J106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116</v>
      </c>
      <c r="E66" s="184"/>
      <c r="F66" s="184"/>
      <c r="G66" s="184"/>
      <c r="H66" s="184"/>
      <c r="I66" s="184"/>
      <c r="J66" s="185">
        <f>J140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117</v>
      </c>
      <c r="E67" s="184"/>
      <c r="F67" s="184"/>
      <c r="G67" s="184"/>
      <c r="H67" s="184"/>
      <c r="I67" s="184"/>
      <c r="J67" s="185">
        <f>J151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118</v>
      </c>
      <c r="E68" s="179"/>
      <c r="F68" s="179"/>
      <c r="G68" s="179"/>
      <c r="H68" s="179"/>
      <c r="I68" s="179"/>
      <c r="J68" s="180">
        <f>J154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1100</v>
      </c>
      <c r="E69" s="184"/>
      <c r="F69" s="184"/>
      <c r="G69" s="184"/>
      <c r="H69" s="184"/>
      <c r="I69" s="184"/>
      <c r="J69" s="185">
        <f>J155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1101</v>
      </c>
      <c r="E70" s="184"/>
      <c r="F70" s="184"/>
      <c r="G70" s="184"/>
      <c r="H70" s="184"/>
      <c r="I70" s="184"/>
      <c r="J70" s="185">
        <f>J263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1102</v>
      </c>
      <c r="E71" s="184"/>
      <c r="F71" s="184"/>
      <c r="G71" s="184"/>
      <c r="H71" s="184"/>
      <c r="I71" s="184"/>
      <c r="J71" s="185">
        <f>J306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1103</v>
      </c>
      <c r="E72" s="184"/>
      <c r="F72" s="184"/>
      <c r="G72" s="184"/>
      <c r="H72" s="184"/>
      <c r="I72" s="184"/>
      <c r="J72" s="185">
        <f>J314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1104</v>
      </c>
      <c r="E73" s="184"/>
      <c r="F73" s="184"/>
      <c r="G73" s="184"/>
      <c r="H73" s="184"/>
      <c r="I73" s="184"/>
      <c r="J73" s="185">
        <f>J318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120</v>
      </c>
      <c r="E74" s="184"/>
      <c r="F74" s="184"/>
      <c r="G74" s="184"/>
      <c r="H74" s="184"/>
      <c r="I74" s="184"/>
      <c r="J74" s="185">
        <f>J360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1105</v>
      </c>
      <c r="E75" s="184"/>
      <c r="F75" s="184"/>
      <c r="G75" s="184"/>
      <c r="H75" s="184"/>
      <c r="I75" s="184"/>
      <c r="J75" s="185">
        <f>J413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1106</v>
      </c>
      <c r="E76" s="184"/>
      <c r="F76" s="184"/>
      <c r="G76" s="184"/>
      <c r="H76" s="184"/>
      <c r="I76" s="184"/>
      <c r="J76" s="185">
        <f>J422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121</v>
      </c>
      <c r="E77" s="184"/>
      <c r="F77" s="184"/>
      <c r="G77" s="184"/>
      <c r="H77" s="184"/>
      <c r="I77" s="184"/>
      <c r="J77" s="185">
        <f>J436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124</v>
      </c>
      <c r="E78" s="184"/>
      <c r="F78" s="184"/>
      <c r="G78" s="184"/>
      <c r="H78" s="184"/>
      <c r="I78" s="184"/>
      <c r="J78" s="185">
        <f>J458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1107</v>
      </c>
      <c r="E79" s="179"/>
      <c r="F79" s="179"/>
      <c r="G79" s="179"/>
      <c r="H79" s="179"/>
      <c r="I79" s="179"/>
      <c r="J79" s="180">
        <f>J464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2"/>
      <c r="C80" s="127"/>
      <c r="D80" s="183" t="s">
        <v>1108</v>
      </c>
      <c r="E80" s="184"/>
      <c r="F80" s="184"/>
      <c r="G80" s="184"/>
      <c r="H80" s="184"/>
      <c r="I80" s="184"/>
      <c r="J80" s="185">
        <f>J465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1109</v>
      </c>
      <c r="E81" s="179"/>
      <c r="F81" s="179"/>
      <c r="G81" s="179"/>
      <c r="H81" s="179"/>
      <c r="I81" s="179"/>
      <c r="J81" s="180">
        <f>J469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125</v>
      </c>
      <c r="E82" s="179"/>
      <c r="F82" s="179"/>
      <c r="G82" s="179"/>
      <c r="H82" s="179"/>
      <c r="I82" s="179"/>
      <c r="J82" s="180">
        <f>J479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126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Panelový dům č.p. 307 -309 - stavební úpravy, zateplení obvodového pláště a střechy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103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1" t="s">
        <v>1417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105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02 - Architektonicko stavební řešení střechy</v>
      </c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24. 4. 2021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40.05" customHeight="1">
      <c r="A100" s="40"/>
      <c r="B100" s="41"/>
      <c r="C100" s="34" t="s">
        <v>25</v>
      </c>
      <c r="D100" s="42"/>
      <c r="E100" s="42"/>
      <c r="F100" s="29" t="str">
        <f>E17</f>
        <v>Město Frenštát p.R.,náměstí Míru 1, 744 01</v>
      </c>
      <c r="G100" s="42"/>
      <c r="H100" s="42"/>
      <c r="I100" s="34" t="s">
        <v>31</v>
      </c>
      <c r="J100" s="38" t="str">
        <f>E23</f>
        <v>Architektura &amp; interier, Šimůnek &amp; partners</v>
      </c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34</v>
      </c>
      <c r="J101" s="38" t="str">
        <f>E26</f>
        <v xml:space="preserve"> 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7"/>
      <c r="B103" s="188"/>
      <c r="C103" s="189" t="s">
        <v>127</v>
      </c>
      <c r="D103" s="190" t="s">
        <v>56</v>
      </c>
      <c r="E103" s="190" t="s">
        <v>52</v>
      </c>
      <c r="F103" s="190" t="s">
        <v>53</v>
      </c>
      <c r="G103" s="190" t="s">
        <v>128</v>
      </c>
      <c r="H103" s="190" t="s">
        <v>129</v>
      </c>
      <c r="I103" s="190" t="s">
        <v>130</v>
      </c>
      <c r="J103" s="190" t="s">
        <v>109</v>
      </c>
      <c r="K103" s="191" t="s">
        <v>131</v>
      </c>
      <c r="L103" s="192"/>
      <c r="M103" s="94" t="s">
        <v>19</v>
      </c>
      <c r="N103" s="95" t="s">
        <v>41</v>
      </c>
      <c r="O103" s="95" t="s">
        <v>132</v>
      </c>
      <c r="P103" s="95" t="s">
        <v>133</v>
      </c>
      <c r="Q103" s="95" t="s">
        <v>134</v>
      </c>
      <c r="R103" s="95" t="s">
        <v>135</v>
      </c>
      <c r="S103" s="95" t="s">
        <v>136</v>
      </c>
      <c r="T103" s="96" t="s">
        <v>137</v>
      </c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="2" customFormat="1" ht="22.8" customHeight="1">
      <c r="A104" s="40"/>
      <c r="B104" s="41"/>
      <c r="C104" s="101" t="s">
        <v>138</v>
      </c>
      <c r="D104" s="42"/>
      <c r="E104" s="42"/>
      <c r="F104" s="42"/>
      <c r="G104" s="42"/>
      <c r="H104" s="42"/>
      <c r="I104" s="42"/>
      <c r="J104" s="193">
        <f>BK104</f>
        <v>0</v>
      </c>
      <c r="K104" s="42"/>
      <c r="L104" s="46"/>
      <c r="M104" s="97"/>
      <c r="N104" s="194"/>
      <c r="O104" s="98"/>
      <c r="P104" s="195">
        <f>P105+P154+P464+P469+P479</f>
        <v>0</v>
      </c>
      <c r="Q104" s="98"/>
      <c r="R104" s="195">
        <f>R105+R154+R464+R469+R479</f>
        <v>7.2041013300000003</v>
      </c>
      <c r="S104" s="98"/>
      <c r="T104" s="196">
        <f>T105+T154+T464+T469+T479</f>
        <v>0.28055099999999999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70</v>
      </c>
      <c r="AU104" s="19" t="s">
        <v>110</v>
      </c>
      <c r="BK104" s="197">
        <f>BK105+BK154+BK464+BK469+BK479</f>
        <v>0</v>
      </c>
    </row>
    <row r="105" s="12" customFormat="1" ht="25.92" customHeight="1">
      <c r="A105" s="12"/>
      <c r="B105" s="198"/>
      <c r="C105" s="199"/>
      <c r="D105" s="200" t="s">
        <v>70</v>
      </c>
      <c r="E105" s="201" t="s">
        <v>139</v>
      </c>
      <c r="F105" s="201" t="s">
        <v>140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P106+P140+P151</f>
        <v>0</v>
      </c>
      <c r="Q105" s="206"/>
      <c r="R105" s="207">
        <f>R106+R140+R151</f>
        <v>0.86046480000000014</v>
      </c>
      <c r="S105" s="206"/>
      <c r="T105" s="208">
        <f>T106+T140+T151</f>
        <v>0.15735600000000002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78</v>
      </c>
      <c r="AT105" s="210" t="s">
        <v>70</v>
      </c>
      <c r="AU105" s="210" t="s">
        <v>71</v>
      </c>
      <c r="AY105" s="209" t="s">
        <v>141</v>
      </c>
      <c r="BK105" s="211">
        <f>BK106+BK140+BK151</f>
        <v>0</v>
      </c>
    </row>
    <row r="106" s="12" customFormat="1" ht="22.8" customHeight="1">
      <c r="A106" s="12"/>
      <c r="B106" s="198"/>
      <c r="C106" s="199"/>
      <c r="D106" s="200" t="s">
        <v>70</v>
      </c>
      <c r="E106" s="212" t="s">
        <v>209</v>
      </c>
      <c r="F106" s="212" t="s">
        <v>657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SUM(P107:P139)</f>
        <v>0</v>
      </c>
      <c r="Q106" s="206"/>
      <c r="R106" s="207">
        <f>SUM(R107:R139)</f>
        <v>0.86046480000000014</v>
      </c>
      <c r="S106" s="206"/>
      <c r="T106" s="208">
        <f>SUM(T107:T139)</f>
        <v>0.15735600000000002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78</v>
      </c>
      <c r="AT106" s="210" t="s">
        <v>70</v>
      </c>
      <c r="AU106" s="210" t="s">
        <v>78</v>
      </c>
      <c r="AY106" s="209" t="s">
        <v>141</v>
      </c>
      <c r="BK106" s="211">
        <f>SUM(BK107:BK139)</f>
        <v>0</v>
      </c>
    </row>
    <row r="107" s="2" customFormat="1" ht="24.15" customHeight="1">
      <c r="A107" s="40"/>
      <c r="B107" s="41"/>
      <c r="C107" s="214" t="s">
        <v>78</v>
      </c>
      <c r="D107" s="214" t="s">
        <v>143</v>
      </c>
      <c r="E107" s="215" t="s">
        <v>1110</v>
      </c>
      <c r="F107" s="216" t="s">
        <v>1111</v>
      </c>
      <c r="G107" s="217" t="s">
        <v>146</v>
      </c>
      <c r="H107" s="218">
        <v>18.960000000000001</v>
      </c>
      <c r="I107" s="219"/>
      <c r="J107" s="220">
        <f>ROUND(I107*H107,2)</f>
        <v>0</v>
      </c>
      <c r="K107" s="216" t="s">
        <v>147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0.00012999999999999999</v>
      </c>
      <c r="R107" s="223">
        <f>Q107*H107</f>
        <v>0.0024648000000000001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148</v>
      </c>
      <c r="AT107" s="225" t="s">
        <v>143</v>
      </c>
      <c r="AU107" s="225" t="s">
        <v>84</v>
      </c>
      <c r="AY107" s="19" t="s">
        <v>141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148</v>
      </c>
      <c r="BM107" s="225" t="s">
        <v>1112</v>
      </c>
    </row>
    <row r="108" s="2" customFormat="1">
      <c r="A108" s="40"/>
      <c r="B108" s="41"/>
      <c r="C108" s="42"/>
      <c r="D108" s="227" t="s">
        <v>150</v>
      </c>
      <c r="E108" s="42"/>
      <c r="F108" s="228" t="s">
        <v>1113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150</v>
      </c>
      <c r="AU108" s="19" t="s">
        <v>84</v>
      </c>
    </row>
    <row r="109" s="14" customFormat="1">
      <c r="A109" s="14"/>
      <c r="B109" s="243"/>
      <c r="C109" s="244"/>
      <c r="D109" s="234" t="s">
        <v>152</v>
      </c>
      <c r="E109" s="245" t="s">
        <v>19</v>
      </c>
      <c r="F109" s="246" t="s">
        <v>1114</v>
      </c>
      <c r="G109" s="244"/>
      <c r="H109" s="247">
        <v>10.92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84</v>
      </c>
      <c r="AV109" s="14" t="s">
        <v>84</v>
      </c>
      <c r="AW109" s="14" t="s">
        <v>33</v>
      </c>
      <c r="AX109" s="14" t="s">
        <v>71</v>
      </c>
      <c r="AY109" s="253" t="s">
        <v>141</v>
      </c>
    </row>
    <row r="110" s="14" customFormat="1">
      <c r="A110" s="14"/>
      <c r="B110" s="243"/>
      <c r="C110" s="244"/>
      <c r="D110" s="234" t="s">
        <v>152</v>
      </c>
      <c r="E110" s="245" t="s">
        <v>19</v>
      </c>
      <c r="F110" s="246" t="s">
        <v>1115</v>
      </c>
      <c r="G110" s="244"/>
      <c r="H110" s="247">
        <v>8.0399999999999991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152</v>
      </c>
      <c r="AU110" s="253" t="s">
        <v>84</v>
      </c>
      <c r="AV110" s="14" t="s">
        <v>84</v>
      </c>
      <c r="AW110" s="14" t="s">
        <v>33</v>
      </c>
      <c r="AX110" s="14" t="s">
        <v>71</v>
      </c>
      <c r="AY110" s="253" t="s">
        <v>141</v>
      </c>
    </row>
    <row r="111" s="15" customFormat="1">
      <c r="A111" s="15"/>
      <c r="B111" s="254"/>
      <c r="C111" s="255"/>
      <c r="D111" s="234" t="s">
        <v>152</v>
      </c>
      <c r="E111" s="256" t="s">
        <v>19</v>
      </c>
      <c r="F111" s="257" t="s">
        <v>159</v>
      </c>
      <c r="G111" s="255"/>
      <c r="H111" s="258">
        <v>18.960000000000001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152</v>
      </c>
      <c r="AU111" s="264" t="s">
        <v>84</v>
      </c>
      <c r="AV111" s="15" t="s">
        <v>148</v>
      </c>
      <c r="AW111" s="15" t="s">
        <v>33</v>
      </c>
      <c r="AX111" s="15" t="s">
        <v>78</v>
      </c>
      <c r="AY111" s="264" t="s">
        <v>141</v>
      </c>
    </row>
    <row r="112" s="2" customFormat="1" ht="16.5" customHeight="1">
      <c r="A112" s="40"/>
      <c r="B112" s="41"/>
      <c r="C112" s="214" t="s">
        <v>84</v>
      </c>
      <c r="D112" s="214" t="s">
        <v>143</v>
      </c>
      <c r="E112" s="215" t="s">
        <v>1116</v>
      </c>
      <c r="F112" s="216" t="s">
        <v>1117</v>
      </c>
      <c r="G112" s="217" t="s">
        <v>146</v>
      </c>
      <c r="H112" s="218">
        <v>210.25200000000001</v>
      </c>
      <c r="I112" s="219"/>
      <c r="J112" s="220">
        <f>ROUND(I112*H112,2)</f>
        <v>0</v>
      </c>
      <c r="K112" s="216" t="s">
        <v>147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148</v>
      </c>
      <c r="AT112" s="225" t="s">
        <v>143</v>
      </c>
      <c r="AU112" s="225" t="s">
        <v>84</v>
      </c>
      <c r="AY112" s="19" t="s">
        <v>141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148</v>
      </c>
      <c r="BM112" s="225" t="s">
        <v>1118</v>
      </c>
    </row>
    <row r="113" s="2" customFormat="1">
      <c r="A113" s="40"/>
      <c r="B113" s="41"/>
      <c r="C113" s="42"/>
      <c r="D113" s="227" t="s">
        <v>150</v>
      </c>
      <c r="E113" s="42"/>
      <c r="F113" s="228" t="s">
        <v>1119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84</v>
      </c>
    </row>
    <row r="114" s="13" customFormat="1">
      <c r="A114" s="13"/>
      <c r="B114" s="232"/>
      <c r="C114" s="233"/>
      <c r="D114" s="234" t="s">
        <v>152</v>
      </c>
      <c r="E114" s="235" t="s">
        <v>19</v>
      </c>
      <c r="F114" s="236" t="s">
        <v>1120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152</v>
      </c>
      <c r="AU114" s="242" t="s">
        <v>84</v>
      </c>
      <c r="AV114" s="13" t="s">
        <v>78</v>
      </c>
      <c r="AW114" s="13" t="s">
        <v>33</v>
      </c>
      <c r="AX114" s="13" t="s">
        <v>71</v>
      </c>
      <c r="AY114" s="242" t="s">
        <v>141</v>
      </c>
    </row>
    <row r="115" s="14" customFormat="1">
      <c r="A115" s="14"/>
      <c r="B115" s="243"/>
      <c r="C115" s="244"/>
      <c r="D115" s="234" t="s">
        <v>152</v>
      </c>
      <c r="E115" s="245" t="s">
        <v>19</v>
      </c>
      <c r="F115" s="246" t="s">
        <v>1121</v>
      </c>
      <c r="G115" s="244"/>
      <c r="H115" s="247">
        <v>217.25999999999999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152</v>
      </c>
      <c r="AU115" s="253" t="s">
        <v>84</v>
      </c>
      <c r="AV115" s="14" t="s">
        <v>84</v>
      </c>
      <c r="AW115" s="14" t="s">
        <v>33</v>
      </c>
      <c r="AX115" s="14" t="s">
        <v>71</v>
      </c>
      <c r="AY115" s="253" t="s">
        <v>141</v>
      </c>
    </row>
    <row r="116" s="14" customFormat="1">
      <c r="A116" s="14"/>
      <c r="B116" s="243"/>
      <c r="C116" s="244"/>
      <c r="D116" s="234" t="s">
        <v>152</v>
      </c>
      <c r="E116" s="245" t="s">
        <v>19</v>
      </c>
      <c r="F116" s="246" t="s">
        <v>1122</v>
      </c>
      <c r="G116" s="244"/>
      <c r="H116" s="247">
        <v>-15.243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84</v>
      </c>
      <c r="AV116" s="14" t="s">
        <v>84</v>
      </c>
      <c r="AW116" s="14" t="s">
        <v>33</v>
      </c>
      <c r="AX116" s="14" t="s">
        <v>71</v>
      </c>
      <c r="AY116" s="253" t="s">
        <v>141</v>
      </c>
    </row>
    <row r="117" s="14" customFormat="1">
      <c r="A117" s="14"/>
      <c r="B117" s="243"/>
      <c r="C117" s="244"/>
      <c r="D117" s="234" t="s">
        <v>152</v>
      </c>
      <c r="E117" s="245" t="s">
        <v>19</v>
      </c>
      <c r="F117" s="246" t="s">
        <v>1123</v>
      </c>
      <c r="G117" s="244"/>
      <c r="H117" s="247">
        <v>-4.3200000000000003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84</v>
      </c>
      <c r="AV117" s="14" t="s">
        <v>84</v>
      </c>
      <c r="AW117" s="14" t="s">
        <v>33</v>
      </c>
      <c r="AX117" s="14" t="s">
        <v>71</v>
      </c>
      <c r="AY117" s="253" t="s">
        <v>141</v>
      </c>
    </row>
    <row r="118" s="16" customFormat="1">
      <c r="A118" s="16"/>
      <c r="B118" s="275"/>
      <c r="C118" s="276"/>
      <c r="D118" s="234" t="s">
        <v>152</v>
      </c>
      <c r="E118" s="277" t="s">
        <v>19</v>
      </c>
      <c r="F118" s="278" t="s">
        <v>266</v>
      </c>
      <c r="G118" s="276"/>
      <c r="H118" s="279">
        <v>197.697</v>
      </c>
      <c r="I118" s="280"/>
      <c r="J118" s="276"/>
      <c r="K118" s="276"/>
      <c r="L118" s="281"/>
      <c r="M118" s="282"/>
      <c r="N118" s="283"/>
      <c r="O118" s="283"/>
      <c r="P118" s="283"/>
      <c r="Q118" s="283"/>
      <c r="R118" s="283"/>
      <c r="S118" s="283"/>
      <c r="T118" s="28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5" t="s">
        <v>152</v>
      </c>
      <c r="AU118" s="285" t="s">
        <v>84</v>
      </c>
      <c r="AV118" s="16" t="s">
        <v>164</v>
      </c>
      <c r="AW118" s="16" t="s">
        <v>33</v>
      </c>
      <c r="AX118" s="16" t="s">
        <v>71</v>
      </c>
      <c r="AY118" s="285" t="s">
        <v>141</v>
      </c>
    </row>
    <row r="119" s="13" customFormat="1">
      <c r="A119" s="13"/>
      <c r="B119" s="232"/>
      <c r="C119" s="233"/>
      <c r="D119" s="234" t="s">
        <v>152</v>
      </c>
      <c r="E119" s="235" t="s">
        <v>19</v>
      </c>
      <c r="F119" s="236" t="s">
        <v>1124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152</v>
      </c>
      <c r="AU119" s="242" t="s">
        <v>84</v>
      </c>
      <c r="AV119" s="13" t="s">
        <v>78</v>
      </c>
      <c r="AW119" s="13" t="s">
        <v>33</v>
      </c>
      <c r="AX119" s="13" t="s">
        <v>71</v>
      </c>
      <c r="AY119" s="242" t="s">
        <v>141</v>
      </c>
    </row>
    <row r="120" s="14" customFormat="1">
      <c r="A120" s="14"/>
      <c r="B120" s="243"/>
      <c r="C120" s="244"/>
      <c r="D120" s="234" t="s">
        <v>152</v>
      </c>
      <c r="E120" s="245" t="s">
        <v>19</v>
      </c>
      <c r="F120" s="246" t="s">
        <v>1125</v>
      </c>
      <c r="G120" s="244"/>
      <c r="H120" s="247">
        <v>12.555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84</v>
      </c>
      <c r="AV120" s="14" t="s">
        <v>84</v>
      </c>
      <c r="AW120" s="14" t="s">
        <v>33</v>
      </c>
      <c r="AX120" s="14" t="s">
        <v>71</v>
      </c>
      <c r="AY120" s="253" t="s">
        <v>141</v>
      </c>
    </row>
    <row r="121" s="15" customFormat="1">
      <c r="A121" s="15"/>
      <c r="B121" s="254"/>
      <c r="C121" s="255"/>
      <c r="D121" s="234" t="s">
        <v>152</v>
      </c>
      <c r="E121" s="256" t="s">
        <v>19</v>
      </c>
      <c r="F121" s="257" t="s">
        <v>159</v>
      </c>
      <c r="G121" s="255"/>
      <c r="H121" s="258">
        <v>210.25200000000001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152</v>
      </c>
      <c r="AU121" s="264" t="s">
        <v>84</v>
      </c>
      <c r="AV121" s="15" t="s">
        <v>148</v>
      </c>
      <c r="AW121" s="15" t="s">
        <v>33</v>
      </c>
      <c r="AX121" s="15" t="s">
        <v>78</v>
      </c>
      <c r="AY121" s="264" t="s">
        <v>141</v>
      </c>
    </row>
    <row r="122" s="2" customFormat="1" ht="24.15" customHeight="1">
      <c r="A122" s="40"/>
      <c r="B122" s="41"/>
      <c r="C122" s="214" t="s">
        <v>164</v>
      </c>
      <c r="D122" s="214" t="s">
        <v>143</v>
      </c>
      <c r="E122" s="215" t="s">
        <v>1126</v>
      </c>
      <c r="F122" s="216" t="s">
        <v>1127</v>
      </c>
      <c r="G122" s="217" t="s">
        <v>636</v>
      </c>
      <c r="H122" s="218">
        <v>26</v>
      </c>
      <c r="I122" s="219"/>
      <c r="J122" s="220">
        <f>ROUND(I122*H122,2)</f>
        <v>0</v>
      </c>
      <c r="K122" s="216" t="s">
        <v>147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0.033000000000000002</v>
      </c>
      <c r="R122" s="223">
        <f>Q122*H122</f>
        <v>0.8580000000000001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148</v>
      </c>
      <c r="AT122" s="225" t="s">
        <v>143</v>
      </c>
      <c r="AU122" s="225" t="s">
        <v>84</v>
      </c>
      <c r="AY122" s="19" t="s">
        <v>141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148</v>
      </c>
      <c r="BM122" s="225" t="s">
        <v>1459</v>
      </c>
    </row>
    <row r="123" s="2" customFormat="1">
      <c r="A123" s="40"/>
      <c r="B123" s="41"/>
      <c r="C123" s="42"/>
      <c r="D123" s="227" t="s">
        <v>150</v>
      </c>
      <c r="E123" s="42"/>
      <c r="F123" s="228" t="s">
        <v>1129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3" customFormat="1">
      <c r="A124" s="13"/>
      <c r="B124" s="232"/>
      <c r="C124" s="233"/>
      <c r="D124" s="234" t="s">
        <v>152</v>
      </c>
      <c r="E124" s="235" t="s">
        <v>19</v>
      </c>
      <c r="F124" s="236" t="s">
        <v>1130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152</v>
      </c>
      <c r="AU124" s="242" t="s">
        <v>84</v>
      </c>
      <c r="AV124" s="13" t="s">
        <v>78</v>
      </c>
      <c r="AW124" s="13" t="s">
        <v>33</v>
      </c>
      <c r="AX124" s="13" t="s">
        <v>71</v>
      </c>
      <c r="AY124" s="242" t="s">
        <v>141</v>
      </c>
    </row>
    <row r="125" s="13" customFormat="1">
      <c r="A125" s="13"/>
      <c r="B125" s="232"/>
      <c r="C125" s="233"/>
      <c r="D125" s="234" t="s">
        <v>152</v>
      </c>
      <c r="E125" s="235" t="s">
        <v>19</v>
      </c>
      <c r="F125" s="236" t="s">
        <v>1131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84</v>
      </c>
      <c r="AV125" s="13" t="s">
        <v>78</v>
      </c>
      <c r="AW125" s="13" t="s">
        <v>33</v>
      </c>
      <c r="AX125" s="13" t="s">
        <v>71</v>
      </c>
      <c r="AY125" s="242" t="s">
        <v>141</v>
      </c>
    </row>
    <row r="126" s="14" customFormat="1">
      <c r="A126" s="14"/>
      <c r="B126" s="243"/>
      <c r="C126" s="244"/>
      <c r="D126" s="234" t="s">
        <v>152</v>
      </c>
      <c r="E126" s="245" t="s">
        <v>19</v>
      </c>
      <c r="F126" s="246" t="s">
        <v>297</v>
      </c>
      <c r="G126" s="244"/>
      <c r="H126" s="247">
        <v>18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84</v>
      </c>
      <c r="AV126" s="14" t="s">
        <v>84</v>
      </c>
      <c r="AW126" s="14" t="s">
        <v>33</v>
      </c>
      <c r="AX126" s="14" t="s">
        <v>71</v>
      </c>
      <c r="AY126" s="253" t="s">
        <v>141</v>
      </c>
    </row>
    <row r="127" s="13" customFormat="1">
      <c r="A127" s="13"/>
      <c r="B127" s="232"/>
      <c r="C127" s="233"/>
      <c r="D127" s="234" t="s">
        <v>152</v>
      </c>
      <c r="E127" s="235" t="s">
        <v>19</v>
      </c>
      <c r="F127" s="236" t="s">
        <v>1132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152</v>
      </c>
      <c r="AU127" s="242" t="s">
        <v>84</v>
      </c>
      <c r="AV127" s="13" t="s">
        <v>78</v>
      </c>
      <c r="AW127" s="13" t="s">
        <v>33</v>
      </c>
      <c r="AX127" s="13" t="s">
        <v>71</v>
      </c>
      <c r="AY127" s="242" t="s">
        <v>141</v>
      </c>
    </row>
    <row r="128" s="14" customFormat="1">
      <c r="A128" s="14"/>
      <c r="B128" s="243"/>
      <c r="C128" s="244"/>
      <c r="D128" s="234" t="s">
        <v>152</v>
      </c>
      <c r="E128" s="245" t="s">
        <v>19</v>
      </c>
      <c r="F128" s="246" t="s">
        <v>187</v>
      </c>
      <c r="G128" s="244"/>
      <c r="H128" s="247">
        <v>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152</v>
      </c>
      <c r="AU128" s="253" t="s">
        <v>84</v>
      </c>
      <c r="AV128" s="14" t="s">
        <v>84</v>
      </c>
      <c r="AW128" s="14" t="s">
        <v>33</v>
      </c>
      <c r="AX128" s="14" t="s">
        <v>71</v>
      </c>
      <c r="AY128" s="253" t="s">
        <v>141</v>
      </c>
    </row>
    <row r="129" s="15" customFormat="1">
      <c r="A129" s="15"/>
      <c r="B129" s="254"/>
      <c r="C129" s="255"/>
      <c r="D129" s="234" t="s">
        <v>152</v>
      </c>
      <c r="E129" s="256" t="s">
        <v>19</v>
      </c>
      <c r="F129" s="257" t="s">
        <v>159</v>
      </c>
      <c r="G129" s="255"/>
      <c r="H129" s="258">
        <v>26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152</v>
      </c>
      <c r="AU129" s="264" t="s">
        <v>84</v>
      </c>
      <c r="AV129" s="15" t="s">
        <v>148</v>
      </c>
      <c r="AW129" s="15" t="s">
        <v>33</v>
      </c>
      <c r="AX129" s="15" t="s">
        <v>78</v>
      </c>
      <c r="AY129" s="264" t="s">
        <v>141</v>
      </c>
    </row>
    <row r="130" s="2" customFormat="1" ht="24.15" customHeight="1">
      <c r="A130" s="40"/>
      <c r="B130" s="41"/>
      <c r="C130" s="214" t="s">
        <v>148</v>
      </c>
      <c r="D130" s="214" t="s">
        <v>143</v>
      </c>
      <c r="E130" s="215" t="s">
        <v>1133</v>
      </c>
      <c r="F130" s="216" t="s">
        <v>1134</v>
      </c>
      <c r="G130" s="217" t="s">
        <v>146</v>
      </c>
      <c r="H130" s="218">
        <v>0.46800000000000003</v>
      </c>
      <c r="I130" s="219"/>
      <c r="J130" s="220">
        <f>ROUND(I130*H130,2)</f>
        <v>0</v>
      </c>
      <c r="K130" s="216" t="s">
        <v>147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0.041000000000000002</v>
      </c>
      <c r="T130" s="224">
        <f>S130*H130</f>
        <v>0.019188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148</v>
      </c>
      <c r="AT130" s="225" t="s">
        <v>143</v>
      </c>
      <c r="AU130" s="225" t="s">
        <v>84</v>
      </c>
      <c r="AY130" s="19" t="s">
        <v>141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148</v>
      </c>
      <c r="BM130" s="225" t="s">
        <v>1135</v>
      </c>
    </row>
    <row r="131" s="2" customFormat="1">
      <c r="A131" s="40"/>
      <c r="B131" s="41"/>
      <c r="C131" s="42"/>
      <c r="D131" s="227" t="s">
        <v>150</v>
      </c>
      <c r="E131" s="42"/>
      <c r="F131" s="228" t="s">
        <v>1136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32"/>
      <c r="C132" s="233"/>
      <c r="D132" s="234" t="s">
        <v>152</v>
      </c>
      <c r="E132" s="235" t="s">
        <v>19</v>
      </c>
      <c r="F132" s="236" t="s">
        <v>1137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152</v>
      </c>
      <c r="AU132" s="242" t="s">
        <v>84</v>
      </c>
      <c r="AV132" s="13" t="s">
        <v>78</v>
      </c>
      <c r="AW132" s="13" t="s">
        <v>33</v>
      </c>
      <c r="AX132" s="13" t="s">
        <v>71</v>
      </c>
      <c r="AY132" s="242" t="s">
        <v>141</v>
      </c>
    </row>
    <row r="133" s="14" customFormat="1">
      <c r="A133" s="14"/>
      <c r="B133" s="243"/>
      <c r="C133" s="244"/>
      <c r="D133" s="234" t="s">
        <v>152</v>
      </c>
      <c r="E133" s="245" t="s">
        <v>19</v>
      </c>
      <c r="F133" s="246" t="s">
        <v>1138</v>
      </c>
      <c r="G133" s="244"/>
      <c r="H133" s="247">
        <v>0.46800000000000003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152</v>
      </c>
      <c r="AU133" s="253" t="s">
        <v>84</v>
      </c>
      <c r="AV133" s="14" t="s">
        <v>84</v>
      </c>
      <c r="AW133" s="14" t="s">
        <v>33</v>
      </c>
      <c r="AX133" s="14" t="s">
        <v>71</v>
      </c>
      <c r="AY133" s="253" t="s">
        <v>141</v>
      </c>
    </row>
    <row r="134" s="15" customFormat="1">
      <c r="A134" s="15"/>
      <c r="B134" s="254"/>
      <c r="C134" s="255"/>
      <c r="D134" s="234" t="s">
        <v>152</v>
      </c>
      <c r="E134" s="256" t="s">
        <v>19</v>
      </c>
      <c r="F134" s="257" t="s">
        <v>159</v>
      </c>
      <c r="G134" s="255"/>
      <c r="H134" s="258">
        <v>0.46800000000000003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152</v>
      </c>
      <c r="AU134" s="264" t="s">
        <v>84</v>
      </c>
      <c r="AV134" s="15" t="s">
        <v>148</v>
      </c>
      <c r="AW134" s="15" t="s">
        <v>33</v>
      </c>
      <c r="AX134" s="15" t="s">
        <v>78</v>
      </c>
      <c r="AY134" s="264" t="s">
        <v>141</v>
      </c>
    </row>
    <row r="135" s="2" customFormat="1" ht="24.15" customHeight="1">
      <c r="A135" s="40"/>
      <c r="B135" s="41"/>
      <c r="C135" s="214" t="s">
        <v>182</v>
      </c>
      <c r="D135" s="214" t="s">
        <v>143</v>
      </c>
      <c r="E135" s="215" t="s">
        <v>1139</v>
      </c>
      <c r="F135" s="216" t="s">
        <v>1140</v>
      </c>
      <c r="G135" s="217" t="s">
        <v>146</v>
      </c>
      <c r="H135" s="218">
        <v>1.8180000000000001</v>
      </c>
      <c r="I135" s="219"/>
      <c r="J135" s="220">
        <f>ROUND(I135*H135,2)</f>
        <v>0</v>
      </c>
      <c r="K135" s="216" t="s">
        <v>147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0.075999999999999998</v>
      </c>
      <c r="T135" s="224">
        <f>S135*H135</f>
        <v>0.13816800000000001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148</v>
      </c>
      <c r="AT135" s="225" t="s">
        <v>143</v>
      </c>
      <c r="AU135" s="225" t="s">
        <v>84</v>
      </c>
      <c r="AY135" s="19" t="s">
        <v>141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148</v>
      </c>
      <c r="BM135" s="225" t="s">
        <v>1141</v>
      </c>
    </row>
    <row r="136" s="2" customFormat="1">
      <c r="A136" s="40"/>
      <c r="B136" s="41"/>
      <c r="C136" s="42"/>
      <c r="D136" s="227" t="s">
        <v>150</v>
      </c>
      <c r="E136" s="42"/>
      <c r="F136" s="228" t="s">
        <v>1142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13" customFormat="1">
      <c r="A137" s="13"/>
      <c r="B137" s="232"/>
      <c r="C137" s="233"/>
      <c r="D137" s="234" t="s">
        <v>152</v>
      </c>
      <c r="E137" s="235" t="s">
        <v>19</v>
      </c>
      <c r="F137" s="236" t="s">
        <v>1137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152</v>
      </c>
      <c r="AU137" s="242" t="s">
        <v>84</v>
      </c>
      <c r="AV137" s="13" t="s">
        <v>78</v>
      </c>
      <c r="AW137" s="13" t="s">
        <v>33</v>
      </c>
      <c r="AX137" s="13" t="s">
        <v>71</v>
      </c>
      <c r="AY137" s="242" t="s">
        <v>141</v>
      </c>
    </row>
    <row r="138" s="14" customFormat="1">
      <c r="A138" s="14"/>
      <c r="B138" s="243"/>
      <c r="C138" s="244"/>
      <c r="D138" s="234" t="s">
        <v>152</v>
      </c>
      <c r="E138" s="245" t="s">
        <v>19</v>
      </c>
      <c r="F138" s="246" t="s">
        <v>1143</v>
      </c>
      <c r="G138" s="244"/>
      <c r="H138" s="247">
        <v>1.8180000000000001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152</v>
      </c>
      <c r="AU138" s="253" t="s">
        <v>84</v>
      </c>
      <c r="AV138" s="14" t="s">
        <v>84</v>
      </c>
      <c r="AW138" s="14" t="s">
        <v>33</v>
      </c>
      <c r="AX138" s="14" t="s">
        <v>71</v>
      </c>
      <c r="AY138" s="253" t="s">
        <v>141</v>
      </c>
    </row>
    <row r="139" s="15" customFormat="1">
      <c r="A139" s="15"/>
      <c r="B139" s="254"/>
      <c r="C139" s="255"/>
      <c r="D139" s="234" t="s">
        <v>152</v>
      </c>
      <c r="E139" s="256" t="s">
        <v>19</v>
      </c>
      <c r="F139" s="257" t="s">
        <v>159</v>
      </c>
      <c r="G139" s="255"/>
      <c r="H139" s="258">
        <v>1.8180000000000001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152</v>
      </c>
      <c r="AU139" s="264" t="s">
        <v>84</v>
      </c>
      <c r="AV139" s="15" t="s">
        <v>148</v>
      </c>
      <c r="AW139" s="15" t="s">
        <v>33</v>
      </c>
      <c r="AX139" s="15" t="s">
        <v>78</v>
      </c>
      <c r="AY139" s="264" t="s">
        <v>141</v>
      </c>
    </row>
    <row r="140" s="12" customFormat="1" ht="22.8" customHeight="1">
      <c r="A140" s="12"/>
      <c r="B140" s="198"/>
      <c r="C140" s="199"/>
      <c r="D140" s="200" t="s">
        <v>70</v>
      </c>
      <c r="E140" s="212" t="s">
        <v>749</v>
      </c>
      <c r="F140" s="212" t="s">
        <v>750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SUM(P141:P150)</f>
        <v>0</v>
      </c>
      <c r="Q140" s="206"/>
      <c r="R140" s="207">
        <f>SUM(R141:R150)</f>
        <v>0</v>
      </c>
      <c r="S140" s="206"/>
      <c r="T140" s="208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78</v>
      </c>
      <c r="AT140" s="210" t="s">
        <v>70</v>
      </c>
      <c r="AU140" s="210" t="s">
        <v>78</v>
      </c>
      <c r="AY140" s="209" t="s">
        <v>141</v>
      </c>
      <c r="BK140" s="211">
        <f>SUM(BK141:BK150)</f>
        <v>0</v>
      </c>
    </row>
    <row r="141" s="2" customFormat="1" ht="24.15" customHeight="1">
      <c r="A141" s="40"/>
      <c r="B141" s="41"/>
      <c r="C141" s="214" t="s">
        <v>191</v>
      </c>
      <c r="D141" s="214" t="s">
        <v>143</v>
      </c>
      <c r="E141" s="215" t="s">
        <v>752</v>
      </c>
      <c r="F141" s="216" t="s">
        <v>753</v>
      </c>
      <c r="G141" s="217" t="s">
        <v>186</v>
      </c>
      <c r="H141" s="218">
        <v>0.28100000000000003</v>
      </c>
      <c r="I141" s="219"/>
      <c r="J141" s="220">
        <f>ROUND(I141*H141,2)</f>
        <v>0</v>
      </c>
      <c r="K141" s="216" t="s">
        <v>147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148</v>
      </c>
      <c r="AT141" s="225" t="s">
        <v>143</v>
      </c>
      <c r="AU141" s="225" t="s">
        <v>84</v>
      </c>
      <c r="AY141" s="19" t="s">
        <v>141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84</v>
      </c>
      <c r="BK141" s="226">
        <f>ROUND(I141*H141,2)</f>
        <v>0</v>
      </c>
      <c r="BL141" s="19" t="s">
        <v>148</v>
      </c>
      <c r="BM141" s="225" t="s">
        <v>1144</v>
      </c>
    </row>
    <row r="142" s="2" customFormat="1">
      <c r="A142" s="40"/>
      <c r="B142" s="41"/>
      <c r="C142" s="42"/>
      <c r="D142" s="227" t="s">
        <v>150</v>
      </c>
      <c r="E142" s="42"/>
      <c r="F142" s="228" t="s">
        <v>755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150</v>
      </c>
      <c r="AU142" s="19" t="s">
        <v>84</v>
      </c>
    </row>
    <row r="143" s="2" customFormat="1" ht="21.75" customHeight="1">
      <c r="A143" s="40"/>
      <c r="B143" s="41"/>
      <c r="C143" s="214" t="s">
        <v>196</v>
      </c>
      <c r="D143" s="214" t="s">
        <v>143</v>
      </c>
      <c r="E143" s="215" t="s">
        <v>757</v>
      </c>
      <c r="F143" s="216" t="s">
        <v>758</v>
      </c>
      <c r="G143" s="217" t="s">
        <v>186</v>
      </c>
      <c r="H143" s="218">
        <v>0.28100000000000003</v>
      </c>
      <c r="I143" s="219"/>
      <c r="J143" s="220">
        <f>ROUND(I143*H143,2)</f>
        <v>0</v>
      </c>
      <c r="K143" s="216" t="s">
        <v>147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148</v>
      </c>
      <c r="AT143" s="225" t="s">
        <v>143</v>
      </c>
      <c r="AU143" s="225" t="s">
        <v>84</v>
      </c>
      <c r="AY143" s="19" t="s">
        <v>141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84</v>
      </c>
      <c r="BK143" s="226">
        <f>ROUND(I143*H143,2)</f>
        <v>0</v>
      </c>
      <c r="BL143" s="19" t="s">
        <v>148</v>
      </c>
      <c r="BM143" s="225" t="s">
        <v>1145</v>
      </c>
    </row>
    <row r="144" s="2" customFormat="1">
      <c r="A144" s="40"/>
      <c r="B144" s="41"/>
      <c r="C144" s="42"/>
      <c r="D144" s="227" t="s">
        <v>150</v>
      </c>
      <c r="E144" s="42"/>
      <c r="F144" s="228" t="s">
        <v>760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150</v>
      </c>
      <c r="AU144" s="19" t="s">
        <v>84</v>
      </c>
    </row>
    <row r="145" s="2" customFormat="1" ht="24.15" customHeight="1">
      <c r="A145" s="40"/>
      <c r="B145" s="41"/>
      <c r="C145" s="214" t="s">
        <v>187</v>
      </c>
      <c r="D145" s="214" t="s">
        <v>143</v>
      </c>
      <c r="E145" s="215" t="s">
        <v>762</v>
      </c>
      <c r="F145" s="216" t="s">
        <v>763</v>
      </c>
      <c r="G145" s="217" t="s">
        <v>186</v>
      </c>
      <c r="H145" s="218">
        <v>3.9340000000000002</v>
      </c>
      <c r="I145" s="219"/>
      <c r="J145" s="220">
        <f>ROUND(I145*H145,2)</f>
        <v>0</v>
      </c>
      <c r="K145" s="216" t="s">
        <v>147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148</v>
      </c>
      <c r="AT145" s="225" t="s">
        <v>143</v>
      </c>
      <c r="AU145" s="225" t="s">
        <v>84</v>
      </c>
      <c r="AY145" s="19" t="s">
        <v>141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84</v>
      </c>
      <c r="BK145" s="226">
        <f>ROUND(I145*H145,2)</f>
        <v>0</v>
      </c>
      <c r="BL145" s="19" t="s">
        <v>148</v>
      </c>
      <c r="BM145" s="225" t="s">
        <v>1146</v>
      </c>
    </row>
    <row r="146" s="2" customFormat="1">
      <c r="A146" s="40"/>
      <c r="B146" s="41"/>
      <c r="C146" s="42"/>
      <c r="D146" s="227" t="s">
        <v>150</v>
      </c>
      <c r="E146" s="42"/>
      <c r="F146" s="228" t="s">
        <v>765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150</v>
      </c>
      <c r="AU146" s="19" t="s">
        <v>84</v>
      </c>
    </row>
    <row r="147" s="14" customFormat="1">
      <c r="A147" s="14"/>
      <c r="B147" s="243"/>
      <c r="C147" s="244"/>
      <c r="D147" s="234" t="s">
        <v>152</v>
      </c>
      <c r="E147" s="245" t="s">
        <v>19</v>
      </c>
      <c r="F147" s="246" t="s">
        <v>1147</v>
      </c>
      <c r="G147" s="244"/>
      <c r="H147" s="247">
        <v>3.9340000000000002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152</v>
      </c>
      <c r="AU147" s="253" t="s">
        <v>84</v>
      </c>
      <c r="AV147" s="14" t="s">
        <v>84</v>
      </c>
      <c r="AW147" s="14" t="s">
        <v>33</v>
      </c>
      <c r="AX147" s="14" t="s">
        <v>71</v>
      </c>
      <c r="AY147" s="253" t="s">
        <v>141</v>
      </c>
    </row>
    <row r="148" s="15" customFormat="1">
      <c r="A148" s="15"/>
      <c r="B148" s="254"/>
      <c r="C148" s="255"/>
      <c r="D148" s="234" t="s">
        <v>152</v>
      </c>
      <c r="E148" s="256" t="s">
        <v>19</v>
      </c>
      <c r="F148" s="257" t="s">
        <v>159</v>
      </c>
      <c r="G148" s="255"/>
      <c r="H148" s="258">
        <v>3.9340000000000002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152</v>
      </c>
      <c r="AU148" s="264" t="s">
        <v>84</v>
      </c>
      <c r="AV148" s="15" t="s">
        <v>148</v>
      </c>
      <c r="AW148" s="15" t="s">
        <v>33</v>
      </c>
      <c r="AX148" s="15" t="s">
        <v>78</v>
      </c>
      <c r="AY148" s="264" t="s">
        <v>141</v>
      </c>
    </row>
    <row r="149" s="2" customFormat="1" ht="24.15" customHeight="1">
      <c r="A149" s="40"/>
      <c r="B149" s="41"/>
      <c r="C149" s="214" t="s">
        <v>209</v>
      </c>
      <c r="D149" s="214" t="s">
        <v>143</v>
      </c>
      <c r="E149" s="215" t="s">
        <v>768</v>
      </c>
      <c r="F149" s="216" t="s">
        <v>769</v>
      </c>
      <c r="G149" s="217" t="s">
        <v>186</v>
      </c>
      <c r="H149" s="218">
        <v>0.28100000000000003</v>
      </c>
      <c r="I149" s="219"/>
      <c r="J149" s="220">
        <f>ROUND(I149*H149,2)</f>
        <v>0</v>
      </c>
      <c r="K149" s="216" t="s">
        <v>147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148</v>
      </c>
      <c r="AT149" s="225" t="s">
        <v>143</v>
      </c>
      <c r="AU149" s="225" t="s">
        <v>84</v>
      </c>
      <c r="AY149" s="19" t="s">
        <v>141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84</v>
      </c>
      <c r="BK149" s="226">
        <f>ROUND(I149*H149,2)</f>
        <v>0</v>
      </c>
      <c r="BL149" s="19" t="s">
        <v>148</v>
      </c>
      <c r="BM149" s="225" t="s">
        <v>1148</v>
      </c>
    </row>
    <row r="150" s="2" customFormat="1">
      <c r="A150" s="40"/>
      <c r="B150" s="41"/>
      <c r="C150" s="42"/>
      <c r="D150" s="227" t="s">
        <v>150</v>
      </c>
      <c r="E150" s="42"/>
      <c r="F150" s="228" t="s">
        <v>771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150</v>
      </c>
      <c r="AU150" s="19" t="s">
        <v>84</v>
      </c>
    </row>
    <row r="151" s="12" customFormat="1" ht="22.8" customHeight="1">
      <c r="A151" s="12"/>
      <c r="B151" s="198"/>
      <c r="C151" s="199"/>
      <c r="D151" s="200" t="s">
        <v>70</v>
      </c>
      <c r="E151" s="212" t="s">
        <v>772</v>
      </c>
      <c r="F151" s="212" t="s">
        <v>773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SUM(P152:P153)</f>
        <v>0</v>
      </c>
      <c r="Q151" s="206"/>
      <c r="R151" s="207">
        <f>SUM(R152:R153)</f>
        <v>0</v>
      </c>
      <c r="S151" s="206"/>
      <c r="T151" s="208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78</v>
      </c>
      <c r="AT151" s="210" t="s">
        <v>70</v>
      </c>
      <c r="AU151" s="210" t="s">
        <v>78</v>
      </c>
      <c r="AY151" s="209" t="s">
        <v>141</v>
      </c>
      <c r="BK151" s="211">
        <f>SUM(BK152:BK153)</f>
        <v>0</v>
      </c>
    </row>
    <row r="152" s="2" customFormat="1" ht="33" customHeight="1">
      <c r="A152" s="40"/>
      <c r="B152" s="41"/>
      <c r="C152" s="214" t="s">
        <v>217</v>
      </c>
      <c r="D152" s="214" t="s">
        <v>143</v>
      </c>
      <c r="E152" s="215" t="s">
        <v>775</v>
      </c>
      <c r="F152" s="216" t="s">
        <v>776</v>
      </c>
      <c r="G152" s="217" t="s">
        <v>186</v>
      </c>
      <c r="H152" s="218">
        <v>0.877</v>
      </c>
      <c r="I152" s="219"/>
      <c r="J152" s="220">
        <f>ROUND(I152*H152,2)</f>
        <v>0</v>
      </c>
      <c r="K152" s="216" t="s">
        <v>147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148</v>
      </c>
      <c r="AT152" s="225" t="s">
        <v>143</v>
      </c>
      <c r="AU152" s="225" t="s">
        <v>84</v>
      </c>
      <c r="AY152" s="19" t="s">
        <v>141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148</v>
      </c>
      <c r="BM152" s="225" t="s">
        <v>1460</v>
      </c>
    </row>
    <row r="153" s="2" customFormat="1">
      <c r="A153" s="40"/>
      <c r="B153" s="41"/>
      <c r="C153" s="42"/>
      <c r="D153" s="227" t="s">
        <v>150</v>
      </c>
      <c r="E153" s="42"/>
      <c r="F153" s="228" t="s">
        <v>778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150</v>
      </c>
      <c r="AU153" s="19" t="s">
        <v>84</v>
      </c>
    </row>
    <row r="154" s="12" customFormat="1" ht="25.92" customHeight="1">
      <c r="A154" s="12"/>
      <c r="B154" s="198"/>
      <c r="C154" s="199"/>
      <c r="D154" s="200" t="s">
        <v>70</v>
      </c>
      <c r="E154" s="201" t="s">
        <v>779</v>
      </c>
      <c r="F154" s="201" t="s">
        <v>780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P155+P263+P306+P314+P318+P360+P413+P422+P436+P458</f>
        <v>0</v>
      </c>
      <c r="Q154" s="206"/>
      <c r="R154" s="207">
        <f>R155+R263+R306+R314+R318+R360+R413+R422+R436+R458</f>
        <v>6.3436365300000004</v>
      </c>
      <c r="S154" s="206"/>
      <c r="T154" s="208">
        <f>T155+T263+T306+T314+T318+T360+T413+T422+T436+T458</f>
        <v>0.123195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84</v>
      </c>
      <c r="AT154" s="210" t="s">
        <v>70</v>
      </c>
      <c r="AU154" s="210" t="s">
        <v>71</v>
      </c>
      <c r="AY154" s="209" t="s">
        <v>141</v>
      </c>
      <c r="BK154" s="211">
        <f>BK155+BK263+BK306+BK314+BK318+BK360+BK413+BK422+BK436+BK458</f>
        <v>0</v>
      </c>
    </row>
    <row r="155" s="12" customFormat="1" ht="22.8" customHeight="1">
      <c r="A155" s="12"/>
      <c r="B155" s="198"/>
      <c r="C155" s="199"/>
      <c r="D155" s="200" t="s">
        <v>70</v>
      </c>
      <c r="E155" s="212" t="s">
        <v>1150</v>
      </c>
      <c r="F155" s="212" t="s">
        <v>1151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SUM(P156:P262)</f>
        <v>0</v>
      </c>
      <c r="Q155" s="206"/>
      <c r="R155" s="207">
        <f>SUM(R156:R262)</f>
        <v>2.2110319800000005</v>
      </c>
      <c r="S155" s="206"/>
      <c r="T155" s="208">
        <f>SUM(T156:T262)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84</v>
      </c>
      <c r="AT155" s="210" t="s">
        <v>70</v>
      </c>
      <c r="AU155" s="210" t="s">
        <v>78</v>
      </c>
      <c r="AY155" s="209" t="s">
        <v>141</v>
      </c>
      <c r="BK155" s="211">
        <f>SUM(BK156:BK262)</f>
        <v>0</v>
      </c>
    </row>
    <row r="156" s="2" customFormat="1" ht="24.15" customHeight="1">
      <c r="A156" s="40"/>
      <c r="B156" s="41"/>
      <c r="C156" s="214" t="s">
        <v>225</v>
      </c>
      <c r="D156" s="214" t="s">
        <v>143</v>
      </c>
      <c r="E156" s="215" t="s">
        <v>1152</v>
      </c>
      <c r="F156" s="216" t="s">
        <v>1153</v>
      </c>
      <c r="G156" s="217" t="s">
        <v>146</v>
      </c>
      <c r="H156" s="218">
        <v>210.25200000000001</v>
      </c>
      <c r="I156" s="219"/>
      <c r="J156" s="220">
        <f>ROUND(I156*H156,2)</f>
        <v>0</v>
      </c>
      <c r="K156" s="216" t="s">
        <v>147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0.00124</v>
      </c>
      <c r="R156" s="223">
        <f>Q156*H156</f>
        <v>0.26071248000000002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283</v>
      </c>
      <c r="AT156" s="225" t="s">
        <v>143</v>
      </c>
      <c r="AU156" s="225" t="s">
        <v>84</v>
      </c>
      <c r="AY156" s="19" t="s">
        <v>141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283</v>
      </c>
      <c r="BM156" s="225" t="s">
        <v>1154</v>
      </c>
    </row>
    <row r="157" s="2" customFormat="1">
      <c r="A157" s="40"/>
      <c r="B157" s="41"/>
      <c r="C157" s="42"/>
      <c r="D157" s="227" t="s">
        <v>150</v>
      </c>
      <c r="E157" s="42"/>
      <c r="F157" s="228" t="s">
        <v>1155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32"/>
      <c r="C158" s="233"/>
      <c r="D158" s="234" t="s">
        <v>152</v>
      </c>
      <c r="E158" s="235" t="s">
        <v>19</v>
      </c>
      <c r="F158" s="236" t="s">
        <v>1120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152</v>
      </c>
      <c r="AU158" s="242" t="s">
        <v>84</v>
      </c>
      <c r="AV158" s="13" t="s">
        <v>78</v>
      </c>
      <c r="AW158" s="13" t="s">
        <v>33</v>
      </c>
      <c r="AX158" s="13" t="s">
        <v>71</v>
      </c>
      <c r="AY158" s="242" t="s">
        <v>141</v>
      </c>
    </row>
    <row r="159" s="14" customFormat="1">
      <c r="A159" s="14"/>
      <c r="B159" s="243"/>
      <c r="C159" s="244"/>
      <c r="D159" s="234" t="s">
        <v>152</v>
      </c>
      <c r="E159" s="245" t="s">
        <v>19</v>
      </c>
      <c r="F159" s="246" t="s">
        <v>1121</v>
      </c>
      <c r="G159" s="244"/>
      <c r="H159" s="247">
        <v>217.25999999999999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84</v>
      </c>
      <c r="AV159" s="14" t="s">
        <v>84</v>
      </c>
      <c r="AW159" s="14" t="s">
        <v>33</v>
      </c>
      <c r="AX159" s="14" t="s">
        <v>71</v>
      </c>
      <c r="AY159" s="253" t="s">
        <v>141</v>
      </c>
    </row>
    <row r="160" s="14" customFormat="1">
      <c r="A160" s="14"/>
      <c r="B160" s="243"/>
      <c r="C160" s="244"/>
      <c r="D160" s="234" t="s">
        <v>152</v>
      </c>
      <c r="E160" s="245" t="s">
        <v>19</v>
      </c>
      <c r="F160" s="246" t="s">
        <v>1122</v>
      </c>
      <c r="G160" s="244"/>
      <c r="H160" s="247">
        <v>-15.243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152</v>
      </c>
      <c r="AU160" s="253" t="s">
        <v>84</v>
      </c>
      <c r="AV160" s="14" t="s">
        <v>84</v>
      </c>
      <c r="AW160" s="14" t="s">
        <v>33</v>
      </c>
      <c r="AX160" s="14" t="s">
        <v>71</v>
      </c>
      <c r="AY160" s="253" t="s">
        <v>141</v>
      </c>
    </row>
    <row r="161" s="14" customFormat="1">
      <c r="A161" s="14"/>
      <c r="B161" s="243"/>
      <c r="C161" s="244"/>
      <c r="D161" s="234" t="s">
        <v>152</v>
      </c>
      <c r="E161" s="245" t="s">
        <v>19</v>
      </c>
      <c r="F161" s="246" t="s">
        <v>1123</v>
      </c>
      <c r="G161" s="244"/>
      <c r="H161" s="247">
        <v>-4.3200000000000003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152</v>
      </c>
      <c r="AU161" s="253" t="s">
        <v>84</v>
      </c>
      <c r="AV161" s="14" t="s">
        <v>84</v>
      </c>
      <c r="AW161" s="14" t="s">
        <v>33</v>
      </c>
      <c r="AX161" s="14" t="s">
        <v>71</v>
      </c>
      <c r="AY161" s="253" t="s">
        <v>141</v>
      </c>
    </row>
    <row r="162" s="16" customFormat="1">
      <c r="A162" s="16"/>
      <c r="B162" s="275"/>
      <c r="C162" s="276"/>
      <c r="D162" s="234" t="s">
        <v>152</v>
      </c>
      <c r="E162" s="277" t="s">
        <v>19</v>
      </c>
      <c r="F162" s="278" t="s">
        <v>266</v>
      </c>
      <c r="G162" s="276"/>
      <c r="H162" s="279">
        <v>197.697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5" t="s">
        <v>152</v>
      </c>
      <c r="AU162" s="285" t="s">
        <v>84</v>
      </c>
      <c r="AV162" s="16" t="s">
        <v>164</v>
      </c>
      <c r="AW162" s="16" t="s">
        <v>33</v>
      </c>
      <c r="AX162" s="16" t="s">
        <v>71</v>
      </c>
      <c r="AY162" s="285" t="s">
        <v>141</v>
      </c>
    </row>
    <row r="163" s="13" customFormat="1">
      <c r="A163" s="13"/>
      <c r="B163" s="232"/>
      <c r="C163" s="233"/>
      <c r="D163" s="234" t="s">
        <v>152</v>
      </c>
      <c r="E163" s="235" t="s">
        <v>19</v>
      </c>
      <c r="F163" s="236" t="s">
        <v>1124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152</v>
      </c>
      <c r="AU163" s="242" t="s">
        <v>84</v>
      </c>
      <c r="AV163" s="13" t="s">
        <v>78</v>
      </c>
      <c r="AW163" s="13" t="s">
        <v>33</v>
      </c>
      <c r="AX163" s="13" t="s">
        <v>71</v>
      </c>
      <c r="AY163" s="242" t="s">
        <v>141</v>
      </c>
    </row>
    <row r="164" s="14" customFormat="1">
      <c r="A164" s="14"/>
      <c r="B164" s="243"/>
      <c r="C164" s="244"/>
      <c r="D164" s="234" t="s">
        <v>152</v>
      </c>
      <c r="E164" s="245" t="s">
        <v>19</v>
      </c>
      <c r="F164" s="246" t="s">
        <v>1125</v>
      </c>
      <c r="G164" s="244"/>
      <c r="H164" s="247">
        <v>12.555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84</v>
      </c>
      <c r="AV164" s="14" t="s">
        <v>84</v>
      </c>
      <c r="AW164" s="14" t="s">
        <v>33</v>
      </c>
      <c r="AX164" s="14" t="s">
        <v>71</v>
      </c>
      <c r="AY164" s="253" t="s">
        <v>141</v>
      </c>
    </row>
    <row r="165" s="16" customFormat="1">
      <c r="A165" s="16"/>
      <c r="B165" s="275"/>
      <c r="C165" s="276"/>
      <c r="D165" s="234" t="s">
        <v>152</v>
      </c>
      <c r="E165" s="277" t="s">
        <v>19</v>
      </c>
      <c r="F165" s="278" t="s">
        <v>266</v>
      </c>
      <c r="G165" s="276"/>
      <c r="H165" s="279">
        <v>12.555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5" t="s">
        <v>152</v>
      </c>
      <c r="AU165" s="285" t="s">
        <v>84</v>
      </c>
      <c r="AV165" s="16" t="s">
        <v>164</v>
      </c>
      <c r="AW165" s="16" t="s">
        <v>33</v>
      </c>
      <c r="AX165" s="16" t="s">
        <v>71</v>
      </c>
      <c r="AY165" s="285" t="s">
        <v>141</v>
      </c>
    </row>
    <row r="166" s="15" customFormat="1">
      <c r="A166" s="15"/>
      <c r="B166" s="254"/>
      <c r="C166" s="255"/>
      <c r="D166" s="234" t="s">
        <v>152</v>
      </c>
      <c r="E166" s="256" t="s">
        <v>19</v>
      </c>
      <c r="F166" s="257" t="s">
        <v>159</v>
      </c>
      <c r="G166" s="255"/>
      <c r="H166" s="258">
        <v>210.25200000000001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152</v>
      </c>
      <c r="AU166" s="264" t="s">
        <v>84</v>
      </c>
      <c r="AV166" s="15" t="s">
        <v>148</v>
      </c>
      <c r="AW166" s="15" t="s">
        <v>33</v>
      </c>
      <c r="AX166" s="15" t="s">
        <v>78</v>
      </c>
      <c r="AY166" s="264" t="s">
        <v>141</v>
      </c>
    </row>
    <row r="167" s="2" customFormat="1" ht="24.15" customHeight="1">
      <c r="A167" s="40"/>
      <c r="B167" s="41"/>
      <c r="C167" s="265" t="s">
        <v>234</v>
      </c>
      <c r="D167" s="265" t="s">
        <v>183</v>
      </c>
      <c r="E167" s="266" t="s">
        <v>1156</v>
      </c>
      <c r="F167" s="267" t="s">
        <v>1157</v>
      </c>
      <c r="G167" s="268" t="s">
        <v>146</v>
      </c>
      <c r="H167" s="269">
        <v>323.78800000000001</v>
      </c>
      <c r="I167" s="270"/>
      <c r="J167" s="271">
        <f>ROUND(I167*H167,2)</f>
        <v>0</v>
      </c>
      <c r="K167" s="267" t="s">
        <v>147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0.0054000000000000003</v>
      </c>
      <c r="R167" s="223">
        <f>Q167*H167</f>
        <v>1.7484552000000002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294</v>
      </c>
      <c r="AT167" s="225" t="s">
        <v>183</v>
      </c>
      <c r="AU167" s="225" t="s">
        <v>84</v>
      </c>
      <c r="AY167" s="19" t="s">
        <v>141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84</v>
      </c>
      <c r="BK167" s="226">
        <f>ROUND(I167*H167,2)</f>
        <v>0</v>
      </c>
      <c r="BL167" s="19" t="s">
        <v>283</v>
      </c>
      <c r="BM167" s="225" t="s">
        <v>1158</v>
      </c>
    </row>
    <row r="168" s="2" customFormat="1">
      <c r="A168" s="40"/>
      <c r="B168" s="41"/>
      <c r="C168" s="42"/>
      <c r="D168" s="227" t="s">
        <v>150</v>
      </c>
      <c r="E168" s="42"/>
      <c r="F168" s="228" t="s">
        <v>1159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150</v>
      </c>
      <c r="AU168" s="19" t="s">
        <v>84</v>
      </c>
    </row>
    <row r="169" s="13" customFormat="1">
      <c r="A169" s="13"/>
      <c r="B169" s="232"/>
      <c r="C169" s="233"/>
      <c r="D169" s="234" t="s">
        <v>152</v>
      </c>
      <c r="E169" s="235" t="s">
        <v>19</v>
      </c>
      <c r="F169" s="236" t="s">
        <v>1120</v>
      </c>
      <c r="G169" s="233"/>
      <c r="H169" s="235" t="s">
        <v>19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152</v>
      </c>
      <c r="AU169" s="242" t="s">
        <v>84</v>
      </c>
      <c r="AV169" s="13" t="s">
        <v>78</v>
      </c>
      <c r="AW169" s="13" t="s">
        <v>33</v>
      </c>
      <c r="AX169" s="13" t="s">
        <v>71</v>
      </c>
      <c r="AY169" s="242" t="s">
        <v>141</v>
      </c>
    </row>
    <row r="170" s="14" customFormat="1">
      <c r="A170" s="14"/>
      <c r="B170" s="243"/>
      <c r="C170" s="244"/>
      <c r="D170" s="234" t="s">
        <v>152</v>
      </c>
      <c r="E170" s="245" t="s">
        <v>19</v>
      </c>
      <c r="F170" s="246" t="s">
        <v>1121</v>
      </c>
      <c r="G170" s="244"/>
      <c r="H170" s="247">
        <v>217.25999999999999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152</v>
      </c>
      <c r="AU170" s="253" t="s">
        <v>84</v>
      </c>
      <c r="AV170" s="14" t="s">
        <v>84</v>
      </c>
      <c r="AW170" s="14" t="s">
        <v>33</v>
      </c>
      <c r="AX170" s="14" t="s">
        <v>71</v>
      </c>
      <c r="AY170" s="253" t="s">
        <v>141</v>
      </c>
    </row>
    <row r="171" s="14" customFormat="1">
      <c r="A171" s="14"/>
      <c r="B171" s="243"/>
      <c r="C171" s="244"/>
      <c r="D171" s="234" t="s">
        <v>152</v>
      </c>
      <c r="E171" s="245" t="s">
        <v>19</v>
      </c>
      <c r="F171" s="246" t="s">
        <v>1122</v>
      </c>
      <c r="G171" s="244"/>
      <c r="H171" s="247">
        <v>-15.243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152</v>
      </c>
      <c r="AU171" s="253" t="s">
        <v>84</v>
      </c>
      <c r="AV171" s="14" t="s">
        <v>84</v>
      </c>
      <c r="AW171" s="14" t="s">
        <v>33</v>
      </c>
      <c r="AX171" s="14" t="s">
        <v>71</v>
      </c>
      <c r="AY171" s="253" t="s">
        <v>141</v>
      </c>
    </row>
    <row r="172" s="14" customFormat="1">
      <c r="A172" s="14"/>
      <c r="B172" s="243"/>
      <c r="C172" s="244"/>
      <c r="D172" s="234" t="s">
        <v>152</v>
      </c>
      <c r="E172" s="245" t="s">
        <v>19</v>
      </c>
      <c r="F172" s="246" t="s">
        <v>1123</v>
      </c>
      <c r="G172" s="244"/>
      <c r="H172" s="247">
        <v>-4.3200000000000003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152</v>
      </c>
      <c r="AU172" s="253" t="s">
        <v>84</v>
      </c>
      <c r="AV172" s="14" t="s">
        <v>84</v>
      </c>
      <c r="AW172" s="14" t="s">
        <v>33</v>
      </c>
      <c r="AX172" s="14" t="s">
        <v>71</v>
      </c>
      <c r="AY172" s="253" t="s">
        <v>141</v>
      </c>
    </row>
    <row r="173" s="16" customFormat="1">
      <c r="A173" s="16"/>
      <c r="B173" s="275"/>
      <c r="C173" s="276"/>
      <c r="D173" s="234" t="s">
        <v>152</v>
      </c>
      <c r="E173" s="277" t="s">
        <v>19</v>
      </c>
      <c r="F173" s="278" t="s">
        <v>266</v>
      </c>
      <c r="G173" s="276"/>
      <c r="H173" s="279">
        <v>197.697</v>
      </c>
      <c r="I173" s="280"/>
      <c r="J173" s="276"/>
      <c r="K173" s="276"/>
      <c r="L173" s="281"/>
      <c r="M173" s="282"/>
      <c r="N173" s="283"/>
      <c r="O173" s="283"/>
      <c r="P173" s="283"/>
      <c r="Q173" s="283"/>
      <c r="R173" s="283"/>
      <c r="S173" s="283"/>
      <c r="T173" s="28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5" t="s">
        <v>152</v>
      </c>
      <c r="AU173" s="285" t="s">
        <v>84</v>
      </c>
      <c r="AV173" s="16" t="s">
        <v>164</v>
      </c>
      <c r="AW173" s="16" t="s">
        <v>33</v>
      </c>
      <c r="AX173" s="16" t="s">
        <v>71</v>
      </c>
      <c r="AY173" s="285" t="s">
        <v>141</v>
      </c>
    </row>
    <row r="174" s="13" customFormat="1">
      <c r="A174" s="13"/>
      <c r="B174" s="232"/>
      <c r="C174" s="233"/>
      <c r="D174" s="234" t="s">
        <v>152</v>
      </c>
      <c r="E174" s="235" t="s">
        <v>19</v>
      </c>
      <c r="F174" s="236" t="s">
        <v>1124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84</v>
      </c>
      <c r="AV174" s="13" t="s">
        <v>78</v>
      </c>
      <c r="AW174" s="13" t="s">
        <v>33</v>
      </c>
      <c r="AX174" s="13" t="s">
        <v>71</v>
      </c>
      <c r="AY174" s="242" t="s">
        <v>141</v>
      </c>
    </row>
    <row r="175" s="14" customFormat="1">
      <c r="A175" s="14"/>
      <c r="B175" s="243"/>
      <c r="C175" s="244"/>
      <c r="D175" s="234" t="s">
        <v>152</v>
      </c>
      <c r="E175" s="245" t="s">
        <v>19</v>
      </c>
      <c r="F175" s="246" t="s">
        <v>1125</v>
      </c>
      <c r="G175" s="244"/>
      <c r="H175" s="247">
        <v>12.555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152</v>
      </c>
      <c r="AU175" s="253" t="s">
        <v>84</v>
      </c>
      <c r="AV175" s="14" t="s">
        <v>84</v>
      </c>
      <c r="AW175" s="14" t="s">
        <v>33</v>
      </c>
      <c r="AX175" s="14" t="s">
        <v>71</v>
      </c>
      <c r="AY175" s="253" t="s">
        <v>141</v>
      </c>
    </row>
    <row r="176" s="16" customFormat="1">
      <c r="A176" s="16"/>
      <c r="B176" s="275"/>
      <c r="C176" s="276"/>
      <c r="D176" s="234" t="s">
        <v>152</v>
      </c>
      <c r="E176" s="277" t="s">
        <v>19</v>
      </c>
      <c r="F176" s="278" t="s">
        <v>266</v>
      </c>
      <c r="G176" s="276"/>
      <c r="H176" s="279">
        <v>12.555</v>
      </c>
      <c r="I176" s="280"/>
      <c r="J176" s="276"/>
      <c r="K176" s="276"/>
      <c r="L176" s="281"/>
      <c r="M176" s="282"/>
      <c r="N176" s="283"/>
      <c r="O176" s="283"/>
      <c r="P176" s="283"/>
      <c r="Q176" s="283"/>
      <c r="R176" s="283"/>
      <c r="S176" s="283"/>
      <c r="T176" s="28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5" t="s">
        <v>152</v>
      </c>
      <c r="AU176" s="285" t="s">
        <v>84</v>
      </c>
      <c r="AV176" s="16" t="s">
        <v>164</v>
      </c>
      <c r="AW176" s="16" t="s">
        <v>33</v>
      </c>
      <c r="AX176" s="16" t="s">
        <v>71</v>
      </c>
      <c r="AY176" s="285" t="s">
        <v>141</v>
      </c>
    </row>
    <row r="177" s="15" customFormat="1">
      <c r="A177" s="15"/>
      <c r="B177" s="254"/>
      <c r="C177" s="255"/>
      <c r="D177" s="234" t="s">
        <v>152</v>
      </c>
      <c r="E177" s="256" t="s">
        <v>19</v>
      </c>
      <c r="F177" s="257" t="s">
        <v>159</v>
      </c>
      <c r="G177" s="255"/>
      <c r="H177" s="258">
        <v>210.25200000000001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152</v>
      </c>
      <c r="AU177" s="264" t="s">
        <v>84</v>
      </c>
      <c r="AV177" s="15" t="s">
        <v>148</v>
      </c>
      <c r="AW177" s="15" t="s">
        <v>33</v>
      </c>
      <c r="AX177" s="15" t="s">
        <v>78</v>
      </c>
      <c r="AY177" s="264" t="s">
        <v>141</v>
      </c>
    </row>
    <row r="178" s="14" customFormat="1">
      <c r="A178" s="14"/>
      <c r="B178" s="243"/>
      <c r="C178" s="244"/>
      <c r="D178" s="234" t="s">
        <v>152</v>
      </c>
      <c r="E178" s="244"/>
      <c r="F178" s="246" t="s">
        <v>1160</v>
      </c>
      <c r="G178" s="244"/>
      <c r="H178" s="247">
        <v>323.78800000000001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152</v>
      </c>
      <c r="AU178" s="253" t="s">
        <v>84</v>
      </c>
      <c r="AV178" s="14" t="s">
        <v>84</v>
      </c>
      <c r="AW178" s="14" t="s">
        <v>4</v>
      </c>
      <c r="AX178" s="14" t="s">
        <v>78</v>
      </c>
      <c r="AY178" s="253" t="s">
        <v>141</v>
      </c>
    </row>
    <row r="179" s="2" customFormat="1" ht="16.5" customHeight="1">
      <c r="A179" s="40"/>
      <c r="B179" s="41"/>
      <c r="C179" s="214" t="s">
        <v>239</v>
      </c>
      <c r="D179" s="214" t="s">
        <v>143</v>
      </c>
      <c r="E179" s="215" t="s">
        <v>1161</v>
      </c>
      <c r="F179" s="216" t="s">
        <v>1162</v>
      </c>
      <c r="G179" s="217" t="s">
        <v>146</v>
      </c>
      <c r="H179" s="218">
        <v>292.142</v>
      </c>
      <c r="I179" s="219"/>
      <c r="J179" s="220">
        <f>ROUND(I179*H179,2)</f>
        <v>0</v>
      </c>
      <c r="K179" s="216" t="s">
        <v>795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283</v>
      </c>
      <c r="AT179" s="225" t="s">
        <v>143</v>
      </c>
      <c r="AU179" s="225" t="s">
        <v>84</v>
      </c>
      <c r="AY179" s="19" t="s">
        <v>141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84</v>
      </c>
      <c r="BK179" s="226">
        <f>ROUND(I179*H179,2)</f>
        <v>0</v>
      </c>
      <c r="BL179" s="19" t="s">
        <v>283</v>
      </c>
      <c r="BM179" s="225" t="s">
        <v>1163</v>
      </c>
    </row>
    <row r="180" s="13" customFormat="1">
      <c r="A180" s="13"/>
      <c r="B180" s="232"/>
      <c r="C180" s="233"/>
      <c r="D180" s="234" t="s">
        <v>152</v>
      </c>
      <c r="E180" s="235" t="s">
        <v>19</v>
      </c>
      <c r="F180" s="236" t="s">
        <v>1120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152</v>
      </c>
      <c r="AU180" s="242" t="s">
        <v>84</v>
      </c>
      <c r="AV180" s="13" t="s">
        <v>78</v>
      </c>
      <c r="AW180" s="13" t="s">
        <v>33</v>
      </c>
      <c r="AX180" s="13" t="s">
        <v>71</v>
      </c>
      <c r="AY180" s="242" t="s">
        <v>141</v>
      </c>
    </row>
    <row r="181" s="14" customFormat="1">
      <c r="A181" s="14"/>
      <c r="B181" s="243"/>
      <c r="C181" s="244"/>
      <c r="D181" s="234" t="s">
        <v>152</v>
      </c>
      <c r="E181" s="245" t="s">
        <v>19</v>
      </c>
      <c r="F181" s="246" t="s">
        <v>1164</v>
      </c>
      <c r="G181" s="244"/>
      <c r="H181" s="247">
        <v>212.625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84</v>
      </c>
      <c r="AV181" s="14" t="s">
        <v>84</v>
      </c>
      <c r="AW181" s="14" t="s">
        <v>33</v>
      </c>
      <c r="AX181" s="14" t="s">
        <v>71</v>
      </c>
      <c r="AY181" s="253" t="s">
        <v>141</v>
      </c>
    </row>
    <row r="182" s="14" customFormat="1">
      <c r="A182" s="14"/>
      <c r="B182" s="243"/>
      <c r="C182" s="244"/>
      <c r="D182" s="234" t="s">
        <v>152</v>
      </c>
      <c r="E182" s="245" t="s">
        <v>19</v>
      </c>
      <c r="F182" s="246" t="s">
        <v>1122</v>
      </c>
      <c r="G182" s="244"/>
      <c r="H182" s="247">
        <v>-15.243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152</v>
      </c>
      <c r="AU182" s="253" t="s">
        <v>84</v>
      </c>
      <c r="AV182" s="14" t="s">
        <v>84</v>
      </c>
      <c r="AW182" s="14" t="s">
        <v>33</v>
      </c>
      <c r="AX182" s="14" t="s">
        <v>71</v>
      </c>
      <c r="AY182" s="253" t="s">
        <v>141</v>
      </c>
    </row>
    <row r="183" s="14" customFormat="1">
      <c r="A183" s="14"/>
      <c r="B183" s="243"/>
      <c r="C183" s="244"/>
      <c r="D183" s="234" t="s">
        <v>152</v>
      </c>
      <c r="E183" s="245" t="s">
        <v>19</v>
      </c>
      <c r="F183" s="246" t="s">
        <v>1165</v>
      </c>
      <c r="G183" s="244"/>
      <c r="H183" s="247">
        <v>-4.3200000000000003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152</v>
      </c>
      <c r="AU183" s="253" t="s">
        <v>84</v>
      </c>
      <c r="AV183" s="14" t="s">
        <v>84</v>
      </c>
      <c r="AW183" s="14" t="s">
        <v>33</v>
      </c>
      <c r="AX183" s="14" t="s">
        <v>71</v>
      </c>
      <c r="AY183" s="253" t="s">
        <v>141</v>
      </c>
    </row>
    <row r="184" s="16" customFormat="1">
      <c r="A184" s="16"/>
      <c r="B184" s="275"/>
      <c r="C184" s="276"/>
      <c r="D184" s="234" t="s">
        <v>152</v>
      </c>
      <c r="E184" s="277" t="s">
        <v>19</v>
      </c>
      <c r="F184" s="278" t="s">
        <v>266</v>
      </c>
      <c r="G184" s="276"/>
      <c r="H184" s="279">
        <v>193.06200000000001</v>
      </c>
      <c r="I184" s="280"/>
      <c r="J184" s="276"/>
      <c r="K184" s="276"/>
      <c r="L184" s="281"/>
      <c r="M184" s="282"/>
      <c r="N184" s="283"/>
      <c r="O184" s="283"/>
      <c r="P184" s="283"/>
      <c r="Q184" s="283"/>
      <c r="R184" s="283"/>
      <c r="S184" s="283"/>
      <c r="T184" s="28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5" t="s">
        <v>152</v>
      </c>
      <c r="AU184" s="285" t="s">
        <v>84</v>
      </c>
      <c r="AV184" s="16" t="s">
        <v>164</v>
      </c>
      <c r="AW184" s="16" t="s">
        <v>33</v>
      </c>
      <c r="AX184" s="16" t="s">
        <v>71</v>
      </c>
      <c r="AY184" s="285" t="s">
        <v>141</v>
      </c>
    </row>
    <row r="185" s="13" customFormat="1">
      <c r="A185" s="13"/>
      <c r="B185" s="232"/>
      <c r="C185" s="233"/>
      <c r="D185" s="234" t="s">
        <v>152</v>
      </c>
      <c r="E185" s="235" t="s">
        <v>19</v>
      </c>
      <c r="F185" s="236" t="s">
        <v>1166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84</v>
      </c>
      <c r="AV185" s="13" t="s">
        <v>78</v>
      </c>
      <c r="AW185" s="13" t="s">
        <v>33</v>
      </c>
      <c r="AX185" s="13" t="s">
        <v>71</v>
      </c>
      <c r="AY185" s="242" t="s">
        <v>141</v>
      </c>
    </row>
    <row r="186" s="14" customFormat="1">
      <c r="A186" s="14"/>
      <c r="B186" s="243"/>
      <c r="C186" s="244"/>
      <c r="D186" s="234" t="s">
        <v>152</v>
      </c>
      <c r="E186" s="245" t="s">
        <v>19</v>
      </c>
      <c r="F186" s="246" t="s">
        <v>1167</v>
      </c>
      <c r="G186" s="244"/>
      <c r="H186" s="247">
        <v>31.98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152</v>
      </c>
      <c r="AU186" s="253" t="s">
        <v>84</v>
      </c>
      <c r="AV186" s="14" t="s">
        <v>84</v>
      </c>
      <c r="AW186" s="14" t="s">
        <v>33</v>
      </c>
      <c r="AX186" s="14" t="s">
        <v>71</v>
      </c>
      <c r="AY186" s="253" t="s">
        <v>141</v>
      </c>
    </row>
    <row r="187" s="14" customFormat="1">
      <c r="A187" s="14"/>
      <c r="B187" s="243"/>
      <c r="C187" s="244"/>
      <c r="D187" s="234" t="s">
        <v>152</v>
      </c>
      <c r="E187" s="245" t="s">
        <v>19</v>
      </c>
      <c r="F187" s="246" t="s">
        <v>1168</v>
      </c>
      <c r="G187" s="244"/>
      <c r="H187" s="247">
        <v>28.402000000000001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152</v>
      </c>
      <c r="AU187" s="253" t="s">
        <v>84</v>
      </c>
      <c r="AV187" s="14" t="s">
        <v>84</v>
      </c>
      <c r="AW187" s="14" t="s">
        <v>33</v>
      </c>
      <c r="AX187" s="14" t="s">
        <v>71</v>
      </c>
      <c r="AY187" s="253" t="s">
        <v>141</v>
      </c>
    </row>
    <row r="188" s="14" customFormat="1">
      <c r="A188" s="14"/>
      <c r="B188" s="243"/>
      <c r="C188" s="244"/>
      <c r="D188" s="234" t="s">
        <v>152</v>
      </c>
      <c r="E188" s="245" t="s">
        <v>19</v>
      </c>
      <c r="F188" s="246" t="s">
        <v>1169</v>
      </c>
      <c r="G188" s="244"/>
      <c r="H188" s="247">
        <v>8.5050000000000008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84</v>
      </c>
      <c r="AV188" s="14" t="s">
        <v>84</v>
      </c>
      <c r="AW188" s="14" t="s">
        <v>33</v>
      </c>
      <c r="AX188" s="14" t="s">
        <v>71</v>
      </c>
      <c r="AY188" s="253" t="s">
        <v>141</v>
      </c>
    </row>
    <row r="189" s="16" customFormat="1">
      <c r="A189" s="16"/>
      <c r="B189" s="275"/>
      <c r="C189" s="276"/>
      <c r="D189" s="234" t="s">
        <v>152</v>
      </c>
      <c r="E189" s="277" t="s">
        <v>19</v>
      </c>
      <c r="F189" s="278" t="s">
        <v>266</v>
      </c>
      <c r="G189" s="276"/>
      <c r="H189" s="279">
        <v>68.887</v>
      </c>
      <c r="I189" s="280"/>
      <c r="J189" s="276"/>
      <c r="K189" s="276"/>
      <c r="L189" s="281"/>
      <c r="M189" s="282"/>
      <c r="N189" s="283"/>
      <c r="O189" s="283"/>
      <c r="P189" s="283"/>
      <c r="Q189" s="283"/>
      <c r="R189" s="283"/>
      <c r="S189" s="283"/>
      <c r="T189" s="28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5" t="s">
        <v>152</v>
      </c>
      <c r="AU189" s="285" t="s">
        <v>84</v>
      </c>
      <c r="AV189" s="16" t="s">
        <v>164</v>
      </c>
      <c r="AW189" s="16" t="s">
        <v>33</v>
      </c>
      <c r="AX189" s="16" t="s">
        <v>71</v>
      </c>
      <c r="AY189" s="285" t="s">
        <v>141</v>
      </c>
    </row>
    <row r="190" s="13" customFormat="1">
      <c r="A190" s="13"/>
      <c r="B190" s="232"/>
      <c r="C190" s="233"/>
      <c r="D190" s="234" t="s">
        <v>152</v>
      </c>
      <c r="E190" s="235" t="s">
        <v>19</v>
      </c>
      <c r="F190" s="236" t="s">
        <v>1170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152</v>
      </c>
      <c r="AU190" s="242" t="s">
        <v>84</v>
      </c>
      <c r="AV190" s="13" t="s">
        <v>78</v>
      </c>
      <c r="AW190" s="13" t="s">
        <v>33</v>
      </c>
      <c r="AX190" s="13" t="s">
        <v>71</v>
      </c>
      <c r="AY190" s="242" t="s">
        <v>141</v>
      </c>
    </row>
    <row r="191" s="14" customFormat="1">
      <c r="A191" s="14"/>
      <c r="B191" s="243"/>
      <c r="C191" s="244"/>
      <c r="D191" s="234" t="s">
        <v>152</v>
      </c>
      <c r="E191" s="245" t="s">
        <v>19</v>
      </c>
      <c r="F191" s="246" t="s">
        <v>1171</v>
      </c>
      <c r="G191" s="244"/>
      <c r="H191" s="247">
        <v>3.7799999999999998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152</v>
      </c>
      <c r="AU191" s="253" t="s">
        <v>84</v>
      </c>
      <c r="AV191" s="14" t="s">
        <v>84</v>
      </c>
      <c r="AW191" s="14" t="s">
        <v>33</v>
      </c>
      <c r="AX191" s="14" t="s">
        <v>71</v>
      </c>
      <c r="AY191" s="253" t="s">
        <v>141</v>
      </c>
    </row>
    <row r="192" s="14" customFormat="1">
      <c r="A192" s="14"/>
      <c r="B192" s="243"/>
      <c r="C192" s="244"/>
      <c r="D192" s="234" t="s">
        <v>152</v>
      </c>
      <c r="E192" s="245" t="s">
        <v>19</v>
      </c>
      <c r="F192" s="246" t="s">
        <v>1172</v>
      </c>
      <c r="G192" s="244"/>
      <c r="H192" s="247">
        <v>3.4649999999999999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152</v>
      </c>
      <c r="AU192" s="253" t="s">
        <v>84</v>
      </c>
      <c r="AV192" s="14" t="s">
        <v>84</v>
      </c>
      <c r="AW192" s="14" t="s">
        <v>33</v>
      </c>
      <c r="AX192" s="14" t="s">
        <v>71</v>
      </c>
      <c r="AY192" s="253" t="s">
        <v>141</v>
      </c>
    </row>
    <row r="193" s="16" customFormat="1">
      <c r="A193" s="16"/>
      <c r="B193" s="275"/>
      <c r="C193" s="276"/>
      <c r="D193" s="234" t="s">
        <v>152</v>
      </c>
      <c r="E193" s="277" t="s">
        <v>19</v>
      </c>
      <c r="F193" s="278" t="s">
        <v>266</v>
      </c>
      <c r="G193" s="276"/>
      <c r="H193" s="279">
        <v>7.2449999999999992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152</v>
      </c>
      <c r="AU193" s="285" t="s">
        <v>84</v>
      </c>
      <c r="AV193" s="16" t="s">
        <v>164</v>
      </c>
      <c r="AW193" s="16" t="s">
        <v>33</v>
      </c>
      <c r="AX193" s="16" t="s">
        <v>71</v>
      </c>
      <c r="AY193" s="285" t="s">
        <v>141</v>
      </c>
    </row>
    <row r="194" s="13" customFormat="1">
      <c r="A194" s="13"/>
      <c r="B194" s="232"/>
      <c r="C194" s="233"/>
      <c r="D194" s="234" t="s">
        <v>152</v>
      </c>
      <c r="E194" s="235" t="s">
        <v>19</v>
      </c>
      <c r="F194" s="236" t="s">
        <v>1173</v>
      </c>
      <c r="G194" s="233"/>
      <c r="H194" s="235" t="s">
        <v>19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152</v>
      </c>
      <c r="AU194" s="242" t="s">
        <v>84</v>
      </c>
      <c r="AV194" s="13" t="s">
        <v>78</v>
      </c>
      <c r="AW194" s="13" t="s">
        <v>33</v>
      </c>
      <c r="AX194" s="13" t="s">
        <v>71</v>
      </c>
      <c r="AY194" s="242" t="s">
        <v>141</v>
      </c>
    </row>
    <row r="195" s="14" customFormat="1">
      <c r="A195" s="14"/>
      <c r="B195" s="243"/>
      <c r="C195" s="244"/>
      <c r="D195" s="234" t="s">
        <v>152</v>
      </c>
      <c r="E195" s="245" t="s">
        <v>19</v>
      </c>
      <c r="F195" s="246" t="s">
        <v>1174</v>
      </c>
      <c r="G195" s="244"/>
      <c r="H195" s="247">
        <v>5.5300000000000002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84</v>
      </c>
      <c r="AV195" s="14" t="s">
        <v>84</v>
      </c>
      <c r="AW195" s="14" t="s">
        <v>33</v>
      </c>
      <c r="AX195" s="14" t="s">
        <v>71</v>
      </c>
      <c r="AY195" s="253" t="s">
        <v>141</v>
      </c>
    </row>
    <row r="196" s="16" customFormat="1">
      <c r="A196" s="16"/>
      <c r="B196" s="275"/>
      <c r="C196" s="276"/>
      <c r="D196" s="234" t="s">
        <v>152</v>
      </c>
      <c r="E196" s="277" t="s">
        <v>19</v>
      </c>
      <c r="F196" s="278" t="s">
        <v>266</v>
      </c>
      <c r="G196" s="276"/>
      <c r="H196" s="279">
        <v>5.5300000000000002</v>
      </c>
      <c r="I196" s="280"/>
      <c r="J196" s="276"/>
      <c r="K196" s="276"/>
      <c r="L196" s="281"/>
      <c r="M196" s="282"/>
      <c r="N196" s="283"/>
      <c r="O196" s="283"/>
      <c r="P196" s="283"/>
      <c r="Q196" s="283"/>
      <c r="R196" s="283"/>
      <c r="S196" s="283"/>
      <c r="T196" s="28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5" t="s">
        <v>152</v>
      </c>
      <c r="AU196" s="285" t="s">
        <v>84</v>
      </c>
      <c r="AV196" s="16" t="s">
        <v>164</v>
      </c>
      <c r="AW196" s="16" t="s">
        <v>33</v>
      </c>
      <c r="AX196" s="16" t="s">
        <v>71</v>
      </c>
      <c r="AY196" s="285" t="s">
        <v>141</v>
      </c>
    </row>
    <row r="197" s="13" customFormat="1">
      <c r="A197" s="13"/>
      <c r="B197" s="232"/>
      <c r="C197" s="233"/>
      <c r="D197" s="234" t="s">
        <v>152</v>
      </c>
      <c r="E197" s="235" t="s">
        <v>19</v>
      </c>
      <c r="F197" s="236" t="s">
        <v>1124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152</v>
      </c>
      <c r="AU197" s="242" t="s">
        <v>84</v>
      </c>
      <c r="AV197" s="13" t="s">
        <v>78</v>
      </c>
      <c r="AW197" s="13" t="s">
        <v>33</v>
      </c>
      <c r="AX197" s="13" t="s">
        <v>71</v>
      </c>
      <c r="AY197" s="242" t="s">
        <v>141</v>
      </c>
    </row>
    <row r="198" s="14" customFormat="1">
      <c r="A198" s="14"/>
      <c r="B198" s="243"/>
      <c r="C198" s="244"/>
      <c r="D198" s="234" t="s">
        <v>152</v>
      </c>
      <c r="E198" s="245" t="s">
        <v>19</v>
      </c>
      <c r="F198" s="246" t="s">
        <v>1125</v>
      </c>
      <c r="G198" s="244"/>
      <c r="H198" s="247">
        <v>12.555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152</v>
      </c>
      <c r="AU198" s="253" t="s">
        <v>84</v>
      </c>
      <c r="AV198" s="14" t="s">
        <v>84</v>
      </c>
      <c r="AW198" s="14" t="s">
        <v>33</v>
      </c>
      <c r="AX198" s="14" t="s">
        <v>71</v>
      </c>
      <c r="AY198" s="253" t="s">
        <v>141</v>
      </c>
    </row>
    <row r="199" s="16" customFormat="1">
      <c r="A199" s="16"/>
      <c r="B199" s="275"/>
      <c r="C199" s="276"/>
      <c r="D199" s="234" t="s">
        <v>152</v>
      </c>
      <c r="E199" s="277" t="s">
        <v>19</v>
      </c>
      <c r="F199" s="278" t="s">
        <v>266</v>
      </c>
      <c r="G199" s="276"/>
      <c r="H199" s="279">
        <v>12.555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152</v>
      </c>
      <c r="AU199" s="285" t="s">
        <v>84</v>
      </c>
      <c r="AV199" s="16" t="s">
        <v>164</v>
      </c>
      <c r="AW199" s="16" t="s">
        <v>33</v>
      </c>
      <c r="AX199" s="16" t="s">
        <v>71</v>
      </c>
      <c r="AY199" s="285" t="s">
        <v>141</v>
      </c>
    </row>
    <row r="200" s="13" customFormat="1">
      <c r="A200" s="13"/>
      <c r="B200" s="232"/>
      <c r="C200" s="233"/>
      <c r="D200" s="234" t="s">
        <v>152</v>
      </c>
      <c r="E200" s="235" t="s">
        <v>19</v>
      </c>
      <c r="F200" s="236" t="s">
        <v>1175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84</v>
      </c>
      <c r="AV200" s="13" t="s">
        <v>78</v>
      </c>
      <c r="AW200" s="13" t="s">
        <v>33</v>
      </c>
      <c r="AX200" s="13" t="s">
        <v>71</v>
      </c>
      <c r="AY200" s="242" t="s">
        <v>141</v>
      </c>
    </row>
    <row r="201" s="14" customFormat="1">
      <c r="A201" s="14"/>
      <c r="B201" s="243"/>
      <c r="C201" s="244"/>
      <c r="D201" s="234" t="s">
        <v>152</v>
      </c>
      <c r="E201" s="245" t="s">
        <v>19</v>
      </c>
      <c r="F201" s="246" t="s">
        <v>1176</v>
      </c>
      <c r="G201" s="244"/>
      <c r="H201" s="247">
        <v>2.0499999999999998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84</v>
      </c>
      <c r="AV201" s="14" t="s">
        <v>84</v>
      </c>
      <c r="AW201" s="14" t="s">
        <v>33</v>
      </c>
      <c r="AX201" s="14" t="s">
        <v>71</v>
      </c>
      <c r="AY201" s="253" t="s">
        <v>141</v>
      </c>
    </row>
    <row r="202" s="14" customFormat="1">
      <c r="A202" s="14"/>
      <c r="B202" s="243"/>
      <c r="C202" s="244"/>
      <c r="D202" s="234" t="s">
        <v>152</v>
      </c>
      <c r="E202" s="245" t="s">
        <v>19</v>
      </c>
      <c r="F202" s="246" t="s">
        <v>1177</v>
      </c>
      <c r="G202" s="244"/>
      <c r="H202" s="247">
        <v>2.8130000000000002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152</v>
      </c>
      <c r="AU202" s="253" t="s">
        <v>84</v>
      </c>
      <c r="AV202" s="14" t="s">
        <v>84</v>
      </c>
      <c r="AW202" s="14" t="s">
        <v>33</v>
      </c>
      <c r="AX202" s="14" t="s">
        <v>71</v>
      </c>
      <c r="AY202" s="253" t="s">
        <v>141</v>
      </c>
    </row>
    <row r="203" s="16" customFormat="1">
      <c r="A203" s="16"/>
      <c r="B203" s="275"/>
      <c r="C203" s="276"/>
      <c r="D203" s="234" t="s">
        <v>152</v>
      </c>
      <c r="E203" s="277" t="s">
        <v>19</v>
      </c>
      <c r="F203" s="278" t="s">
        <v>266</v>
      </c>
      <c r="G203" s="276"/>
      <c r="H203" s="279">
        <v>4.8629999999999995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152</v>
      </c>
      <c r="AU203" s="285" t="s">
        <v>84</v>
      </c>
      <c r="AV203" s="16" t="s">
        <v>164</v>
      </c>
      <c r="AW203" s="16" t="s">
        <v>33</v>
      </c>
      <c r="AX203" s="16" t="s">
        <v>71</v>
      </c>
      <c r="AY203" s="285" t="s">
        <v>141</v>
      </c>
    </row>
    <row r="204" s="15" customFormat="1">
      <c r="A204" s="15"/>
      <c r="B204" s="254"/>
      <c r="C204" s="255"/>
      <c r="D204" s="234" t="s">
        <v>152</v>
      </c>
      <c r="E204" s="256" t="s">
        <v>19</v>
      </c>
      <c r="F204" s="257" t="s">
        <v>159</v>
      </c>
      <c r="G204" s="255"/>
      <c r="H204" s="258">
        <v>292.14199999999994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152</v>
      </c>
      <c r="AU204" s="264" t="s">
        <v>84</v>
      </c>
      <c r="AV204" s="15" t="s">
        <v>148</v>
      </c>
      <c r="AW204" s="15" t="s">
        <v>33</v>
      </c>
      <c r="AX204" s="15" t="s">
        <v>78</v>
      </c>
      <c r="AY204" s="264" t="s">
        <v>141</v>
      </c>
    </row>
    <row r="205" s="2" customFormat="1" ht="24.15" customHeight="1">
      <c r="A205" s="40"/>
      <c r="B205" s="41"/>
      <c r="C205" s="214" t="s">
        <v>244</v>
      </c>
      <c r="D205" s="214" t="s">
        <v>143</v>
      </c>
      <c r="E205" s="215" t="s">
        <v>1178</v>
      </c>
      <c r="F205" s="216" t="s">
        <v>1179</v>
      </c>
      <c r="G205" s="217" t="s">
        <v>347</v>
      </c>
      <c r="H205" s="218">
        <v>301.29000000000002</v>
      </c>
      <c r="I205" s="219"/>
      <c r="J205" s="220">
        <f>ROUND(I205*H205,2)</f>
        <v>0</v>
      </c>
      <c r="K205" s="216" t="s">
        <v>147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0.00012</v>
      </c>
      <c r="R205" s="223">
        <f>Q205*H205</f>
        <v>0.036154800000000001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283</v>
      </c>
      <c r="AT205" s="225" t="s">
        <v>143</v>
      </c>
      <c r="AU205" s="225" t="s">
        <v>84</v>
      </c>
      <c r="AY205" s="19" t="s">
        <v>141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84</v>
      </c>
      <c r="BK205" s="226">
        <f>ROUND(I205*H205,2)</f>
        <v>0</v>
      </c>
      <c r="BL205" s="19" t="s">
        <v>283</v>
      </c>
      <c r="BM205" s="225" t="s">
        <v>1180</v>
      </c>
    </row>
    <row r="206" s="2" customFormat="1">
      <c r="A206" s="40"/>
      <c r="B206" s="41"/>
      <c r="C206" s="42"/>
      <c r="D206" s="227" t="s">
        <v>150</v>
      </c>
      <c r="E206" s="42"/>
      <c r="F206" s="228" t="s">
        <v>1181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13" customFormat="1">
      <c r="A207" s="13"/>
      <c r="B207" s="232"/>
      <c r="C207" s="233"/>
      <c r="D207" s="234" t="s">
        <v>152</v>
      </c>
      <c r="E207" s="235" t="s">
        <v>19</v>
      </c>
      <c r="F207" s="236" t="s">
        <v>1120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152</v>
      </c>
      <c r="AU207" s="242" t="s">
        <v>84</v>
      </c>
      <c r="AV207" s="13" t="s">
        <v>78</v>
      </c>
      <c r="AW207" s="13" t="s">
        <v>33</v>
      </c>
      <c r="AX207" s="13" t="s">
        <v>71</v>
      </c>
      <c r="AY207" s="242" t="s">
        <v>141</v>
      </c>
    </row>
    <row r="208" s="14" customFormat="1">
      <c r="A208" s="14"/>
      <c r="B208" s="243"/>
      <c r="C208" s="244"/>
      <c r="D208" s="234" t="s">
        <v>152</v>
      </c>
      <c r="E208" s="245" t="s">
        <v>19</v>
      </c>
      <c r="F208" s="246" t="s">
        <v>1182</v>
      </c>
      <c r="G208" s="244"/>
      <c r="H208" s="247">
        <v>61.5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152</v>
      </c>
      <c r="AU208" s="253" t="s">
        <v>84</v>
      </c>
      <c r="AV208" s="14" t="s">
        <v>84</v>
      </c>
      <c r="AW208" s="14" t="s">
        <v>33</v>
      </c>
      <c r="AX208" s="14" t="s">
        <v>71</v>
      </c>
      <c r="AY208" s="253" t="s">
        <v>141</v>
      </c>
    </row>
    <row r="209" s="14" customFormat="1">
      <c r="A209" s="14"/>
      <c r="B209" s="243"/>
      <c r="C209" s="244"/>
      <c r="D209" s="234" t="s">
        <v>152</v>
      </c>
      <c r="E209" s="245" t="s">
        <v>19</v>
      </c>
      <c r="F209" s="246" t="s">
        <v>1183</v>
      </c>
      <c r="G209" s="244"/>
      <c r="H209" s="247">
        <v>9.9000000000000004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152</v>
      </c>
      <c r="AU209" s="253" t="s">
        <v>84</v>
      </c>
      <c r="AV209" s="14" t="s">
        <v>84</v>
      </c>
      <c r="AW209" s="14" t="s">
        <v>33</v>
      </c>
      <c r="AX209" s="14" t="s">
        <v>71</v>
      </c>
      <c r="AY209" s="253" t="s">
        <v>141</v>
      </c>
    </row>
    <row r="210" s="14" customFormat="1">
      <c r="A210" s="14"/>
      <c r="B210" s="243"/>
      <c r="C210" s="244"/>
      <c r="D210" s="234" t="s">
        <v>152</v>
      </c>
      <c r="E210" s="245" t="s">
        <v>19</v>
      </c>
      <c r="F210" s="246" t="s">
        <v>1184</v>
      </c>
      <c r="G210" s="244"/>
      <c r="H210" s="247">
        <v>10.800000000000001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152</v>
      </c>
      <c r="AU210" s="253" t="s">
        <v>84</v>
      </c>
      <c r="AV210" s="14" t="s">
        <v>84</v>
      </c>
      <c r="AW210" s="14" t="s">
        <v>33</v>
      </c>
      <c r="AX210" s="14" t="s">
        <v>71</v>
      </c>
      <c r="AY210" s="253" t="s">
        <v>141</v>
      </c>
    </row>
    <row r="211" s="14" customFormat="1">
      <c r="A211" s="14"/>
      <c r="B211" s="243"/>
      <c r="C211" s="244"/>
      <c r="D211" s="234" t="s">
        <v>152</v>
      </c>
      <c r="E211" s="245" t="s">
        <v>19</v>
      </c>
      <c r="F211" s="246" t="s">
        <v>1185</v>
      </c>
      <c r="G211" s="244"/>
      <c r="H211" s="247">
        <v>15.800000000000001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152</v>
      </c>
      <c r="AU211" s="253" t="s">
        <v>84</v>
      </c>
      <c r="AV211" s="14" t="s">
        <v>84</v>
      </c>
      <c r="AW211" s="14" t="s">
        <v>33</v>
      </c>
      <c r="AX211" s="14" t="s">
        <v>71</v>
      </c>
      <c r="AY211" s="253" t="s">
        <v>141</v>
      </c>
    </row>
    <row r="212" s="14" customFormat="1">
      <c r="A212" s="14"/>
      <c r="B212" s="243"/>
      <c r="C212" s="244"/>
      <c r="D212" s="234" t="s">
        <v>152</v>
      </c>
      <c r="E212" s="245" t="s">
        <v>19</v>
      </c>
      <c r="F212" s="246" t="s">
        <v>209</v>
      </c>
      <c r="G212" s="244"/>
      <c r="H212" s="247">
        <v>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152</v>
      </c>
      <c r="AU212" s="253" t="s">
        <v>84</v>
      </c>
      <c r="AV212" s="14" t="s">
        <v>84</v>
      </c>
      <c r="AW212" s="14" t="s">
        <v>33</v>
      </c>
      <c r="AX212" s="14" t="s">
        <v>71</v>
      </c>
      <c r="AY212" s="253" t="s">
        <v>141</v>
      </c>
    </row>
    <row r="213" s="13" customFormat="1">
      <c r="A213" s="13"/>
      <c r="B213" s="232"/>
      <c r="C213" s="233"/>
      <c r="D213" s="234" t="s">
        <v>152</v>
      </c>
      <c r="E213" s="235" t="s">
        <v>19</v>
      </c>
      <c r="F213" s="236" t="s">
        <v>1124</v>
      </c>
      <c r="G213" s="233"/>
      <c r="H213" s="235" t="s">
        <v>19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152</v>
      </c>
      <c r="AU213" s="242" t="s">
        <v>84</v>
      </c>
      <c r="AV213" s="13" t="s">
        <v>78</v>
      </c>
      <c r="AW213" s="13" t="s">
        <v>33</v>
      </c>
      <c r="AX213" s="13" t="s">
        <v>71</v>
      </c>
      <c r="AY213" s="242" t="s">
        <v>141</v>
      </c>
    </row>
    <row r="214" s="14" customFormat="1">
      <c r="A214" s="14"/>
      <c r="B214" s="243"/>
      <c r="C214" s="244"/>
      <c r="D214" s="234" t="s">
        <v>152</v>
      </c>
      <c r="E214" s="245" t="s">
        <v>19</v>
      </c>
      <c r="F214" s="246" t="s">
        <v>1186</v>
      </c>
      <c r="G214" s="244"/>
      <c r="H214" s="247">
        <v>10.25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152</v>
      </c>
      <c r="AU214" s="253" t="s">
        <v>84</v>
      </c>
      <c r="AV214" s="14" t="s">
        <v>84</v>
      </c>
      <c r="AW214" s="14" t="s">
        <v>33</v>
      </c>
      <c r="AX214" s="14" t="s">
        <v>71</v>
      </c>
      <c r="AY214" s="253" t="s">
        <v>141</v>
      </c>
    </row>
    <row r="215" s="16" customFormat="1">
      <c r="A215" s="16"/>
      <c r="B215" s="275"/>
      <c r="C215" s="276"/>
      <c r="D215" s="234" t="s">
        <v>152</v>
      </c>
      <c r="E215" s="277" t="s">
        <v>19</v>
      </c>
      <c r="F215" s="278" t="s">
        <v>266</v>
      </c>
      <c r="G215" s="276"/>
      <c r="H215" s="279">
        <v>117.25</v>
      </c>
      <c r="I215" s="280"/>
      <c r="J215" s="276"/>
      <c r="K215" s="276"/>
      <c r="L215" s="281"/>
      <c r="M215" s="282"/>
      <c r="N215" s="283"/>
      <c r="O215" s="283"/>
      <c r="P215" s="283"/>
      <c r="Q215" s="283"/>
      <c r="R215" s="283"/>
      <c r="S215" s="283"/>
      <c r="T215" s="284"/>
      <c r="U215" s="16"/>
      <c r="V215" s="16"/>
      <c r="W215" s="16"/>
      <c r="X215" s="16"/>
      <c r="Y215" s="16"/>
      <c r="Z215" s="16"/>
      <c r="AA215" s="16"/>
      <c r="AB215" s="16"/>
      <c r="AC215" s="16"/>
      <c r="AD215" s="16"/>
      <c r="AE215" s="16"/>
      <c r="AT215" s="285" t="s">
        <v>152</v>
      </c>
      <c r="AU215" s="285" t="s">
        <v>84</v>
      </c>
      <c r="AV215" s="16" t="s">
        <v>164</v>
      </c>
      <c r="AW215" s="16" t="s">
        <v>33</v>
      </c>
      <c r="AX215" s="16" t="s">
        <v>71</v>
      </c>
      <c r="AY215" s="285" t="s">
        <v>141</v>
      </c>
    </row>
    <row r="216" s="13" customFormat="1">
      <c r="A216" s="13"/>
      <c r="B216" s="232"/>
      <c r="C216" s="233"/>
      <c r="D216" s="234" t="s">
        <v>152</v>
      </c>
      <c r="E216" s="235" t="s">
        <v>19</v>
      </c>
      <c r="F216" s="236" t="s">
        <v>1120</v>
      </c>
      <c r="G216" s="233"/>
      <c r="H216" s="235" t="s">
        <v>19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152</v>
      </c>
      <c r="AU216" s="242" t="s">
        <v>84</v>
      </c>
      <c r="AV216" s="13" t="s">
        <v>78</v>
      </c>
      <c r="AW216" s="13" t="s">
        <v>33</v>
      </c>
      <c r="AX216" s="13" t="s">
        <v>71</v>
      </c>
      <c r="AY216" s="242" t="s">
        <v>141</v>
      </c>
    </row>
    <row r="217" s="14" customFormat="1">
      <c r="A217" s="14"/>
      <c r="B217" s="243"/>
      <c r="C217" s="244"/>
      <c r="D217" s="234" t="s">
        <v>152</v>
      </c>
      <c r="E217" s="245" t="s">
        <v>19</v>
      </c>
      <c r="F217" s="246" t="s">
        <v>1182</v>
      </c>
      <c r="G217" s="244"/>
      <c r="H217" s="247">
        <v>61.5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152</v>
      </c>
      <c r="AU217" s="253" t="s">
        <v>84</v>
      </c>
      <c r="AV217" s="14" t="s">
        <v>84</v>
      </c>
      <c r="AW217" s="14" t="s">
        <v>33</v>
      </c>
      <c r="AX217" s="14" t="s">
        <v>71</v>
      </c>
      <c r="AY217" s="253" t="s">
        <v>141</v>
      </c>
    </row>
    <row r="218" s="14" customFormat="1">
      <c r="A218" s="14"/>
      <c r="B218" s="243"/>
      <c r="C218" s="244"/>
      <c r="D218" s="234" t="s">
        <v>152</v>
      </c>
      <c r="E218" s="245" t="s">
        <v>19</v>
      </c>
      <c r="F218" s="246" t="s">
        <v>1187</v>
      </c>
      <c r="G218" s="244"/>
      <c r="H218" s="247">
        <v>55.539999999999999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152</v>
      </c>
      <c r="AU218" s="253" t="s">
        <v>84</v>
      </c>
      <c r="AV218" s="14" t="s">
        <v>84</v>
      </c>
      <c r="AW218" s="14" t="s">
        <v>33</v>
      </c>
      <c r="AX218" s="14" t="s">
        <v>71</v>
      </c>
      <c r="AY218" s="253" t="s">
        <v>141</v>
      </c>
    </row>
    <row r="219" s="14" customFormat="1">
      <c r="A219" s="14"/>
      <c r="B219" s="243"/>
      <c r="C219" s="244"/>
      <c r="D219" s="234" t="s">
        <v>152</v>
      </c>
      <c r="E219" s="245" t="s">
        <v>19</v>
      </c>
      <c r="F219" s="246" t="s">
        <v>209</v>
      </c>
      <c r="G219" s="244"/>
      <c r="H219" s="247">
        <v>9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152</v>
      </c>
      <c r="AU219" s="253" t="s">
        <v>84</v>
      </c>
      <c r="AV219" s="14" t="s">
        <v>84</v>
      </c>
      <c r="AW219" s="14" t="s">
        <v>33</v>
      </c>
      <c r="AX219" s="14" t="s">
        <v>71</v>
      </c>
      <c r="AY219" s="253" t="s">
        <v>141</v>
      </c>
    </row>
    <row r="220" s="13" customFormat="1">
      <c r="A220" s="13"/>
      <c r="B220" s="232"/>
      <c r="C220" s="233"/>
      <c r="D220" s="234" t="s">
        <v>152</v>
      </c>
      <c r="E220" s="235" t="s">
        <v>19</v>
      </c>
      <c r="F220" s="236" t="s">
        <v>1124</v>
      </c>
      <c r="G220" s="233"/>
      <c r="H220" s="235" t="s">
        <v>19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152</v>
      </c>
      <c r="AU220" s="242" t="s">
        <v>84</v>
      </c>
      <c r="AV220" s="13" t="s">
        <v>78</v>
      </c>
      <c r="AW220" s="13" t="s">
        <v>33</v>
      </c>
      <c r="AX220" s="13" t="s">
        <v>71</v>
      </c>
      <c r="AY220" s="242" t="s">
        <v>141</v>
      </c>
    </row>
    <row r="221" s="14" customFormat="1">
      <c r="A221" s="14"/>
      <c r="B221" s="243"/>
      <c r="C221" s="244"/>
      <c r="D221" s="234" t="s">
        <v>152</v>
      </c>
      <c r="E221" s="245" t="s">
        <v>19</v>
      </c>
      <c r="F221" s="246" t="s">
        <v>1186</v>
      </c>
      <c r="G221" s="244"/>
      <c r="H221" s="247">
        <v>10.25</v>
      </c>
      <c r="I221" s="248"/>
      <c r="J221" s="244"/>
      <c r="K221" s="244"/>
      <c r="L221" s="249"/>
      <c r="M221" s="250"/>
      <c r="N221" s="251"/>
      <c r="O221" s="251"/>
      <c r="P221" s="251"/>
      <c r="Q221" s="251"/>
      <c r="R221" s="251"/>
      <c r="S221" s="251"/>
      <c r="T221" s="252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3" t="s">
        <v>152</v>
      </c>
      <c r="AU221" s="253" t="s">
        <v>84</v>
      </c>
      <c r="AV221" s="14" t="s">
        <v>84</v>
      </c>
      <c r="AW221" s="14" t="s">
        <v>33</v>
      </c>
      <c r="AX221" s="14" t="s">
        <v>71</v>
      </c>
      <c r="AY221" s="253" t="s">
        <v>141</v>
      </c>
    </row>
    <row r="222" s="14" customFormat="1">
      <c r="A222" s="14"/>
      <c r="B222" s="243"/>
      <c r="C222" s="244"/>
      <c r="D222" s="234" t="s">
        <v>152</v>
      </c>
      <c r="E222" s="245" t="s">
        <v>19</v>
      </c>
      <c r="F222" s="246" t="s">
        <v>1188</v>
      </c>
      <c r="G222" s="244"/>
      <c r="H222" s="247">
        <v>11.25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152</v>
      </c>
      <c r="AU222" s="253" t="s">
        <v>84</v>
      </c>
      <c r="AV222" s="14" t="s">
        <v>84</v>
      </c>
      <c r="AW222" s="14" t="s">
        <v>33</v>
      </c>
      <c r="AX222" s="14" t="s">
        <v>71</v>
      </c>
      <c r="AY222" s="253" t="s">
        <v>141</v>
      </c>
    </row>
    <row r="223" s="16" customFormat="1">
      <c r="A223" s="16"/>
      <c r="B223" s="275"/>
      <c r="C223" s="276"/>
      <c r="D223" s="234" t="s">
        <v>152</v>
      </c>
      <c r="E223" s="277" t="s">
        <v>19</v>
      </c>
      <c r="F223" s="278" t="s">
        <v>266</v>
      </c>
      <c r="G223" s="276"/>
      <c r="H223" s="279">
        <v>147.53999999999999</v>
      </c>
      <c r="I223" s="280"/>
      <c r="J223" s="276"/>
      <c r="K223" s="276"/>
      <c r="L223" s="281"/>
      <c r="M223" s="282"/>
      <c r="N223" s="283"/>
      <c r="O223" s="283"/>
      <c r="P223" s="283"/>
      <c r="Q223" s="283"/>
      <c r="R223" s="283"/>
      <c r="S223" s="283"/>
      <c r="T223" s="284"/>
      <c r="U223" s="16"/>
      <c r="V223" s="16"/>
      <c r="W223" s="16"/>
      <c r="X223" s="16"/>
      <c r="Y223" s="16"/>
      <c r="Z223" s="16"/>
      <c r="AA223" s="16"/>
      <c r="AB223" s="16"/>
      <c r="AC223" s="16"/>
      <c r="AD223" s="16"/>
      <c r="AE223" s="16"/>
      <c r="AT223" s="285" t="s">
        <v>152</v>
      </c>
      <c r="AU223" s="285" t="s">
        <v>84</v>
      </c>
      <c r="AV223" s="16" t="s">
        <v>164</v>
      </c>
      <c r="AW223" s="16" t="s">
        <v>33</v>
      </c>
      <c r="AX223" s="16" t="s">
        <v>71</v>
      </c>
      <c r="AY223" s="285" t="s">
        <v>141</v>
      </c>
    </row>
    <row r="224" s="13" customFormat="1">
      <c r="A224" s="13"/>
      <c r="B224" s="232"/>
      <c r="C224" s="233"/>
      <c r="D224" s="234" t="s">
        <v>152</v>
      </c>
      <c r="E224" s="235" t="s">
        <v>19</v>
      </c>
      <c r="F224" s="236" t="s">
        <v>1120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152</v>
      </c>
      <c r="AU224" s="242" t="s">
        <v>84</v>
      </c>
      <c r="AV224" s="13" t="s">
        <v>78</v>
      </c>
      <c r="AW224" s="13" t="s">
        <v>33</v>
      </c>
      <c r="AX224" s="13" t="s">
        <v>71</v>
      </c>
      <c r="AY224" s="242" t="s">
        <v>141</v>
      </c>
    </row>
    <row r="225" s="14" customFormat="1">
      <c r="A225" s="14"/>
      <c r="B225" s="243"/>
      <c r="C225" s="244"/>
      <c r="D225" s="234" t="s">
        <v>152</v>
      </c>
      <c r="E225" s="245" t="s">
        <v>19</v>
      </c>
      <c r="F225" s="246" t="s">
        <v>1183</v>
      </c>
      <c r="G225" s="244"/>
      <c r="H225" s="247">
        <v>9.9000000000000004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152</v>
      </c>
      <c r="AU225" s="253" t="s">
        <v>84</v>
      </c>
      <c r="AV225" s="14" t="s">
        <v>84</v>
      </c>
      <c r="AW225" s="14" t="s">
        <v>33</v>
      </c>
      <c r="AX225" s="14" t="s">
        <v>71</v>
      </c>
      <c r="AY225" s="253" t="s">
        <v>141</v>
      </c>
    </row>
    <row r="226" s="14" customFormat="1">
      <c r="A226" s="14"/>
      <c r="B226" s="243"/>
      <c r="C226" s="244"/>
      <c r="D226" s="234" t="s">
        <v>152</v>
      </c>
      <c r="E226" s="245" t="s">
        <v>19</v>
      </c>
      <c r="F226" s="246" t="s">
        <v>1184</v>
      </c>
      <c r="G226" s="244"/>
      <c r="H226" s="247">
        <v>10.800000000000001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152</v>
      </c>
      <c r="AU226" s="253" t="s">
        <v>84</v>
      </c>
      <c r="AV226" s="14" t="s">
        <v>84</v>
      </c>
      <c r="AW226" s="14" t="s">
        <v>33</v>
      </c>
      <c r="AX226" s="14" t="s">
        <v>71</v>
      </c>
      <c r="AY226" s="253" t="s">
        <v>141</v>
      </c>
    </row>
    <row r="227" s="14" customFormat="1">
      <c r="A227" s="14"/>
      <c r="B227" s="243"/>
      <c r="C227" s="244"/>
      <c r="D227" s="234" t="s">
        <v>152</v>
      </c>
      <c r="E227" s="245" t="s">
        <v>19</v>
      </c>
      <c r="F227" s="246" t="s">
        <v>1185</v>
      </c>
      <c r="G227" s="244"/>
      <c r="H227" s="247">
        <v>15.800000000000001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152</v>
      </c>
      <c r="AU227" s="253" t="s">
        <v>84</v>
      </c>
      <c r="AV227" s="14" t="s">
        <v>84</v>
      </c>
      <c r="AW227" s="14" t="s">
        <v>33</v>
      </c>
      <c r="AX227" s="14" t="s">
        <v>71</v>
      </c>
      <c r="AY227" s="253" t="s">
        <v>141</v>
      </c>
    </row>
    <row r="228" s="16" customFormat="1">
      <c r="A228" s="16"/>
      <c r="B228" s="275"/>
      <c r="C228" s="276"/>
      <c r="D228" s="234" t="s">
        <v>152</v>
      </c>
      <c r="E228" s="277" t="s">
        <v>19</v>
      </c>
      <c r="F228" s="278" t="s">
        <v>266</v>
      </c>
      <c r="G228" s="276"/>
      <c r="H228" s="279">
        <v>36.5</v>
      </c>
      <c r="I228" s="280"/>
      <c r="J228" s="276"/>
      <c r="K228" s="276"/>
      <c r="L228" s="281"/>
      <c r="M228" s="282"/>
      <c r="N228" s="283"/>
      <c r="O228" s="283"/>
      <c r="P228" s="283"/>
      <c r="Q228" s="283"/>
      <c r="R228" s="283"/>
      <c r="S228" s="283"/>
      <c r="T228" s="284"/>
      <c r="U228" s="16"/>
      <c r="V228" s="16"/>
      <c r="W228" s="16"/>
      <c r="X228" s="16"/>
      <c r="Y228" s="16"/>
      <c r="Z228" s="16"/>
      <c r="AA228" s="16"/>
      <c r="AB228" s="16"/>
      <c r="AC228" s="16"/>
      <c r="AD228" s="16"/>
      <c r="AE228" s="16"/>
      <c r="AT228" s="285" t="s">
        <v>152</v>
      </c>
      <c r="AU228" s="285" t="s">
        <v>84</v>
      </c>
      <c r="AV228" s="16" t="s">
        <v>164</v>
      </c>
      <c r="AW228" s="16" t="s">
        <v>33</v>
      </c>
      <c r="AX228" s="16" t="s">
        <v>71</v>
      </c>
      <c r="AY228" s="285" t="s">
        <v>141</v>
      </c>
    </row>
    <row r="229" s="15" customFormat="1">
      <c r="A229" s="15"/>
      <c r="B229" s="254"/>
      <c r="C229" s="255"/>
      <c r="D229" s="234" t="s">
        <v>152</v>
      </c>
      <c r="E229" s="256" t="s">
        <v>19</v>
      </c>
      <c r="F229" s="257" t="s">
        <v>159</v>
      </c>
      <c r="G229" s="255"/>
      <c r="H229" s="258">
        <v>301.28999999999996</v>
      </c>
      <c r="I229" s="259"/>
      <c r="J229" s="255"/>
      <c r="K229" s="255"/>
      <c r="L229" s="260"/>
      <c r="M229" s="261"/>
      <c r="N229" s="262"/>
      <c r="O229" s="262"/>
      <c r="P229" s="262"/>
      <c r="Q229" s="262"/>
      <c r="R229" s="262"/>
      <c r="S229" s="262"/>
      <c r="T229" s="263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264" t="s">
        <v>152</v>
      </c>
      <c r="AU229" s="264" t="s">
        <v>84</v>
      </c>
      <c r="AV229" s="15" t="s">
        <v>148</v>
      </c>
      <c r="AW229" s="15" t="s">
        <v>33</v>
      </c>
      <c r="AX229" s="15" t="s">
        <v>78</v>
      </c>
      <c r="AY229" s="264" t="s">
        <v>141</v>
      </c>
    </row>
    <row r="230" s="2" customFormat="1" ht="16.5" customHeight="1">
      <c r="A230" s="40"/>
      <c r="B230" s="41"/>
      <c r="C230" s="265" t="s">
        <v>8</v>
      </c>
      <c r="D230" s="265" t="s">
        <v>183</v>
      </c>
      <c r="E230" s="266" t="s">
        <v>1189</v>
      </c>
      <c r="F230" s="267" t="s">
        <v>1190</v>
      </c>
      <c r="G230" s="268" t="s">
        <v>347</v>
      </c>
      <c r="H230" s="269">
        <v>128.97499999999999</v>
      </c>
      <c r="I230" s="270"/>
      <c r="J230" s="271">
        <f>ROUND(I230*H230,2)</f>
        <v>0</v>
      </c>
      <c r="K230" s="267" t="s">
        <v>147</v>
      </c>
      <c r="L230" s="272"/>
      <c r="M230" s="273" t="s">
        <v>19</v>
      </c>
      <c r="N230" s="274" t="s">
        <v>43</v>
      </c>
      <c r="O230" s="86"/>
      <c r="P230" s="223">
        <f>O230*H230</f>
        <v>0</v>
      </c>
      <c r="Q230" s="223">
        <v>0.00050000000000000001</v>
      </c>
      <c r="R230" s="223">
        <f>Q230*H230</f>
        <v>0.064487500000000003</v>
      </c>
      <c r="S230" s="223">
        <v>0</v>
      </c>
      <c r="T230" s="224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25" t="s">
        <v>294</v>
      </c>
      <c r="AT230" s="225" t="s">
        <v>183</v>
      </c>
      <c r="AU230" s="225" t="s">
        <v>84</v>
      </c>
      <c r="AY230" s="19" t="s">
        <v>141</v>
      </c>
      <c r="BE230" s="226">
        <f>IF(N230="základní",J230,0)</f>
        <v>0</v>
      </c>
      <c r="BF230" s="226">
        <f>IF(N230="snížená",J230,0)</f>
        <v>0</v>
      </c>
      <c r="BG230" s="226">
        <f>IF(N230="zákl. přenesená",J230,0)</f>
        <v>0</v>
      </c>
      <c r="BH230" s="226">
        <f>IF(N230="sníž. přenesená",J230,0)</f>
        <v>0</v>
      </c>
      <c r="BI230" s="226">
        <f>IF(N230="nulová",J230,0)</f>
        <v>0</v>
      </c>
      <c r="BJ230" s="19" t="s">
        <v>84</v>
      </c>
      <c r="BK230" s="226">
        <f>ROUND(I230*H230,2)</f>
        <v>0</v>
      </c>
      <c r="BL230" s="19" t="s">
        <v>283</v>
      </c>
      <c r="BM230" s="225" t="s">
        <v>1191</v>
      </c>
    </row>
    <row r="231" s="2" customFormat="1">
      <c r="A231" s="40"/>
      <c r="B231" s="41"/>
      <c r="C231" s="42"/>
      <c r="D231" s="227" t="s">
        <v>150</v>
      </c>
      <c r="E231" s="42"/>
      <c r="F231" s="228" t="s">
        <v>1192</v>
      </c>
      <c r="G231" s="42"/>
      <c r="H231" s="42"/>
      <c r="I231" s="229"/>
      <c r="J231" s="42"/>
      <c r="K231" s="42"/>
      <c r="L231" s="46"/>
      <c r="M231" s="230"/>
      <c r="N231" s="231"/>
      <c r="O231" s="86"/>
      <c r="P231" s="86"/>
      <c r="Q231" s="86"/>
      <c r="R231" s="86"/>
      <c r="S231" s="86"/>
      <c r="T231" s="87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T231" s="19" t="s">
        <v>150</v>
      </c>
      <c r="AU231" s="19" t="s">
        <v>84</v>
      </c>
    </row>
    <row r="232" s="13" customFormat="1">
      <c r="A232" s="13"/>
      <c r="B232" s="232"/>
      <c r="C232" s="233"/>
      <c r="D232" s="234" t="s">
        <v>152</v>
      </c>
      <c r="E232" s="235" t="s">
        <v>19</v>
      </c>
      <c r="F232" s="236" t="s">
        <v>1120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152</v>
      </c>
      <c r="AU232" s="242" t="s">
        <v>84</v>
      </c>
      <c r="AV232" s="13" t="s">
        <v>78</v>
      </c>
      <c r="AW232" s="13" t="s">
        <v>33</v>
      </c>
      <c r="AX232" s="13" t="s">
        <v>71</v>
      </c>
      <c r="AY232" s="242" t="s">
        <v>141</v>
      </c>
    </row>
    <row r="233" s="14" customFormat="1">
      <c r="A233" s="14"/>
      <c r="B233" s="243"/>
      <c r="C233" s="244"/>
      <c r="D233" s="234" t="s">
        <v>152</v>
      </c>
      <c r="E233" s="245" t="s">
        <v>19</v>
      </c>
      <c r="F233" s="246" t="s">
        <v>1182</v>
      </c>
      <c r="G233" s="244"/>
      <c r="H233" s="247">
        <v>61.5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152</v>
      </c>
      <c r="AU233" s="253" t="s">
        <v>84</v>
      </c>
      <c r="AV233" s="14" t="s">
        <v>84</v>
      </c>
      <c r="AW233" s="14" t="s">
        <v>33</v>
      </c>
      <c r="AX233" s="14" t="s">
        <v>71</v>
      </c>
      <c r="AY233" s="253" t="s">
        <v>141</v>
      </c>
    </row>
    <row r="234" s="14" customFormat="1">
      <c r="A234" s="14"/>
      <c r="B234" s="243"/>
      <c r="C234" s="244"/>
      <c r="D234" s="234" t="s">
        <v>152</v>
      </c>
      <c r="E234" s="245" t="s">
        <v>19</v>
      </c>
      <c r="F234" s="246" t="s">
        <v>1183</v>
      </c>
      <c r="G234" s="244"/>
      <c r="H234" s="247">
        <v>9.9000000000000004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152</v>
      </c>
      <c r="AU234" s="253" t="s">
        <v>84</v>
      </c>
      <c r="AV234" s="14" t="s">
        <v>84</v>
      </c>
      <c r="AW234" s="14" t="s">
        <v>33</v>
      </c>
      <c r="AX234" s="14" t="s">
        <v>71</v>
      </c>
      <c r="AY234" s="253" t="s">
        <v>141</v>
      </c>
    </row>
    <row r="235" s="14" customFormat="1">
      <c r="A235" s="14"/>
      <c r="B235" s="243"/>
      <c r="C235" s="244"/>
      <c r="D235" s="234" t="s">
        <v>152</v>
      </c>
      <c r="E235" s="245" t="s">
        <v>19</v>
      </c>
      <c r="F235" s="246" t="s">
        <v>1184</v>
      </c>
      <c r="G235" s="244"/>
      <c r="H235" s="247">
        <v>10.800000000000001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152</v>
      </c>
      <c r="AU235" s="253" t="s">
        <v>84</v>
      </c>
      <c r="AV235" s="14" t="s">
        <v>84</v>
      </c>
      <c r="AW235" s="14" t="s">
        <v>33</v>
      </c>
      <c r="AX235" s="14" t="s">
        <v>71</v>
      </c>
      <c r="AY235" s="253" t="s">
        <v>141</v>
      </c>
    </row>
    <row r="236" s="14" customFormat="1">
      <c r="A236" s="14"/>
      <c r="B236" s="243"/>
      <c r="C236" s="244"/>
      <c r="D236" s="234" t="s">
        <v>152</v>
      </c>
      <c r="E236" s="245" t="s">
        <v>19</v>
      </c>
      <c r="F236" s="246" t="s">
        <v>1185</v>
      </c>
      <c r="G236" s="244"/>
      <c r="H236" s="247">
        <v>15.800000000000001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152</v>
      </c>
      <c r="AU236" s="253" t="s">
        <v>84</v>
      </c>
      <c r="AV236" s="14" t="s">
        <v>84</v>
      </c>
      <c r="AW236" s="14" t="s">
        <v>33</v>
      </c>
      <c r="AX236" s="14" t="s">
        <v>71</v>
      </c>
      <c r="AY236" s="253" t="s">
        <v>141</v>
      </c>
    </row>
    <row r="237" s="14" customFormat="1">
      <c r="A237" s="14"/>
      <c r="B237" s="243"/>
      <c r="C237" s="244"/>
      <c r="D237" s="234" t="s">
        <v>152</v>
      </c>
      <c r="E237" s="245" t="s">
        <v>19</v>
      </c>
      <c r="F237" s="246" t="s">
        <v>209</v>
      </c>
      <c r="G237" s="244"/>
      <c r="H237" s="247">
        <v>9</v>
      </c>
      <c r="I237" s="248"/>
      <c r="J237" s="244"/>
      <c r="K237" s="244"/>
      <c r="L237" s="249"/>
      <c r="M237" s="250"/>
      <c r="N237" s="251"/>
      <c r="O237" s="251"/>
      <c r="P237" s="251"/>
      <c r="Q237" s="251"/>
      <c r="R237" s="251"/>
      <c r="S237" s="251"/>
      <c r="T237" s="252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53" t="s">
        <v>152</v>
      </c>
      <c r="AU237" s="253" t="s">
        <v>84</v>
      </c>
      <c r="AV237" s="14" t="s">
        <v>84</v>
      </c>
      <c r="AW237" s="14" t="s">
        <v>33</v>
      </c>
      <c r="AX237" s="14" t="s">
        <v>71</v>
      </c>
      <c r="AY237" s="253" t="s">
        <v>141</v>
      </c>
    </row>
    <row r="238" s="13" customFormat="1">
      <c r="A238" s="13"/>
      <c r="B238" s="232"/>
      <c r="C238" s="233"/>
      <c r="D238" s="234" t="s">
        <v>152</v>
      </c>
      <c r="E238" s="235" t="s">
        <v>19</v>
      </c>
      <c r="F238" s="236" t="s">
        <v>1124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152</v>
      </c>
      <c r="AU238" s="242" t="s">
        <v>84</v>
      </c>
      <c r="AV238" s="13" t="s">
        <v>78</v>
      </c>
      <c r="AW238" s="13" t="s">
        <v>33</v>
      </c>
      <c r="AX238" s="13" t="s">
        <v>71</v>
      </c>
      <c r="AY238" s="242" t="s">
        <v>141</v>
      </c>
    </row>
    <row r="239" s="14" customFormat="1">
      <c r="A239" s="14"/>
      <c r="B239" s="243"/>
      <c r="C239" s="244"/>
      <c r="D239" s="234" t="s">
        <v>152</v>
      </c>
      <c r="E239" s="245" t="s">
        <v>19</v>
      </c>
      <c r="F239" s="246" t="s">
        <v>1186</v>
      </c>
      <c r="G239" s="244"/>
      <c r="H239" s="247">
        <v>10.25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152</v>
      </c>
      <c r="AU239" s="253" t="s">
        <v>84</v>
      </c>
      <c r="AV239" s="14" t="s">
        <v>84</v>
      </c>
      <c r="AW239" s="14" t="s">
        <v>33</v>
      </c>
      <c r="AX239" s="14" t="s">
        <v>71</v>
      </c>
      <c r="AY239" s="253" t="s">
        <v>141</v>
      </c>
    </row>
    <row r="240" s="15" customFormat="1">
      <c r="A240" s="15"/>
      <c r="B240" s="254"/>
      <c r="C240" s="255"/>
      <c r="D240" s="234" t="s">
        <v>152</v>
      </c>
      <c r="E240" s="256" t="s">
        <v>19</v>
      </c>
      <c r="F240" s="257" t="s">
        <v>159</v>
      </c>
      <c r="G240" s="255"/>
      <c r="H240" s="258">
        <v>117.25</v>
      </c>
      <c r="I240" s="259"/>
      <c r="J240" s="255"/>
      <c r="K240" s="255"/>
      <c r="L240" s="260"/>
      <c r="M240" s="261"/>
      <c r="N240" s="262"/>
      <c r="O240" s="262"/>
      <c r="P240" s="262"/>
      <c r="Q240" s="262"/>
      <c r="R240" s="262"/>
      <c r="S240" s="262"/>
      <c r="T240" s="263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4" t="s">
        <v>152</v>
      </c>
      <c r="AU240" s="264" t="s">
        <v>84</v>
      </c>
      <c r="AV240" s="15" t="s">
        <v>148</v>
      </c>
      <c r="AW240" s="15" t="s">
        <v>33</v>
      </c>
      <c r="AX240" s="15" t="s">
        <v>78</v>
      </c>
      <c r="AY240" s="264" t="s">
        <v>141</v>
      </c>
    </row>
    <row r="241" s="14" customFormat="1">
      <c r="A241" s="14"/>
      <c r="B241" s="243"/>
      <c r="C241" s="244"/>
      <c r="D241" s="234" t="s">
        <v>152</v>
      </c>
      <c r="E241" s="244"/>
      <c r="F241" s="246" t="s">
        <v>1193</v>
      </c>
      <c r="G241" s="244"/>
      <c r="H241" s="247">
        <v>128.97499999999999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84</v>
      </c>
      <c r="AV241" s="14" t="s">
        <v>84</v>
      </c>
      <c r="AW241" s="14" t="s">
        <v>4</v>
      </c>
      <c r="AX241" s="14" t="s">
        <v>78</v>
      </c>
      <c r="AY241" s="253" t="s">
        <v>141</v>
      </c>
    </row>
    <row r="242" s="2" customFormat="1" ht="16.5" customHeight="1">
      <c r="A242" s="40"/>
      <c r="B242" s="41"/>
      <c r="C242" s="265" t="s">
        <v>283</v>
      </c>
      <c r="D242" s="265" t="s">
        <v>183</v>
      </c>
      <c r="E242" s="266" t="s">
        <v>1194</v>
      </c>
      <c r="F242" s="267" t="s">
        <v>1195</v>
      </c>
      <c r="G242" s="268" t="s">
        <v>347</v>
      </c>
      <c r="H242" s="269">
        <v>162.29400000000001</v>
      </c>
      <c r="I242" s="270"/>
      <c r="J242" s="271">
        <f>ROUND(I242*H242,2)</f>
        <v>0</v>
      </c>
      <c r="K242" s="267" t="s">
        <v>147</v>
      </c>
      <c r="L242" s="272"/>
      <c r="M242" s="273" t="s">
        <v>19</v>
      </c>
      <c r="N242" s="274" t="s">
        <v>43</v>
      </c>
      <c r="O242" s="86"/>
      <c r="P242" s="223">
        <f>O242*H242</f>
        <v>0</v>
      </c>
      <c r="Q242" s="223">
        <v>0.00050000000000000001</v>
      </c>
      <c r="R242" s="223">
        <f>Q242*H242</f>
        <v>0.081147000000000011</v>
      </c>
      <c r="S242" s="223">
        <v>0</v>
      </c>
      <c r="T242" s="224">
        <f>S242*H242</f>
        <v>0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25" t="s">
        <v>294</v>
      </c>
      <c r="AT242" s="225" t="s">
        <v>183</v>
      </c>
      <c r="AU242" s="225" t="s">
        <v>84</v>
      </c>
      <c r="AY242" s="19" t="s">
        <v>141</v>
      </c>
      <c r="BE242" s="226">
        <f>IF(N242="základní",J242,0)</f>
        <v>0</v>
      </c>
      <c r="BF242" s="226">
        <f>IF(N242="snížená",J242,0)</f>
        <v>0</v>
      </c>
      <c r="BG242" s="226">
        <f>IF(N242="zákl. přenesená",J242,0)</f>
        <v>0</v>
      </c>
      <c r="BH242" s="226">
        <f>IF(N242="sníž. přenesená",J242,0)</f>
        <v>0</v>
      </c>
      <c r="BI242" s="226">
        <f>IF(N242="nulová",J242,0)</f>
        <v>0</v>
      </c>
      <c r="BJ242" s="19" t="s">
        <v>84</v>
      </c>
      <c r="BK242" s="226">
        <f>ROUND(I242*H242,2)</f>
        <v>0</v>
      </c>
      <c r="BL242" s="19" t="s">
        <v>283</v>
      </c>
      <c r="BM242" s="225" t="s">
        <v>1196</v>
      </c>
    </row>
    <row r="243" s="2" customFormat="1">
      <c r="A243" s="40"/>
      <c r="B243" s="41"/>
      <c r="C243" s="42"/>
      <c r="D243" s="227" t="s">
        <v>150</v>
      </c>
      <c r="E243" s="42"/>
      <c r="F243" s="228" t="s">
        <v>1197</v>
      </c>
      <c r="G243" s="42"/>
      <c r="H243" s="42"/>
      <c r="I243" s="229"/>
      <c r="J243" s="42"/>
      <c r="K243" s="42"/>
      <c r="L243" s="46"/>
      <c r="M243" s="230"/>
      <c r="N243" s="231"/>
      <c r="O243" s="86"/>
      <c r="P243" s="86"/>
      <c r="Q243" s="86"/>
      <c r="R243" s="86"/>
      <c r="S243" s="86"/>
      <c r="T243" s="87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T243" s="19" t="s">
        <v>150</v>
      </c>
      <c r="AU243" s="19" t="s">
        <v>84</v>
      </c>
    </row>
    <row r="244" s="13" customFormat="1">
      <c r="A244" s="13"/>
      <c r="B244" s="232"/>
      <c r="C244" s="233"/>
      <c r="D244" s="234" t="s">
        <v>152</v>
      </c>
      <c r="E244" s="235" t="s">
        <v>19</v>
      </c>
      <c r="F244" s="236" t="s">
        <v>1120</v>
      </c>
      <c r="G244" s="233"/>
      <c r="H244" s="235" t="s">
        <v>19</v>
      </c>
      <c r="I244" s="237"/>
      <c r="J244" s="233"/>
      <c r="K244" s="233"/>
      <c r="L244" s="238"/>
      <c r="M244" s="239"/>
      <c r="N244" s="240"/>
      <c r="O244" s="240"/>
      <c r="P244" s="240"/>
      <c r="Q244" s="240"/>
      <c r="R244" s="240"/>
      <c r="S244" s="240"/>
      <c r="T244" s="241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2" t="s">
        <v>152</v>
      </c>
      <c r="AU244" s="242" t="s">
        <v>84</v>
      </c>
      <c r="AV244" s="13" t="s">
        <v>78</v>
      </c>
      <c r="AW244" s="13" t="s">
        <v>33</v>
      </c>
      <c r="AX244" s="13" t="s">
        <v>71</v>
      </c>
      <c r="AY244" s="242" t="s">
        <v>141</v>
      </c>
    </row>
    <row r="245" s="14" customFormat="1">
      <c r="A245" s="14"/>
      <c r="B245" s="243"/>
      <c r="C245" s="244"/>
      <c r="D245" s="234" t="s">
        <v>152</v>
      </c>
      <c r="E245" s="245" t="s">
        <v>19</v>
      </c>
      <c r="F245" s="246" t="s">
        <v>1182</v>
      </c>
      <c r="G245" s="244"/>
      <c r="H245" s="247">
        <v>61.5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152</v>
      </c>
      <c r="AU245" s="253" t="s">
        <v>84</v>
      </c>
      <c r="AV245" s="14" t="s">
        <v>84</v>
      </c>
      <c r="AW245" s="14" t="s">
        <v>33</v>
      </c>
      <c r="AX245" s="14" t="s">
        <v>71</v>
      </c>
      <c r="AY245" s="253" t="s">
        <v>141</v>
      </c>
    </row>
    <row r="246" s="14" customFormat="1">
      <c r="A246" s="14"/>
      <c r="B246" s="243"/>
      <c r="C246" s="244"/>
      <c r="D246" s="234" t="s">
        <v>152</v>
      </c>
      <c r="E246" s="245" t="s">
        <v>19</v>
      </c>
      <c r="F246" s="246" t="s">
        <v>1187</v>
      </c>
      <c r="G246" s="244"/>
      <c r="H246" s="247">
        <v>55.539999999999999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152</v>
      </c>
      <c r="AU246" s="253" t="s">
        <v>84</v>
      </c>
      <c r="AV246" s="14" t="s">
        <v>84</v>
      </c>
      <c r="AW246" s="14" t="s">
        <v>33</v>
      </c>
      <c r="AX246" s="14" t="s">
        <v>71</v>
      </c>
      <c r="AY246" s="253" t="s">
        <v>141</v>
      </c>
    </row>
    <row r="247" s="14" customFormat="1">
      <c r="A247" s="14"/>
      <c r="B247" s="243"/>
      <c r="C247" s="244"/>
      <c r="D247" s="234" t="s">
        <v>152</v>
      </c>
      <c r="E247" s="245" t="s">
        <v>19</v>
      </c>
      <c r="F247" s="246" t="s">
        <v>209</v>
      </c>
      <c r="G247" s="244"/>
      <c r="H247" s="247">
        <v>9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152</v>
      </c>
      <c r="AU247" s="253" t="s">
        <v>84</v>
      </c>
      <c r="AV247" s="14" t="s">
        <v>84</v>
      </c>
      <c r="AW247" s="14" t="s">
        <v>33</v>
      </c>
      <c r="AX247" s="14" t="s">
        <v>71</v>
      </c>
      <c r="AY247" s="253" t="s">
        <v>141</v>
      </c>
    </row>
    <row r="248" s="13" customFormat="1">
      <c r="A248" s="13"/>
      <c r="B248" s="232"/>
      <c r="C248" s="233"/>
      <c r="D248" s="234" t="s">
        <v>152</v>
      </c>
      <c r="E248" s="235" t="s">
        <v>19</v>
      </c>
      <c r="F248" s="236" t="s">
        <v>1124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152</v>
      </c>
      <c r="AU248" s="242" t="s">
        <v>84</v>
      </c>
      <c r="AV248" s="13" t="s">
        <v>78</v>
      </c>
      <c r="AW248" s="13" t="s">
        <v>33</v>
      </c>
      <c r="AX248" s="13" t="s">
        <v>71</v>
      </c>
      <c r="AY248" s="242" t="s">
        <v>141</v>
      </c>
    </row>
    <row r="249" s="14" customFormat="1">
      <c r="A249" s="14"/>
      <c r="B249" s="243"/>
      <c r="C249" s="244"/>
      <c r="D249" s="234" t="s">
        <v>152</v>
      </c>
      <c r="E249" s="245" t="s">
        <v>19</v>
      </c>
      <c r="F249" s="246" t="s">
        <v>1186</v>
      </c>
      <c r="G249" s="244"/>
      <c r="H249" s="247">
        <v>10.25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152</v>
      </c>
      <c r="AU249" s="253" t="s">
        <v>84</v>
      </c>
      <c r="AV249" s="14" t="s">
        <v>84</v>
      </c>
      <c r="AW249" s="14" t="s">
        <v>33</v>
      </c>
      <c r="AX249" s="14" t="s">
        <v>71</v>
      </c>
      <c r="AY249" s="253" t="s">
        <v>141</v>
      </c>
    </row>
    <row r="250" s="14" customFormat="1">
      <c r="A250" s="14"/>
      <c r="B250" s="243"/>
      <c r="C250" s="244"/>
      <c r="D250" s="234" t="s">
        <v>152</v>
      </c>
      <c r="E250" s="245" t="s">
        <v>19</v>
      </c>
      <c r="F250" s="246" t="s">
        <v>1188</v>
      </c>
      <c r="G250" s="244"/>
      <c r="H250" s="247">
        <v>11.25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152</v>
      </c>
      <c r="AU250" s="253" t="s">
        <v>84</v>
      </c>
      <c r="AV250" s="14" t="s">
        <v>84</v>
      </c>
      <c r="AW250" s="14" t="s">
        <v>33</v>
      </c>
      <c r="AX250" s="14" t="s">
        <v>71</v>
      </c>
      <c r="AY250" s="253" t="s">
        <v>141</v>
      </c>
    </row>
    <row r="251" s="15" customFormat="1">
      <c r="A251" s="15"/>
      <c r="B251" s="254"/>
      <c r="C251" s="255"/>
      <c r="D251" s="234" t="s">
        <v>152</v>
      </c>
      <c r="E251" s="256" t="s">
        <v>19</v>
      </c>
      <c r="F251" s="257" t="s">
        <v>159</v>
      </c>
      <c r="G251" s="255"/>
      <c r="H251" s="258">
        <v>147.53999999999999</v>
      </c>
      <c r="I251" s="259"/>
      <c r="J251" s="255"/>
      <c r="K251" s="255"/>
      <c r="L251" s="260"/>
      <c r="M251" s="261"/>
      <c r="N251" s="262"/>
      <c r="O251" s="262"/>
      <c r="P251" s="262"/>
      <c r="Q251" s="262"/>
      <c r="R251" s="262"/>
      <c r="S251" s="262"/>
      <c r="T251" s="263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64" t="s">
        <v>152</v>
      </c>
      <c r="AU251" s="264" t="s">
        <v>84</v>
      </c>
      <c r="AV251" s="15" t="s">
        <v>148</v>
      </c>
      <c r="AW251" s="15" t="s">
        <v>33</v>
      </c>
      <c r="AX251" s="15" t="s">
        <v>78</v>
      </c>
      <c r="AY251" s="264" t="s">
        <v>141</v>
      </c>
    </row>
    <row r="252" s="14" customFormat="1">
      <c r="A252" s="14"/>
      <c r="B252" s="243"/>
      <c r="C252" s="244"/>
      <c r="D252" s="234" t="s">
        <v>152</v>
      </c>
      <c r="E252" s="244"/>
      <c r="F252" s="246" t="s">
        <v>1198</v>
      </c>
      <c r="G252" s="244"/>
      <c r="H252" s="247">
        <v>162.29400000000001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152</v>
      </c>
      <c r="AU252" s="253" t="s">
        <v>84</v>
      </c>
      <c r="AV252" s="14" t="s">
        <v>84</v>
      </c>
      <c r="AW252" s="14" t="s">
        <v>4</v>
      </c>
      <c r="AX252" s="14" t="s">
        <v>78</v>
      </c>
      <c r="AY252" s="253" t="s">
        <v>141</v>
      </c>
    </row>
    <row r="253" s="2" customFormat="1" ht="16.5" customHeight="1">
      <c r="A253" s="40"/>
      <c r="B253" s="41"/>
      <c r="C253" s="265" t="s">
        <v>291</v>
      </c>
      <c r="D253" s="265" t="s">
        <v>183</v>
      </c>
      <c r="E253" s="266" t="s">
        <v>1199</v>
      </c>
      <c r="F253" s="267" t="s">
        <v>1200</v>
      </c>
      <c r="G253" s="268" t="s">
        <v>347</v>
      </c>
      <c r="H253" s="269">
        <v>40.149999999999999</v>
      </c>
      <c r="I253" s="270"/>
      <c r="J253" s="271">
        <f>ROUND(I253*H253,2)</f>
        <v>0</v>
      </c>
      <c r="K253" s="267" t="s">
        <v>147</v>
      </c>
      <c r="L253" s="272"/>
      <c r="M253" s="273" t="s">
        <v>19</v>
      </c>
      <c r="N253" s="274" t="s">
        <v>43</v>
      </c>
      <c r="O253" s="86"/>
      <c r="P253" s="223">
        <f>O253*H253</f>
        <v>0</v>
      </c>
      <c r="Q253" s="223">
        <v>0.00050000000000000001</v>
      </c>
      <c r="R253" s="223">
        <f>Q253*H253</f>
        <v>0.020074999999999999</v>
      </c>
      <c r="S253" s="223">
        <v>0</v>
      </c>
      <c r="T253" s="224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25" t="s">
        <v>294</v>
      </c>
      <c r="AT253" s="225" t="s">
        <v>183</v>
      </c>
      <c r="AU253" s="225" t="s">
        <v>84</v>
      </c>
      <c r="AY253" s="19" t="s">
        <v>141</v>
      </c>
      <c r="BE253" s="226">
        <f>IF(N253="základní",J253,0)</f>
        <v>0</v>
      </c>
      <c r="BF253" s="226">
        <f>IF(N253="snížená",J253,0)</f>
        <v>0</v>
      </c>
      <c r="BG253" s="226">
        <f>IF(N253="zákl. přenesená",J253,0)</f>
        <v>0</v>
      </c>
      <c r="BH253" s="226">
        <f>IF(N253="sníž. přenesená",J253,0)</f>
        <v>0</v>
      </c>
      <c r="BI253" s="226">
        <f>IF(N253="nulová",J253,0)</f>
        <v>0</v>
      </c>
      <c r="BJ253" s="19" t="s">
        <v>84</v>
      </c>
      <c r="BK253" s="226">
        <f>ROUND(I253*H253,2)</f>
        <v>0</v>
      </c>
      <c r="BL253" s="19" t="s">
        <v>283</v>
      </c>
      <c r="BM253" s="225" t="s">
        <v>1201</v>
      </c>
    </row>
    <row r="254" s="2" customFormat="1">
      <c r="A254" s="40"/>
      <c r="B254" s="41"/>
      <c r="C254" s="42"/>
      <c r="D254" s="227" t="s">
        <v>150</v>
      </c>
      <c r="E254" s="42"/>
      <c r="F254" s="228" t="s">
        <v>1202</v>
      </c>
      <c r="G254" s="42"/>
      <c r="H254" s="42"/>
      <c r="I254" s="229"/>
      <c r="J254" s="42"/>
      <c r="K254" s="42"/>
      <c r="L254" s="46"/>
      <c r="M254" s="230"/>
      <c r="N254" s="231"/>
      <c r="O254" s="86"/>
      <c r="P254" s="86"/>
      <c r="Q254" s="86"/>
      <c r="R254" s="86"/>
      <c r="S254" s="86"/>
      <c r="T254" s="87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T254" s="19" t="s">
        <v>150</v>
      </c>
      <c r="AU254" s="19" t="s">
        <v>84</v>
      </c>
    </row>
    <row r="255" s="13" customFormat="1">
      <c r="A255" s="13"/>
      <c r="B255" s="232"/>
      <c r="C255" s="233"/>
      <c r="D255" s="234" t="s">
        <v>152</v>
      </c>
      <c r="E255" s="235" t="s">
        <v>19</v>
      </c>
      <c r="F255" s="236" t="s">
        <v>1120</v>
      </c>
      <c r="G255" s="233"/>
      <c r="H255" s="235" t="s">
        <v>19</v>
      </c>
      <c r="I255" s="237"/>
      <c r="J255" s="233"/>
      <c r="K255" s="233"/>
      <c r="L255" s="238"/>
      <c r="M255" s="239"/>
      <c r="N255" s="240"/>
      <c r="O255" s="240"/>
      <c r="P255" s="240"/>
      <c r="Q255" s="240"/>
      <c r="R255" s="240"/>
      <c r="S255" s="240"/>
      <c r="T255" s="241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2" t="s">
        <v>152</v>
      </c>
      <c r="AU255" s="242" t="s">
        <v>84</v>
      </c>
      <c r="AV255" s="13" t="s">
        <v>78</v>
      </c>
      <c r="AW255" s="13" t="s">
        <v>33</v>
      </c>
      <c r="AX255" s="13" t="s">
        <v>71</v>
      </c>
      <c r="AY255" s="242" t="s">
        <v>141</v>
      </c>
    </row>
    <row r="256" s="14" customFormat="1">
      <c r="A256" s="14"/>
      <c r="B256" s="243"/>
      <c r="C256" s="244"/>
      <c r="D256" s="234" t="s">
        <v>152</v>
      </c>
      <c r="E256" s="245" t="s">
        <v>19</v>
      </c>
      <c r="F256" s="246" t="s">
        <v>1183</v>
      </c>
      <c r="G256" s="244"/>
      <c r="H256" s="247">
        <v>9.9000000000000004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152</v>
      </c>
      <c r="AU256" s="253" t="s">
        <v>84</v>
      </c>
      <c r="AV256" s="14" t="s">
        <v>84</v>
      </c>
      <c r="AW256" s="14" t="s">
        <v>33</v>
      </c>
      <c r="AX256" s="14" t="s">
        <v>71</v>
      </c>
      <c r="AY256" s="253" t="s">
        <v>141</v>
      </c>
    </row>
    <row r="257" s="14" customFormat="1">
      <c r="A257" s="14"/>
      <c r="B257" s="243"/>
      <c r="C257" s="244"/>
      <c r="D257" s="234" t="s">
        <v>152</v>
      </c>
      <c r="E257" s="245" t="s">
        <v>19</v>
      </c>
      <c r="F257" s="246" t="s">
        <v>1184</v>
      </c>
      <c r="G257" s="244"/>
      <c r="H257" s="247">
        <v>10.800000000000001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152</v>
      </c>
      <c r="AU257" s="253" t="s">
        <v>84</v>
      </c>
      <c r="AV257" s="14" t="s">
        <v>84</v>
      </c>
      <c r="AW257" s="14" t="s">
        <v>33</v>
      </c>
      <c r="AX257" s="14" t="s">
        <v>71</v>
      </c>
      <c r="AY257" s="253" t="s">
        <v>141</v>
      </c>
    </row>
    <row r="258" s="14" customFormat="1">
      <c r="A258" s="14"/>
      <c r="B258" s="243"/>
      <c r="C258" s="244"/>
      <c r="D258" s="234" t="s">
        <v>152</v>
      </c>
      <c r="E258" s="245" t="s">
        <v>19</v>
      </c>
      <c r="F258" s="246" t="s">
        <v>1185</v>
      </c>
      <c r="G258" s="244"/>
      <c r="H258" s="247">
        <v>15.800000000000001</v>
      </c>
      <c r="I258" s="248"/>
      <c r="J258" s="244"/>
      <c r="K258" s="244"/>
      <c r="L258" s="249"/>
      <c r="M258" s="250"/>
      <c r="N258" s="251"/>
      <c r="O258" s="251"/>
      <c r="P258" s="251"/>
      <c r="Q258" s="251"/>
      <c r="R258" s="251"/>
      <c r="S258" s="251"/>
      <c r="T258" s="252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53" t="s">
        <v>152</v>
      </c>
      <c r="AU258" s="253" t="s">
        <v>84</v>
      </c>
      <c r="AV258" s="14" t="s">
        <v>84</v>
      </c>
      <c r="AW258" s="14" t="s">
        <v>33</v>
      </c>
      <c r="AX258" s="14" t="s">
        <v>71</v>
      </c>
      <c r="AY258" s="253" t="s">
        <v>141</v>
      </c>
    </row>
    <row r="259" s="15" customFormat="1">
      <c r="A259" s="15"/>
      <c r="B259" s="254"/>
      <c r="C259" s="255"/>
      <c r="D259" s="234" t="s">
        <v>152</v>
      </c>
      <c r="E259" s="256" t="s">
        <v>19</v>
      </c>
      <c r="F259" s="257" t="s">
        <v>159</v>
      </c>
      <c r="G259" s="255"/>
      <c r="H259" s="258">
        <v>36.5</v>
      </c>
      <c r="I259" s="259"/>
      <c r="J259" s="255"/>
      <c r="K259" s="255"/>
      <c r="L259" s="260"/>
      <c r="M259" s="261"/>
      <c r="N259" s="262"/>
      <c r="O259" s="262"/>
      <c r="P259" s="262"/>
      <c r="Q259" s="262"/>
      <c r="R259" s="262"/>
      <c r="S259" s="262"/>
      <c r="T259" s="263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4" t="s">
        <v>152</v>
      </c>
      <c r="AU259" s="264" t="s">
        <v>84</v>
      </c>
      <c r="AV259" s="15" t="s">
        <v>148</v>
      </c>
      <c r="AW259" s="15" t="s">
        <v>33</v>
      </c>
      <c r="AX259" s="15" t="s">
        <v>78</v>
      </c>
      <c r="AY259" s="264" t="s">
        <v>141</v>
      </c>
    </row>
    <row r="260" s="14" customFormat="1">
      <c r="A260" s="14"/>
      <c r="B260" s="243"/>
      <c r="C260" s="244"/>
      <c r="D260" s="234" t="s">
        <v>152</v>
      </c>
      <c r="E260" s="244"/>
      <c r="F260" s="246" t="s">
        <v>1203</v>
      </c>
      <c r="G260" s="244"/>
      <c r="H260" s="247">
        <v>40.149999999999999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152</v>
      </c>
      <c r="AU260" s="253" t="s">
        <v>84</v>
      </c>
      <c r="AV260" s="14" t="s">
        <v>84</v>
      </c>
      <c r="AW260" s="14" t="s">
        <v>4</v>
      </c>
      <c r="AX260" s="14" t="s">
        <v>78</v>
      </c>
      <c r="AY260" s="253" t="s">
        <v>141</v>
      </c>
    </row>
    <row r="261" s="2" customFormat="1" ht="24.15" customHeight="1">
      <c r="A261" s="40"/>
      <c r="B261" s="41"/>
      <c r="C261" s="214" t="s">
        <v>297</v>
      </c>
      <c r="D261" s="214" t="s">
        <v>143</v>
      </c>
      <c r="E261" s="215" t="s">
        <v>1204</v>
      </c>
      <c r="F261" s="216" t="s">
        <v>1205</v>
      </c>
      <c r="G261" s="217" t="s">
        <v>826</v>
      </c>
      <c r="H261" s="286"/>
      <c r="I261" s="219"/>
      <c r="J261" s="220">
        <f>ROUND(I261*H261,2)</f>
        <v>0</v>
      </c>
      <c r="K261" s="216" t="s">
        <v>147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</v>
      </c>
      <c r="R261" s="223">
        <f>Q261*H261</f>
        <v>0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283</v>
      </c>
      <c r="AT261" s="225" t="s">
        <v>143</v>
      </c>
      <c r="AU261" s="225" t="s">
        <v>84</v>
      </c>
      <c r="AY261" s="19" t="s">
        <v>141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84</v>
      </c>
      <c r="BK261" s="226">
        <f>ROUND(I261*H261,2)</f>
        <v>0</v>
      </c>
      <c r="BL261" s="19" t="s">
        <v>283</v>
      </c>
      <c r="BM261" s="225" t="s">
        <v>1206</v>
      </c>
    </row>
    <row r="262" s="2" customFormat="1">
      <c r="A262" s="40"/>
      <c r="B262" s="41"/>
      <c r="C262" s="42"/>
      <c r="D262" s="227" t="s">
        <v>150</v>
      </c>
      <c r="E262" s="42"/>
      <c r="F262" s="228" t="s">
        <v>1207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150</v>
      </c>
      <c r="AU262" s="19" t="s">
        <v>84</v>
      </c>
    </row>
    <row r="263" s="12" customFormat="1" ht="22.8" customHeight="1">
      <c r="A263" s="12"/>
      <c r="B263" s="198"/>
      <c r="C263" s="199"/>
      <c r="D263" s="200" t="s">
        <v>70</v>
      </c>
      <c r="E263" s="212" t="s">
        <v>1208</v>
      </c>
      <c r="F263" s="212" t="s">
        <v>1209</v>
      </c>
      <c r="G263" s="199"/>
      <c r="H263" s="199"/>
      <c r="I263" s="202"/>
      <c r="J263" s="213">
        <f>BK263</f>
        <v>0</v>
      </c>
      <c r="K263" s="199"/>
      <c r="L263" s="204"/>
      <c r="M263" s="205"/>
      <c r="N263" s="206"/>
      <c r="O263" s="206"/>
      <c r="P263" s="207">
        <f>SUM(P264:P305)</f>
        <v>0</v>
      </c>
      <c r="Q263" s="206"/>
      <c r="R263" s="207">
        <f>SUM(R264:R305)</f>
        <v>1.6921434</v>
      </c>
      <c r="S263" s="206"/>
      <c r="T263" s="208">
        <f>SUM(T264:T305)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09" t="s">
        <v>84</v>
      </c>
      <c r="AT263" s="210" t="s">
        <v>70</v>
      </c>
      <c r="AU263" s="210" t="s">
        <v>78</v>
      </c>
      <c r="AY263" s="209" t="s">
        <v>141</v>
      </c>
      <c r="BK263" s="211">
        <f>SUM(BK264:BK305)</f>
        <v>0</v>
      </c>
    </row>
    <row r="264" s="2" customFormat="1" ht="24.15" customHeight="1">
      <c r="A264" s="40"/>
      <c r="B264" s="41"/>
      <c r="C264" s="214" t="s">
        <v>303</v>
      </c>
      <c r="D264" s="214" t="s">
        <v>143</v>
      </c>
      <c r="E264" s="215" t="s">
        <v>1210</v>
      </c>
      <c r="F264" s="216" t="s">
        <v>1211</v>
      </c>
      <c r="G264" s="217" t="s">
        <v>146</v>
      </c>
      <c r="H264" s="218">
        <v>57.398000000000003</v>
      </c>
      <c r="I264" s="219"/>
      <c r="J264" s="220">
        <f>ROUND(I264*H264,2)</f>
        <v>0</v>
      </c>
      <c r="K264" s="216" t="s">
        <v>147</v>
      </c>
      <c r="L264" s="46"/>
      <c r="M264" s="221" t="s">
        <v>19</v>
      </c>
      <c r="N264" s="222" t="s">
        <v>43</v>
      </c>
      <c r="O264" s="86"/>
      <c r="P264" s="223">
        <f>O264*H264</f>
        <v>0</v>
      </c>
      <c r="Q264" s="223">
        <v>0.0060000000000000001</v>
      </c>
      <c r="R264" s="223">
        <f>Q264*H264</f>
        <v>0.34438800000000003</v>
      </c>
      <c r="S264" s="223">
        <v>0</v>
      </c>
      <c r="T264" s="224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25" t="s">
        <v>283</v>
      </c>
      <c r="AT264" s="225" t="s">
        <v>143</v>
      </c>
      <c r="AU264" s="225" t="s">
        <v>84</v>
      </c>
      <c r="AY264" s="19" t="s">
        <v>141</v>
      </c>
      <c r="BE264" s="226">
        <f>IF(N264="základní",J264,0)</f>
        <v>0</v>
      </c>
      <c r="BF264" s="226">
        <f>IF(N264="snížená",J264,0)</f>
        <v>0</v>
      </c>
      <c r="BG264" s="226">
        <f>IF(N264="zákl. přenesená",J264,0)</f>
        <v>0</v>
      </c>
      <c r="BH264" s="226">
        <f>IF(N264="sníž. přenesená",J264,0)</f>
        <v>0</v>
      </c>
      <c r="BI264" s="226">
        <f>IF(N264="nulová",J264,0)</f>
        <v>0</v>
      </c>
      <c r="BJ264" s="19" t="s">
        <v>84</v>
      </c>
      <c r="BK264" s="226">
        <f>ROUND(I264*H264,2)</f>
        <v>0</v>
      </c>
      <c r="BL264" s="19" t="s">
        <v>283</v>
      </c>
      <c r="BM264" s="225" t="s">
        <v>1212</v>
      </c>
    </row>
    <row r="265" s="2" customFormat="1">
      <c r="A265" s="40"/>
      <c r="B265" s="41"/>
      <c r="C265" s="42"/>
      <c r="D265" s="227" t="s">
        <v>150</v>
      </c>
      <c r="E265" s="42"/>
      <c r="F265" s="228" t="s">
        <v>1213</v>
      </c>
      <c r="G265" s="42"/>
      <c r="H265" s="42"/>
      <c r="I265" s="229"/>
      <c r="J265" s="42"/>
      <c r="K265" s="42"/>
      <c r="L265" s="46"/>
      <c r="M265" s="230"/>
      <c r="N265" s="231"/>
      <c r="O265" s="86"/>
      <c r="P265" s="86"/>
      <c r="Q265" s="86"/>
      <c r="R265" s="86"/>
      <c r="S265" s="86"/>
      <c r="T265" s="87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T265" s="19" t="s">
        <v>150</v>
      </c>
      <c r="AU265" s="19" t="s">
        <v>84</v>
      </c>
    </row>
    <row r="266" s="13" customFormat="1">
      <c r="A266" s="13"/>
      <c r="B266" s="232"/>
      <c r="C266" s="233"/>
      <c r="D266" s="234" t="s">
        <v>152</v>
      </c>
      <c r="E266" s="235" t="s">
        <v>19</v>
      </c>
      <c r="F266" s="236" t="s">
        <v>1120</v>
      </c>
      <c r="G266" s="233"/>
      <c r="H266" s="235" t="s">
        <v>19</v>
      </c>
      <c r="I266" s="237"/>
      <c r="J266" s="233"/>
      <c r="K266" s="233"/>
      <c r="L266" s="238"/>
      <c r="M266" s="239"/>
      <c r="N266" s="240"/>
      <c r="O266" s="240"/>
      <c r="P266" s="240"/>
      <c r="Q266" s="240"/>
      <c r="R266" s="240"/>
      <c r="S266" s="240"/>
      <c r="T266" s="24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42" t="s">
        <v>152</v>
      </c>
      <c r="AU266" s="242" t="s">
        <v>84</v>
      </c>
      <c r="AV266" s="13" t="s">
        <v>78</v>
      </c>
      <c r="AW266" s="13" t="s">
        <v>33</v>
      </c>
      <c r="AX266" s="13" t="s">
        <v>71</v>
      </c>
      <c r="AY266" s="242" t="s">
        <v>141</v>
      </c>
    </row>
    <row r="267" s="14" customFormat="1">
      <c r="A267" s="14"/>
      <c r="B267" s="243"/>
      <c r="C267" s="244"/>
      <c r="D267" s="234" t="s">
        <v>152</v>
      </c>
      <c r="E267" s="245" t="s">
        <v>19</v>
      </c>
      <c r="F267" s="246" t="s">
        <v>1214</v>
      </c>
      <c r="G267" s="244"/>
      <c r="H267" s="247">
        <v>29.093</v>
      </c>
      <c r="I267" s="248"/>
      <c r="J267" s="244"/>
      <c r="K267" s="244"/>
      <c r="L267" s="249"/>
      <c r="M267" s="250"/>
      <c r="N267" s="251"/>
      <c r="O267" s="251"/>
      <c r="P267" s="251"/>
      <c r="Q267" s="251"/>
      <c r="R267" s="251"/>
      <c r="S267" s="251"/>
      <c r="T267" s="252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53" t="s">
        <v>152</v>
      </c>
      <c r="AU267" s="253" t="s">
        <v>84</v>
      </c>
      <c r="AV267" s="14" t="s">
        <v>84</v>
      </c>
      <c r="AW267" s="14" t="s">
        <v>33</v>
      </c>
      <c r="AX267" s="14" t="s">
        <v>71</v>
      </c>
      <c r="AY267" s="253" t="s">
        <v>141</v>
      </c>
    </row>
    <row r="268" s="14" customFormat="1">
      <c r="A268" s="14"/>
      <c r="B268" s="243"/>
      <c r="C268" s="244"/>
      <c r="D268" s="234" t="s">
        <v>152</v>
      </c>
      <c r="E268" s="245" t="s">
        <v>19</v>
      </c>
      <c r="F268" s="246" t="s">
        <v>1215</v>
      </c>
      <c r="G268" s="244"/>
      <c r="H268" s="247">
        <v>4.4550000000000001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152</v>
      </c>
      <c r="AU268" s="253" t="s">
        <v>84</v>
      </c>
      <c r="AV268" s="14" t="s">
        <v>84</v>
      </c>
      <c r="AW268" s="14" t="s">
        <v>33</v>
      </c>
      <c r="AX268" s="14" t="s">
        <v>71</v>
      </c>
      <c r="AY268" s="253" t="s">
        <v>141</v>
      </c>
    </row>
    <row r="269" s="14" customFormat="1">
      <c r="A269" s="14"/>
      <c r="B269" s="243"/>
      <c r="C269" s="244"/>
      <c r="D269" s="234" t="s">
        <v>152</v>
      </c>
      <c r="E269" s="245" t="s">
        <v>19</v>
      </c>
      <c r="F269" s="246" t="s">
        <v>1216</v>
      </c>
      <c r="G269" s="244"/>
      <c r="H269" s="247">
        <v>19.350000000000001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152</v>
      </c>
      <c r="AU269" s="253" t="s">
        <v>84</v>
      </c>
      <c r="AV269" s="14" t="s">
        <v>84</v>
      </c>
      <c r="AW269" s="14" t="s">
        <v>33</v>
      </c>
      <c r="AX269" s="14" t="s">
        <v>71</v>
      </c>
      <c r="AY269" s="253" t="s">
        <v>141</v>
      </c>
    </row>
    <row r="270" s="14" customFormat="1">
      <c r="A270" s="14"/>
      <c r="B270" s="243"/>
      <c r="C270" s="244"/>
      <c r="D270" s="234" t="s">
        <v>152</v>
      </c>
      <c r="E270" s="245" t="s">
        <v>19</v>
      </c>
      <c r="F270" s="246" t="s">
        <v>1217</v>
      </c>
      <c r="G270" s="244"/>
      <c r="H270" s="247">
        <v>4.5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152</v>
      </c>
      <c r="AU270" s="253" t="s">
        <v>84</v>
      </c>
      <c r="AV270" s="14" t="s">
        <v>84</v>
      </c>
      <c r="AW270" s="14" t="s">
        <v>33</v>
      </c>
      <c r="AX270" s="14" t="s">
        <v>71</v>
      </c>
      <c r="AY270" s="253" t="s">
        <v>141</v>
      </c>
    </row>
    <row r="271" s="15" customFormat="1">
      <c r="A271" s="15"/>
      <c r="B271" s="254"/>
      <c r="C271" s="255"/>
      <c r="D271" s="234" t="s">
        <v>152</v>
      </c>
      <c r="E271" s="256" t="s">
        <v>19</v>
      </c>
      <c r="F271" s="257" t="s">
        <v>159</v>
      </c>
      <c r="G271" s="255"/>
      <c r="H271" s="258">
        <v>57.398000000000003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152</v>
      </c>
      <c r="AU271" s="264" t="s">
        <v>84</v>
      </c>
      <c r="AV271" s="15" t="s">
        <v>148</v>
      </c>
      <c r="AW271" s="15" t="s">
        <v>33</v>
      </c>
      <c r="AX271" s="15" t="s">
        <v>78</v>
      </c>
      <c r="AY271" s="264" t="s">
        <v>141</v>
      </c>
    </row>
    <row r="272" s="2" customFormat="1" ht="16.5" customHeight="1">
      <c r="A272" s="40"/>
      <c r="B272" s="41"/>
      <c r="C272" s="265" t="s">
        <v>309</v>
      </c>
      <c r="D272" s="265" t="s">
        <v>183</v>
      </c>
      <c r="E272" s="266" t="s">
        <v>1218</v>
      </c>
      <c r="F272" s="267" t="s">
        <v>1219</v>
      </c>
      <c r="G272" s="268" t="s">
        <v>146</v>
      </c>
      <c r="H272" s="269">
        <v>60.268000000000001</v>
      </c>
      <c r="I272" s="270"/>
      <c r="J272" s="271">
        <f>ROUND(I272*H272,2)</f>
        <v>0</v>
      </c>
      <c r="K272" s="267" t="s">
        <v>147</v>
      </c>
      <c r="L272" s="272"/>
      <c r="M272" s="273" t="s">
        <v>19</v>
      </c>
      <c r="N272" s="274" t="s">
        <v>43</v>
      </c>
      <c r="O272" s="86"/>
      <c r="P272" s="223">
        <f>O272*H272</f>
        <v>0</v>
      </c>
      <c r="Q272" s="223">
        <v>0.0015</v>
      </c>
      <c r="R272" s="223">
        <f>Q272*H272</f>
        <v>0.090401999999999996</v>
      </c>
      <c r="S272" s="223">
        <v>0</v>
      </c>
      <c r="T272" s="224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25" t="s">
        <v>294</v>
      </c>
      <c r="AT272" s="225" t="s">
        <v>183</v>
      </c>
      <c r="AU272" s="225" t="s">
        <v>84</v>
      </c>
      <c r="AY272" s="19" t="s">
        <v>141</v>
      </c>
      <c r="BE272" s="226">
        <f>IF(N272="základní",J272,0)</f>
        <v>0</v>
      </c>
      <c r="BF272" s="226">
        <f>IF(N272="snížená",J272,0)</f>
        <v>0</v>
      </c>
      <c r="BG272" s="226">
        <f>IF(N272="zákl. přenesená",J272,0)</f>
        <v>0</v>
      </c>
      <c r="BH272" s="226">
        <f>IF(N272="sníž. přenesená",J272,0)</f>
        <v>0</v>
      </c>
      <c r="BI272" s="226">
        <f>IF(N272="nulová",J272,0)</f>
        <v>0</v>
      </c>
      <c r="BJ272" s="19" t="s">
        <v>84</v>
      </c>
      <c r="BK272" s="226">
        <f>ROUND(I272*H272,2)</f>
        <v>0</v>
      </c>
      <c r="BL272" s="19" t="s">
        <v>283</v>
      </c>
      <c r="BM272" s="225" t="s">
        <v>1220</v>
      </c>
    </row>
    <row r="273" s="2" customFormat="1">
      <c r="A273" s="40"/>
      <c r="B273" s="41"/>
      <c r="C273" s="42"/>
      <c r="D273" s="227" t="s">
        <v>150</v>
      </c>
      <c r="E273" s="42"/>
      <c r="F273" s="228" t="s">
        <v>1221</v>
      </c>
      <c r="G273" s="42"/>
      <c r="H273" s="42"/>
      <c r="I273" s="229"/>
      <c r="J273" s="42"/>
      <c r="K273" s="42"/>
      <c r="L273" s="46"/>
      <c r="M273" s="230"/>
      <c r="N273" s="231"/>
      <c r="O273" s="86"/>
      <c r="P273" s="86"/>
      <c r="Q273" s="86"/>
      <c r="R273" s="86"/>
      <c r="S273" s="86"/>
      <c r="T273" s="87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T273" s="19" t="s">
        <v>150</v>
      </c>
      <c r="AU273" s="19" t="s">
        <v>84</v>
      </c>
    </row>
    <row r="274" s="13" customFormat="1">
      <c r="A274" s="13"/>
      <c r="B274" s="232"/>
      <c r="C274" s="233"/>
      <c r="D274" s="234" t="s">
        <v>152</v>
      </c>
      <c r="E274" s="235" t="s">
        <v>19</v>
      </c>
      <c r="F274" s="236" t="s">
        <v>1120</v>
      </c>
      <c r="G274" s="233"/>
      <c r="H274" s="235" t="s">
        <v>19</v>
      </c>
      <c r="I274" s="237"/>
      <c r="J274" s="233"/>
      <c r="K274" s="233"/>
      <c r="L274" s="238"/>
      <c r="M274" s="239"/>
      <c r="N274" s="240"/>
      <c r="O274" s="240"/>
      <c r="P274" s="240"/>
      <c r="Q274" s="240"/>
      <c r="R274" s="240"/>
      <c r="S274" s="240"/>
      <c r="T274" s="241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2" t="s">
        <v>152</v>
      </c>
      <c r="AU274" s="242" t="s">
        <v>84</v>
      </c>
      <c r="AV274" s="13" t="s">
        <v>78</v>
      </c>
      <c r="AW274" s="13" t="s">
        <v>33</v>
      </c>
      <c r="AX274" s="13" t="s">
        <v>71</v>
      </c>
      <c r="AY274" s="242" t="s">
        <v>141</v>
      </c>
    </row>
    <row r="275" s="14" customFormat="1">
      <c r="A275" s="14"/>
      <c r="B275" s="243"/>
      <c r="C275" s="244"/>
      <c r="D275" s="234" t="s">
        <v>152</v>
      </c>
      <c r="E275" s="245" t="s">
        <v>19</v>
      </c>
      <c r="F275" s="246" t="s">
        <v>1214</v>
      </c>
      <c r="G275" s="244"/>
      <c r="H275" s="247">
        <v>29.093</v>
      </c>
      <c r="I275" s="248"/>
      <c r="J275" s="244"/>
      <c r="K275" s="244"/>
      <c r="L275" s="249"/>
      <c r="M275" s="250"/>
      <c r="N275" s="251"/>
      <c r="O275" s="251"/>
      <c r="P275" s="251"/>
      <c r="Q275" s="251"/>
      <c r="R275" s="251"/>
      <c r="S275" s="251"/>
      <c r="T275" s="252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53" t="s">
        <v>152</v>
      </c>
      <c r="AU275" s="253" t="s">
        <v>84</v>
      </c>
      <c r="AV275" s="14" t="s">
        <v>84</v>
      </c>
      <c r="AW275" s="14" t="s">
        <v>33</v>
      </c>
      <c r="AX275" s="14" t="s">
        <v>71</v>
      </c>
      <c r="AY275" s="253" t="s">
        <v>141</v>
      </c>
    </row>
    <row r="276" s="14" customFormat="1">
      <c r="A276" s="14"/>
      <c r="B276" s="243"/>
      <c r="C276" s="244"/>
      <c r="D276" s="234" t="s">
        <v>152</v>
      </c>
      <c r="E276" s="245" t="s">
        <v>19</v>
      </c>
      <c r="F276" s="246" t="s">
        <v>1215</v>
      </c>
      <c r="G276" s="244"/>
      <c r="H276" s="247">
        <v>4.4550000000000001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152</v>
      </c>
      <c r="AU276" s="253" t="s">
        <v>84</v>
      </c>
      <c r="AV276" s="14" t="s">
        <v>84</v>
      </c>
      <c r="AW276" s="14" t="s">
        <v>33</v>
      </c>
      <c r="AX276" s="14" t="s">
        <v>71</v>
      </c>
      <c r="AY276" s="253" t="s">
        <v>141</v>
      </c>
    </row>
    <row r="277" s="14" customFormat="1">
      <c r="A277" s="14"/>
      <c r="B277" s="243"/>
      <c r="C277" s="244"/>
      <c r="D277" s="234" t="s">
        <v>152</v>
      </c>
      <c r="E277" s="245" t="s">
        <v>19</v>
      </c>
      <c r="F277" s="246" t="s">
        <v>1216</v>
      </c>
      <c r="G277" s="244"/>
      <c r="H277" s="247">
        <v>19.350000000000001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152</v>
      </c>
      <c r="AU277" s="253" t="s">
        <v>84</v>
      </c>
      <c r="AV277" s="14" t="s">
        <v>84</v>
      </c>
      <c r="AW277" s="14" t="s">
        <v>33</v>
      </c>
      <c r="AX277" s="14" t="s">
        <v>71</v>
      </c>
      <c r="AY277" s="253" t="s">
        <v>141</v>
      </c>
    </row>
    <row r="278" s="14" customFormat="1">
      <c r="A278" s="14"/>
      <c r="B278" s="243"/>
      <c r="C278" s="244"/>
      <c r="D278" s="234" t="s">
        <v>152</v>
      </c>
      <c r="E278" s="245" t="s">
        <v>19</v>
      </c>
      <c r="F278" s="246" t="s">
        <v>1217</v>
      </c>
      <c r="G278" s="244"/>
      <c r="H278" s="247">
        <v>4.5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152</v>
      </c>
      <c r="AU278" s="253" t="s">
        <v>84</v>
      </c>
      <c r="AV278" s="14" t="s">
        <v>84</v>
      </c>
      <c r="AW278" s="14" t="s">
        <v>33</v>
      </c>
      <c r="AX278" s="14" t="s">
        <v>71</v>
      </c>
      <c r="AY278" s="253" t="s">
        <v>141</v>
      </c>
    </row>
    <row r="279" s="15" customFormat="1">
      <c r="A279" s="15"/>
      <c r="B279" s="254"/>
      <c r="C279" s="255"/>
      <c r="D279" s="234" t="s">
        <v>152</v>
      </c>
      <c r="E279" s="256" t="s">
        <v>19</v>
      </c>
      <c r="F279" s="257" t="s">
        <v>159</v>
      </c>
      <c r="G279" s="255"/>
      <c r="H279" s="258">
        <v>57.398000000000003</v>
      </c>
      <c r="I279" s="259"/>
      <c r="J279" s="255"/>
      <c r="K279" s="255"/>
      <c r="L279" s="260"/>
      <c r="M279" s="261"/>
      <c r="N279" s="262"/>
      <c r="O279" s="262"/>
      <c r="P279" s="262"/>
      <c r="Q279" s="262"/>
      <c r="R279" s="262"/>
      <c r="S279" s="262"/>
      <c r="T279" s="263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T279" s="264" t="s">
        <v>152</v>
      </c>
      <c r="AU279" s="264" t="s">
        <v>84</v>
      </c>
      <c r="AV279" s="15" t="s">
        <v>148</v>
      </c>
      <c r="AW279" s="15" t="s">
        <v>33</v>
      </c>
      <c r="AX279" s="15" t="s">
        <v>78</v>
      </c>
      <c r="AY279" s="264" t="s">
        <v>141</v>
      </c>
    </row>
    <row r="280" s="14" customFormat="1">
      <c r="A280" s="14"/>
      <c r="B280" s="243"/>
      <c r="C280" s="244"/>
      <c r="D280" s="234" t="s">
        <v>152</v>
      </c>
      <c r="E280" s="244"/>
      <c r="F280" s="246" t="s">
        <v>1222</v>
      </c>
      <c r="G280" s="244"/>
      <c r="H280" s="247">
        <v>60.268000000000001</v>
      </c>
      <c r="I280" s="248"/>
      <c r="J280" s="244"/>
      <c r="K280" s="244"/>
      <c r="L280" s="249"/>
      <c r="M280" s="250"/>
      <c r="N280" s="251"/>
      <c r="O280" s="251"/>
      <c r="P280" s="251"/>
      <c r="Q280" s="251"/>
      <c r="R280" s="251"/>
      <c r="S280" s="251"/>
      <c r="T280" s="252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53" t="s">
        <v>152</v>
      </c>
      <c r="AU280" s="253" t="s">
        <v>84</v>
      </c>
      <c r="AV280" s="14" t="s">
        <v>84</v>
      </c>
      <c r="AW280" s="14" t="s">
        <v>4</v>
      </c>
      <c r="AX280" s="14" t="s">
        <v>78</v>
      </c>
      <c r="AY280" s="253" t="s">
        <v>141</v>
      </c>
    </row>
    <row r="281" s="2" customFormat="1" ht="24.15" customHeight="1">
      <c r="A281" s="40"/>
      <c r="B281" s="41"/>
      <c r="C281" s="214" t="s">
        <v>7</v>
      </c>
      <c r="D281" s="214" t="s">
        <v>143</v>
      </c>
      <c r="E281" s="215" t="s">
        <v>1223</v>
      </c>
      <c r="F281" s="216" t="s">
        <v>1224</v>
      </c>
      <c r="G281" s="217" t="s">
        <v>146</v>
      </c>
      <c r="H281" s="218">
        <v>395.39499999999998</v>
      </c>
      <c r="I281" s="219"/>
      <c r="J281" s="220">
        <f>ROUND(I281*H281,2)</f>
        <v>0</v>
      </c>
      <c r="K281" s="216" t="s">
        <v>147</v>
      </c>
      <c r="L281" s="46"/>
      <c r="M281" s="221" t="s">
        <v>19</v>
      </c>
      <c r="N281" s="222" t="s">
        <v>43</v>
      </c>
      <c r="O281" s="86"/>
      <c r="P281" s="223">
        <f>O281*H281</f>
        <v>0</v>
      </c>
      <c r="Q281" s="223">
        <v>0.00012</v>
      </c>
      <c r="R281" s="223">
        <f>Q281*H281</f>
        <v>0.047447400000000001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283</v>
      </c>
      <c r="AT281" s="225" t="s">
        <v>143</v>
      </c>
      <c r="AU281" s="225" t="s">
        <v>84</v>
      </c>
      <c r="AY281" s="19" t="s">
        <v>141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84</v>
      </c>
      <c r="BK281" s="226">
        <f>ROUND(I281*H281,2)</f>
        <v>0</v>
      </c>
      <c r="BL281" s="19" t="s">
        <v>283</v>
      </c>
      <c r="BM281" s="225" t="s">
        <v>1225</v>
      </c>
    </row>
    <row r="282" s="2" customFormat="1">
      <c r="A282" s="40"/>
      <c r="B282" s="41"/>
      <c r="C282" s="42"/>
      <c r="D282" s="227" t="s">
        <v>150</v>
      </c>
      <c r="E282" s="42"/>
      <c r="F282" s="228" t="s">
        <v>1226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150</v>
      </c>
      <c r="AU282" s="19" t="s">
        <v>84</v>
      </c>
    </row>
    <row r="283" s="13" customFormat="1">
      <c r="A283" s="13"/>
      <c r="B283" s="232"/>
      <c r="C283" s="233"/>
      <c r="D283" s="234" t="s">
        <v>152</v>
      </c>
      <c r="E283" s="235" t="s">
        <v>19</v>
      </c>
      <c r="F283" s="236" t="s">
        <v>1120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152</v>
      </c>
      <c r="AU283" s="242" t="s">
        <v>84</v>
      </c>
      <c r="AV283" s="13" t="s">
        <v>78</v>
      </c>
      <c r="AW283" s="13" t="s">
        <v>33</v>
      </c>
      <c r="AX283" s="13" t="s">
        <v>71</v>
      </c>
      <c r="AY283" s="242" t="s">
        <v>141</v>
      </c>
    </row>
    <row r="284" s="14" customFormat="1">
      <c r="A284" s="14"/>
      <c r="B284" s="243"/>
      <c r="C284" s="244"/>
      <c r="D284" s="234" t="s">
        <v>152</v>
      </c>
      <c r="E284" s="245" t="s">
        <v>19</v>
      </c>
      <c r="F284" s="246" t="s">
        <v>1227</v>
      </c>
      <c r="G284" s="244"/>
      <c r="H284" s="247">
        <v>434.51999999999998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152</v>
      </c>
      <c r="AU284" s="253" t="s">
        <v>84</v>
      </c>
      <c r="AV284" s="14" t="s">
        <v>84</v>
      </c>
      <c r="AW284" s="14" t="s">
        <v>33</v>
      </c>
      <c r="AX284" s="14" t="s">
        <v>71</v>
      </c>
      <c r="AY284" s="253" t="s">
        <v>141</v>
      </c>
    </row>
    <row r="285" s="14" customFormat="1">
      <c r="A285" s="14"/>
      <c r="B285" s="243"/>
      <c r="C285" s="244"/>
      <c r="D285" s="234" t="s">
        <v>152</v>
      </c>
      <c r="E285" s="245" t="s">
        <v>19</v>
      </c>
      <c r="F285" s="246" t="s">
        <v>1228</v>
      </c>
      <c r="G285" s="244"/>
      <c r="H285" s="247">
        <v>-30.484999999999999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152</v>
      </c>
      <c r="AU285" s="253" t="s">
        <v>84</v>
      </c>
      <c r="AV285" s="14" t="s">
        <v>84</v>
      </c>
      <c r="AW285" s="14" t="s">
        <v>33</v>
      </c>
      <c r="AX285" s="14" t="s">
        <v>71</v>
      </c>
      <c r="AY285" s="253" t="s">
        <v>141</v>
      </c>
    </row>
    <row r="286" s="14" customFormat="1">
      <c r="A286" s="14"/>
      <c r="B286" s="243"/>
      <c r="C286" s="244"/>
      <c r="D286" s="234" t="s">
        <v>152</v>
      </c>
      <c r="E286" s="245" t="s">
        <v>19</v>
      </c>
      <c r="F286" s="246" t="s">
        <v>1229</v>
      </c>
      <c r="G286" s="244"/>
      <c r="H286" s="247">
        <v>-8.6400000000000006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152</v>
      </c>
      <c r="AU286" s="253" t="s">
        <v>84</v>
      </c>
      <c r="AV286" s="14" t="s">
        <v>84</v>
      </c>
      <c r="AW286" s="14" t="s">
        <v>33</v>
      </c>
      <c r="AX286" s="14" t="s">
        <v>71</v>
      </c>
      <c r="AY286" s="253" t="s">
        <v>141</v>
      </c>
    </row>
    <row r="287" s="15" customFormat="1">
      <c r="A287" s="15"/>
      <c r="B287" s="254"/>
      <c r="C287" s="255"/>
      <c r="D287" s="234" t="s">
        <v>152</v>
      </c>
      <c r="E287" s="256" t="s">
        <v>19</v>
      </c>
      <c r="F287" s="257" t="s">
        <v>159</v>
      </c>
      <c r="G287" s="255"/>
      <c r="H287" s="258">
        <v>395.39499999999998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152</v>
      </c>
      <c r="AU287" s="264" t="s">
        <v>84</v>
      </c>
      <c r="AV287" s="15" t="s">
        <v>148</v>
      </c>
      <c r="AW287" s="15" t="s">
        <v>33</v>
      </c>
      <c r="AX287" s="15" t="s">
        <v>78</v>
      </c>
      <c r="AY287" s="264" t="s">
        <v>141</v>
      </c>
    </row>
    <row r="288" s="2" customFormat="1" ht="16.5" customHeight="1">
      <c r="A288" s="40"/>
      <c r="B288" s="41"/>
      <c r="C288" s="265" t="s">
        <v>331</v>
      </c>
      <c r="D288" s="265" t="s">
        <v>183</v>
      </c>
      <c r="E288" s="266" t="s">
        <v>1230</v>
      </c>
      <c r="F288" s="267" t="s">
        <v>1231</v>
      </c>
      <c r="G288" s="268" t="s">
        <v>146</v>
      </c>
      <c r="H288" s="269">
        <v>201.65100000000001</v>
      </c>
      <c r="I288" s="270"/>
      <c r="J288" s="271">
        <f>ROUND(I288*H288,2)</f>
        <v>0</v>
      </c>
      <c r="K288" s="267" t="s">
        <v>147</v>
      </c>
      <c r="L288" s="272"/>
      <c r="M288" s="273" t="s">
        <v>19</v>
      </c>
      <c r="N288" s="274" t="s">
        <v>43</v>
      </c>
      <c r="O288" s="86"/>
      <c r="P288" s="223">
        <f>O288*H288</f>
        <v>0</v>
      </c>
      <c r="Q288" s="223">
        <v>0.0011999999999999999</v>
      </c>
      <c r="R288" s="223">
        <f>Q288*H288</f>
        <v>0.24198119999999998</v>
      </c>
      <c r="S288" s="223">
        <v>0</v>
      </c>
      <c r="T288" s="224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25" t="s">
        <v>294</v>
      </c>
      <c r="AT288" s="225" t="s">
        <v>183</v>
      </c>
      <c r="AU288" s="225" t="s">
        <v>84</v>
      </c>
      <c r="AY288" s="19" t="s">
        <v>141</v>
      </c>
      <c r="BE288" s="226">
        <f>IF(N288="základní",J288,0)</f>
        <v>0</v>
      </c>
      <c r="BF288" s="226">
        <f>IF(N288="snížená",J288,0)</f>
        <v>0</v>
      </c>
      <c r="BG288" s="226">
        <f>IF(N288="zákl. přenesená",J288,0)</f>
        <v>0</v>
      </c>
      <c r="BH288" s="226">
        <f>IF(N288="sníž. přenesená",J288,0)</f>
        <v>0</v>
      </c>
      <c r="BI288" s="226">
        <f>IF(N288="nulová",J288,0)</f>
        <v>0</v>
      </c>
      <c r="BJ288" s="19" t="s">
        <v>84</v>
      </c>
      <c r="BK288" s="226">
        <f>ROUND(I288*H288,2)</f>
        <v>0</v>
      </c>
      <c r="BL288" s="19" t="s">
        <v>283</v>
      </c>
      <c r="BM288" s="225" t="s">
        <v>1232</v>
      </c>
    </row>
    <row r="289" s="2" customFormat="1">
      <c r="A289" s="40"/>
      <c r="B289" s="41"/>
      <c r="C289" s="42"/>
      <c r="D289" s="227" t="s">
        <v>150</v>
      </c>
      <c r="E289" s="42"/>
      <c r="F289" s="228" t="s">
        <v>1233</v>
      </c>
      <c r="G289" s="42"/>
      <c r="H289" s="42"/>
      <c r="I289" s="229"/>
      <c r="J289" s="42"/>
      <c r="K289" s="42"/>
      <c r="L289" s="46"/>
      <c r="M289" s="230"/>
      <c r="N289" s="231"/>
      <c r="O289" s="86"/>
      <c r="P289" s="86"/>
      <c r="Q289" s="86"/>
      <c r="R289" s="86"/>
      <c r="S289" s="86"/>
      <c r="T289" s="87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T289" s="19" t="s">
        <v>150</v>
      </c>
      <c r="AU289" s="19" t="s">
        <v>84</v>
      </c>
    </row>
    <row r="290" s="13" customFormat="1">
      <c r="A290" s="13"/>
      <c r="B290" s="232"/>
      <c r="C290" s="233"/>
      <c r="D290" s="234" t="s">
        <v>152</v>
      </c>
      <c r="E290" s="235" t="s">
        <v>19</v>
      </c>
      <c r="F290" s="236" t="s">
        <v>1120</v>
      </c>
      <c r="G290" s="233"/>
      <c r="H290" s="235" t="s">
        <v>19</v>
      </c>
      <c r="I290" s="237"/>
      <c r="J290" s="233"/>
      <c r="K290" s="233"/>
      <c r="L290" s="238"/>
      <c r="M290" s="239"/>
      <c r="N290" s="240"/>
      <c r="O290" s="240"/>
      <c r="P290" s="240"/>
      <c r="Q290" s="240"/>
      <c r="R290" s="240"/>
      <c r="S290" s="240"/>
      <c r="T290" s="241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2" t="s">
        <v>152</v>
      </c>
      <c r="AU290" s="242" t="s">
        <v>84</v>
      </c>
      <c r="AV290" s="13" t="s">
        <v>78</v>
      </c>
      <c r="AW290" s="13" t="s">
        <v>33</v>
      </c>
      <c r="AX290" s="13" t="s">
        <v>71</v>
      </c>
      <c r="AY290" s="242" t="s">
        <v>141</v>
      </c>
    </row>
    <row r="291" s="14" customFormat="1">
      <c r="A291" s="14"/>
      <c r="B291" s="243"/>
      <c r="C291" s="244"/>
      <c r="D291" s="234" t="s">
        <v>152</v>
      </c>
      <c r="E291" s="245" t="s">
        <v>19</v>
      </c>
      <c r="F291" s="246" t="s">
        <v>1121</v>
      </c>
      <c r="G291" s="244"/>
      <c r="H291" s="247">
        <v>217.25999999999999</v>
      </c>
      <c r="I291" s="248"/>
      <c r="J291" s="244"/>
      <c r="K291" s="244"/>
      <c r="L291" s="249"/>
      <c r="M291" s="250"/>
      <c r="N291" s="251"/>
      <c r="O291" s="251"/>
      <c r="P291" s="251"/>
      <c r="Q291" s="251"/>
      <c r="R291" s="251"/>
      <c r="S291" s="251"/>
      <c r="T291" s="252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53" t="s">
        <v>152</v>
      </c>
      <c r="AU291" s="253" t="s">
        <v>84</v>
      </c>
      <c r="AV291" s="14" t="s">
        <v>84</v>
      </c>
      <c r="AW291" s="14" t="s">
        <v>33</v>
      </c>
      <c r="AX291" s="14" t="s">
        <v>71</v>
      </c>
      <c r="AY291" s="253" t="s">
        <v>141</v>
      </c>
    </row>
    <row r="292" s="14" customFormat="1">
      <c r="A292" s="14"/>
      <c r="B292" s="243"/>
      <c r="C292" s="244"/>
      <c r="D292" s="234" t="s">
        <v>152</v>
      </c>
      <c r="E292" s="245" t="s">
        <v>19</v>
      </c>
      <c r="F292" s="246" t="s">
        <v>1122</v>
      </c>
      <c r="G292" s="244"/>
      <c r="H292" s="247">
        <v>-15.243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152</v>
      </c>
      <c r="AU292" s="253" t="s">
        <v>84</v>
      </c>
      <c r="AV292" s="14" t="s">
        <v>84</v>
      </c>
      <c r="AW292" s="14" t="s">
        <v>33</v>
      </c>
      <c r="AX292" s="14" t="s">
        <v>71</v>
      </c>
      <c r="AY292" s="253" t="s">
        <v>141</v>
      </c>
    </row>
    <row r="293" s="14" customFormat="1">
      <c r="A293" s="14"/>
      <c r="B293" s="243"/>
      <c r="C293" s="244"/>
      <c r="D293" s="234" t="s">
        <v>152</v>
      </c>
      <c r="E293" s="245" t="s">
        <v>19</v>
      </c>
      <c r="F293" s="246" t="s">
        <v>1123</v>
      </c>
      <c r="G293" s="244"/>
      <c r="H293" s="247">
        <v>-4.3200000000000003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152</v>
      </c>
      <c r="AU293" s="253" t="s">
        <v>84</v>
      </c>
      <c r="AV293" s="14" t="s">
        <v>84</v>
      </c>
      <c r="AW293" s="14" t="s">
        <v>33</v>
      </c>
      <c r="AX293" s="14" t="s">
        <v>71</v>
      </c>
      <c r="AY293" s="253" t="s">
        <v>141</v>
      </c>
    </row>
    <row r="294" s="15" customFormat="1">
      <c r="A294" s="15"/>
      <c r="B294" s="254"/>
      <c r="C294" s="255"/>
      <c r="D294" s="234" t="s">
        <v>152</v>
      </c>
      <c r="E294" s="256" t="s">
        <v>19</v>
      </c>
      <c r="F294" s="257" t="s">
        <v>159</v>
      </c>
      <c r="G294" s="255"/>
      <c r="H294" s="258">
        <v>197.697</v>
      </c>
      <c r="I294" s="259"/>
      <c r="J294" s="255"/>
      <c r="K294" s="255"/>
      <c r="L294" s="260"/>
      <c r="M294" s="261"/>
      <c r="N294" s="262"/>
      <c r="O294" s="262"/>
      <c r="P294" s="262"/>
      <c r="Q294" s="262"/>
      <c r="R294" s="262"/>
      <c r="S294" s="262"/>
      <c r="T294" s="263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T294" s="264" t="s">
        <v>152</v>
      </c>
      <c r="AU294" s="264" t="s">
        <v>84</v>
      </c>
      <c r="AV294" s="15" t="s">
        <v>148</v>
      </c>
      <c r="AW294" s="15" t="s">
        <v>33</v>
      </c>
      <c r="AX294" s="15" t="s">
        <v>78</v>
      </c>
      <c r="AY294" s="264" t="s">
        <v>141</v>
      </c>
    </row>
    <row r="295" s="14" customFormat="1">
      <c r="A295" s="14"/>
      <c r="B295" s="243"/>
      <c r="C295" s="244"/>
      <c r="D295" s="234" t="s">
        <v>152</v>
      </c>
      <c r="E295" s="244"/>
      <c r="F295" s="246" t="s">
        <v>1234</v>
      </c>
      <c r="G295" s="244"/>
      <c r="H295" s="247">
        <v>201.65100000000001</v>
      </c>
      <c r="I295" s="248"/>
      <c r="J295" s="244"/>
      <c r="K295" s="244"/>
      <c r="L295" s="249"/>
      <c r="M295" s="250"/>
      <c r="N295" s="251"/>
      <c r="O295" s="251"/>
      <c r="P295" s="251"/>
      <c r="Q295" s="251"/>
      <c r="R295" s="251"/>
      <c r="S295" s="251"/>
      <c r="T295" s="252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53" t="s">
        <v>152</v>
      </c>
      <c r="AU295" s="253" t="s">
        <v>84</v>
      </c>
      <c r="AV295" s="14" t="s">
        <v>84</v>
      </c>
      <c r="AW295" s="14" t="s">
        <v>4</v>
      </c>
      <c r="AX295" s="14" t="s">
        <v>78</v>
      </c>
      <c r="AY295" s="253" t="s">
        <v>141</v>
      </c>
    </row>
    <row r="296" s="2" customFormat="1" ht="16.5" customHeight="1">
      <c r="A296" s="40"/>
      <c r="B296" s="41"/>
      <c r="C296" s="265" t="s">
        <v>338</v>
      </c>
      <c r="D296" s="265" t="s">
        <v>183</v>
      </c>
      <c r="E296" s="266" t="s">
        <v>1235</v>
      </c>
      <c r="F296" s="267" t="s">
        <v>1236</v>
      </c>
      <c r="G296" s="268" t="s">
        <v>146</v>
      </c>
      <c r="H296" s="269">
        <v>201.65100000000001</v>
      </c>
      <c r="I296" s="270"/>
      <c r="J296" s="271">
        <f>ROUND(I296*H296,2)</f>
        <v>0</v>
      </c>
      <c r="K296" s="267" t="s">
        <v>147</v>
      </c>
      <c r="L296" s="272"/>
      <c r="M296" s="273" t="s">
        <v>19</v>
      </c>
      <c r="N296" s="274" t="s">
        <v>43</v>
      </c>
      <c r="O296" s="86"/>
      <c r="P296" s="223">
        <f>O296*H296</f>
        <v>0</v>
      </c>
      <c r="Q296" s="223">
        <v>0.0047999999999999996</v>
      </c>
      <c r="R296" s="223">
        <f>Q296*H296</f>
        <v>0.96792479999999992</v>
      </c>
      <c r="S296" s="223">
        <v>0</v>
      </c>
      <c r="T296" s="224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25" t="s">
        <v>294</v>
      </c>
      <c r="AT296" s="225" t="s">
        <v>183</v>
      </c>
      <c r="AU296" s="225" t="s">
        <v>84</v>
      </c>
      <c r="AY296" s="19" t="s">
        <v>141</v>
      </c>
      <c r="BE296" s="226">
        <f>IF(N296="základní",J296,0)</f>
        <v>0</v>
      </c>
      <c r="BF296" s="226">
        <f>IF(N296="snížená",J296,0)</f>
        <v>0</v>
      </c>
      <c r="BG296" s="226">
        <f>IF(N296="zákl. přenesená",J296,0)</f>
        <v>0</v>
      </c>
      <c r="BH296" s="226">
        <f>IF(N296="sníž. přenesená",J296,0)</f>
        <v>0</v>
      </c>
      <c r="BI296" s="226">
        <f>IF(N296="nulová",J296,0)</f>
        <v>0</v>
      </c>
      <c r="BJ296" s="19" t="s">
        <v>84</v>
      </c>
      <c r="BK296" s="226">
        <f>ROUND(I296*H296,2)</f>
        <v>0</v>
      </c>
      <c r="BL296" s="19" t="s">
        <v>283</v>
      </c>
      <c r="BM296" s="225" t="s">
        <v>1237</v>
      </c>
    </row>
    <row r="297" s="2" customFormat="1">
      <c r="A297" s="40"/>
      <c r="B297" s="41"/>
      <c r="C297" s="42"/>
      <c r="D297" s="227" t="s">
        <v>150</v>
      </c>
      <c r="E297" s="42"/>
      <c r="F297" s="228" t="s">
        <v>1238</v>
      </c>
      <c r="G297" s="42"/>
      <c r="H297" s="42"/>
      <c r="I297" s="229"/>
      <c r="J297" s="42"/>
      <c r="K297" s="42"/>
      <c r="L297" s="46"/>
      <c r="M297" s="230"/>
      <c r="N297" s="231"/>
      <c r="O297" s="86"/>
      <c r="P297" s="86"/>
      <c r="Q297" s="86"/>
      <c r="R297" s="86"/>
      <c r="S297" s="86"/>
      <c r="T297" s="87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T297" s="19" t="s">
        <v>150</v>
      </c>
      <c r="AU297" s="19" t="s">
        <v>84</v>
      </c>
    </row>
    <row r="298" s="13" customFormat="1">
      <c r="A298" s="13"/>
      <c r="B298" s="232"/>
      <c r="C298" s="233"/>
      <c r="D298" s="234" t="s">
        <v>152</v>
      </c>
      <c r="E298" s="235" t="s">
        <v>19</v>
      </c>
      <c r="F298" s="236" t="s">
        <v>1120</v>
      </c>
      <c r="G298" s="233"/>
      <c r="H298" s="235" t="s">
        <v>19</v>
      </c>
      <c r="I298" s="237"/>
      <c r="J298" s="233"/>
      <c r="K298" s="233"/>
      <c r="L298" s="238"/>
      <c r="M298" s="239"/>
      <c r="N298" s="240"/>
      <c r="O298" s="240"/>
      <c r="P298" s="240"/>
      <c r="Q298" s="240"/>
      <c r="R298" s="240"/>
      <c r="S298" s="240"/>
      <c r="T298" s="241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2" t="s">
        <v>152</v>
      </c>
      <c r="AU298" s="242" t="s">
        <v>84</v>
      </c>
      <c r="AV298" s="13" t="s">
        <v>78</v>
      </c>
      <c r="AW298" s="13" t="s">
        <v>33</v>
      </c>
      <c r="AX298" s="13" t="s">
        <v>71</v>
      </c>
      <c r="AY298" s="242" t="s">
        <v>141</v>
      </c>
    </row>
    <row r="299" s="14" customFormat="1">
      <c r="A299" s="14"/>
      <c r="B299" s="243"/>
      <c r="C299" s="244"/>
      <c r="D299" s="234" t="s">
        <v>152</v>
      </c>
      <c r="E299" s="245" t="s">
        <v>19</v>
      </c>
      <c r="F299" s="246" t="s">
        <v>1121</v>
      </c>
      <c r="G299" s="244"/>
      <c r="H299" s="247">
        <v>217.25999999999999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152</v>
      </c>
      <c r="AU299" s="253" t="s">
        <v>84</v>
      </c>
      <c r="AV299" s="14" t="s">
        <v>84</v>
      </c>
      <c r="AW299" s="14" t="s">
        <v>33</v>
      </c>
      <c r="AX299" s="14" t="s">
        <v>71</v>
      </c>
      <c r="AY299" s="253" t="s">
        <v>141</v>
      </c>
    </row>
    <row r="300" s="14" customFormat="1">
      <c r="A300" s="14"/>
      <c r="B300" s="243"/>
      <c r="C300" s="244"/>
      <c r="D300" s="234" t="s">
        <v>152</v>
      </c>
      <c r="E300" s="245" t="s">
        <v>19</v>
      </c>
      <c r="F300" s="246" t="s">
        <v>1122</v>
      </c>
      <c r="G300" s="244"/>
      <c r="H300" s="247">
        <v>-15.243</v>
      </c>
      <c r="I300" s="248"/>
      <c r="J300" s="244"/>
      <c r="K300" s="244"/>
      <c r="L300" s="249"/>
      <c r="M300" s="250"/>
      <c r="N300" s="251"/>
      <c r="O300" s="251"/>
      <c r="P300" s="251"/>
      <c r="Q300" s="251"/>
      <c r="R300" s="251"/>
      <c r="S300" s="251"/>
      <c r="T300" s="252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3" t="s">
        <v>152</v>
      </c>
      <c r="AU300" s="253" t="s">
        <v>84</v>
      </c>
      <c r="AV300" s="14" t="s">
        <v>84</v>
      </c>
      <c r="AW300" s="14" t="s">
        <v>33</v>
      </c>
      <c r="AX300" s="14" t="s">
        <v>71</v>
      </c>
      <c r="AY300" s="253" t="s">
        <v>141</v>
      </c>
    </row>
    <row r="301" s="14" customFormat="1">
      <c r="A301" s="14"/>
      <c r="B301" s="243"/>
      <c r="C301" s="244"/>
      <c r="D301" s="234" t="s">
        <v>152</v>
      </c>
      <c r="E301" s="245" t="s">
        <v>19</v>
      </c>
      <c r="F301" s="246" t="s">
        <v>1165</v>
      </c>
      <c r="G301" s="244"/>
      <c r="H301" s="247">
        <v>-4.3200000000000003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152</v>
      </c>
      <c r="AU301" s="253" t="s">
        <v>84</v>
      </c>
      <c r="AV301" s="14" t="s">
        <v>84</v>
      </c>
      <c r="AW301" s="14" t="s">
        <v>33</v>
      </c>
      <c r="AX301" s="14" t="s">
        <v>71</v>
      </c>
      <c r="AY301" s="253" t="s">
        <v>141</v>
      </c>
    </row>
    <row r="302" s="15" customFormat="1">
      <c r="A302" s="15"/>
      <c r="B302" s="254"/>
      <c r="C302" s="255"/>
      <c r="D302" s="234" t="s">
        <v>152</v>
      </c>
      <c r="E302" s="256" t="s">
        <v>19</v>
      </c>
      <c r="F302" s="257" t="s">
        <v>159</v>
      </c>
      <c r="G302" s="255"/>
      <c r="H302" s="258">
        <v>197.697</v>
      </c>
      <c r="I302" s="259"/>
      <c r="J302" s="255"/>
      <c r="K302" s="255"/>
      <c r="L302" s="260"/>
      <c r="M302" s="261"/>
      <c r="N302" s="262"/>
      <c r="O302" s="262"/>
      <c r="P302" s="262"/>
      <c r="Q302" s="262"/>
      <c r="R302" s="262"/>
      <c r="S302" s="262"/>
      <c r="T302" s="263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64" t="s">
        <v>152</v>
      </c>
      <c r="AU302" s="264" t="s">
        <v>84</v>
      </c>
      <c r="AV302" s="15" t="s">
        <v>148</v>
      </c>
      <c r="AW302" s="15" t="s">
        <v>33</v>
      </c>
      <c r="AX302" s="15" t="s">
        <v>78</v>
      </c>
      <c r="AY302" s="264" t="s">
        <v>141</v>
      </c>
    </row>
    <row r="303" s="14" customFormat="1">
      <c r="A303" s="14"/>
      <c r="B303" s="243"/>
      <c r="C303" s="244"/>
      <c r="D303" s="234" t="s">
        <v>152</v>
      </c>
      <c r="E303" s="244"/>
      <c r="F303" s="246" t="s">
        <v>1234</v>
      </c>
      <c r="G303" s="244"/>
      <c r="H303" s="247">
        <v>201.65100000000001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152</v>
      </c>
      <c r="AU303" s="253" t="s">
        <v>84</v>
      </c>
      <c r="AV303" s="14" t="s">
        <v>84</v>
      </c>
      <c r="AW303" s="14" t="s">
        <v>4</v>
      </c>
      <c r="AX303" s="14" t="s">
        <v>78</v>
      </c>
      <c r="AY303" s="253" t="s">
        <v>141</v>
      </c>
    </row>
    <row r="304" s="2" customFormat="1" ht="24.15" customHeight="1">
      <c r="A304" s="40"/>
      <c r="B304" s="41"/>
      <c r="C304" s="214" t="s">
        <v>344</v>
      </c>
      <c r="D304" s="214" t="s">
        <v>143</v>
      </c>
      <c r="E304" s="215" t="s">
        <v>1239</v>
      </c>
      <c r="F304" s="216" t="s">
        <v>1240</v>
      </c>
      <c r="G304" s="217" t="s">
        <v>826</v>
      </c>
      <c r="H304" s="286"/>
      <c r="I304" s="219"/>
      <c r="J304" s="220">
        <f>ROUND(I304*H304,2)</f>
        <v>0</v>
      </c>
      <c r="K304" s="216" t="s">
        <v>147</v>
      </c>
      <c r="L304" s="46"/>
      <c r="M304" s="221" t="s">
        <v>19</v>
      </c>
      <c r="N304" s="222" t="s">
        <v>43</v>
      </c>
      <c r="O304" s="86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R304" s="225" t="s">
        <v>283</v>
      </c>
      <c r="AT304" s="225" t="s">
        <v>143</v>
      </c>
      <c r="AU304" s="225" t="s">
        <v>84</v>
      </c>
      <c r="AY304" s="19" t="s">
        <v>141</v>
      </c>
      <c r="BE304" s="226">
        <f>IF(N304="základní",J304,0)</f>
        <v>0</v>
      </c>
      <c r="BF304" s="226">
        <f>IF(N304="snížená",J304,0)</f>
        <v>0</v>
      </c>
      <c r="BG304" s="226">
        <f>IF(N304="zákl. přenesená",J304,0)</f>
        <v>0</v>
      </c>
      <c r="BH304" s="226">
        <f>IF(N304="sníž. přenesená",J304,0)</f>
        <v>0</v>
      </c>
      <c r="BI304" s="226">
        <f>IF(N304="nulová",J304,0)</f>
        <v>0</v>
      </c>
      <c r="BJ304" s="19" t="s">
        <v>84</v>
      </c>
      <c r="BK304" s="226">
        <f>ROUND(I304*H304,2)</f>
        <v>0</v>
      </c>
      <c r="BL304" s="19" t="s">
        <v>283</v>
      </c>
      <c r="BM304" s="225" t="s">
        <v>1241</v>
      </c>
    </row>
    <row r="305" s="2" customFormat="1">
      <c r="A305" s="40"/>
      <c r="B305" s="41"/>
      <c r="C305" s="42"/>
      <c r="D305" s="227" t="s">
        <v>150</v>
      </c>
      <c r="E305" s="42"/>
      <c r="F305" s="228" t="s">
        <v>1242</v>
      </c>
      <c r="G305" s="42"/>
      <c r="H305" s="42"/>
      <c r="I305" s="229"/>
      <c r="J305" s="42"/>
      <c r="K305" s="42"/>
      <c r="L305" s="46"/>
      <c r="M305" s="230"/>
      <c r="N305" s="231"/>
      <c r="O305" s="86"/>
      <c r="P305" s="86"/>
      <c r="Q305" s="86"/>
      <c r="R305" s="86"/>
      <c r="S305" s="86"/>
      <c r="T305" s="87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T305" s="19" t="s">
        <v>150</v>
      </c>
      <c r="AU305" s="19" t="s">
        <v>84</v>
      </c>
    </row>
    <row r="306" s="12" customFormat="1" ht="22.8" customHeight="1">
      <c r="A306" s="12"/>
      <c r="B306" s="198"/>
      <c r="C306" s="199"/>
      <c r="D306" s="200" t="s">
        <v>70</v>
      </c>
      <c r="E306" s="212" t="s">
        <v>1243</v>
      </c>
      <c r="F306" s="212" t="s">
        <v>1244</v>
      </c>
      <c r="G306" s="199"/>
      <c r="H306" s="199"/>
      <c r="I306" s="202"/>
      <c r="J306" s="213">
        <f>BK306</f>
        <v>0</v>
      </c>
      <c r="K306" s="199"/>
      <c r="L306" s="204"/>
      <c r="M306" s="205"/>
      <c r="N306" s="206"/>
      <c r="O306" s="206"/>
      <c r="P306" s="207">
        <f>SUM(P307:P313)</f>
        <v>0</v>
      </c>
      <c r="Q306" s="206"/>
      <c r="R306" s="207">
        <f>SUM(R307:R313)</f>
        <v>0.0021199999999999999</v>
      </c>
      <c r="S306" s="206"/>
      <c r="T306" s="208">
        <f>SUM(T307:T313)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09" t="s">
        <v>84</v>
      </c>
      <c r="AT306" s="210" t="s">
        <v>70</v>
      </c>
      <c r="AU306" s="210" t="s">
        <v>78</v>
      </c>
      <c r="AY306" s="209" t="s">
        <v>141</v>
      </c>
      <c r="BK306" s="211">
        <f>SUM(BK307:BK313)</f>
        <v>0</v>
      </c>
    </row>
    <row r="307" s="2" customFormat="1" ht="16.5" customHeight="1">
      <c r="A307" s="40"/>
      <c r="B307" s="41"/>
      <c r="C307" s="214" t="s">
        <v>356</v>
      </c>
      <c r="D307" s="214" t="s">
        <v>143</v>
      </c>
      <c r="E307" s="215" t="s">
        <v>1245</v>
      </c>
      <c r="F307" s="216" t="s">
        <v>1246</v>
      </c>
      <c r="G307" s="217" t="s">
        <v>636</v>
      </c>
      <c r="H307" s="218">
        <v>1</v>
      </c>
      <c r="I307" s="219"/>
      <c r="J307" s="220">
        <f>ROUND(I307*H307,2)</f>
        <v>0</v>
      </c>
      <c r="K307" s="216" t="s">
        <v>147</v>
      </c>
      <c r="L307" s="46"/>
      <c r="M307" s="221" t="s">
        <v>19</v>
      </c>
      <c r="N307" s="222" t="s">
        <v>43</v>
      </c>
      <c r="O307" s="86"/>
      <c r="P307" s="223">
        <f>O307*H307</f>
        <v>0</v>
      </c>
      <c r="Q307" s="223">
        <v>0.0021199999999999999</v>
      </c>
      <c r="R307" s="223">
        <f>Q307*H307</f>
        <v>0.0021199999999999999</v>
      </c>
      <c r="S307" s="223">
        <v>0</v>
      </c>
      <c r="T307" s="224">
        <f>S307*H307</f>
        <v>0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25" t="s">
        <v>283</v>
      </c>
      <c r="AT307" s="225" t="s">
        <v>143</v>
      </c>
      <c r="AU307" s="225" t="s">
        <v>84</v>
      </c>
      <c r="AY307" s="19" t="s">
        <v>141</v>
      </c>
      <c r="BE307" s="226">
        <f>IF(N307="základní",J307,0)</f>
        <v>0</v>
      </c>
      <c r="BF307" s="226">
        <f>IF(N307="snížená",J307,0)</f>
        <v>0</v>
      </c>
      <c r="BG307" s="226">
        <f>IF(N307="zákl. přenesená",J307,0)</f>
        <v>0</v>
      </c>
      <c r="BH307" s="226">
        <f>IF(N307="sníž. přenesená",J307,0)</f>
        <v>0</v>
      </c>
      <c r="BI307" s="226">
        <f>IF(N307="nulová",J307,0)</f>
        <v>0</v>
      </c>
      <c r="BJ307" s="19" t="s">
        <v>84</v>
      </c>
      <c r="BK307" s="226">
        <f>ROUND(I307*H307,2)</f>
        <v>0</v>
      </c>
      <c r="BL307" s="19" t="s">
        <v>283</v>
      </c>
      <c r="BM307" s="225" t="s">
        <v>1247</v>
      </c>
    </row>
    <row r="308" s="2" customFormat="1">
      <c r="A308" s="40"/>
      <c r="B308" s="41"/>
      <c r="C308" s="42"/>
      <c r="D308" s="227" t="s">
        <v>150</v>
      </c>
      <c r="E308" s="42"/>
      <c r="F308" s="228" t="s">
        <v>1248</v>
      </c>
      <c r="G308" s="42"/>
      <c r="H308" s="42"/>
      <c r="I308" s="229"/>
      <c r="J308" s="42"/>
      <c r="K308" s="42"/>
      <c r="L308" s="46"/>
      <c r="M308" s="230"/>
      <c r="N308" s="231"/>
      <c r="O308" s="86"/>
      <c r="P308" s="86"/>
      <c r="Q308" s="86"/>
      <c r="R308" s="86"/>
      <c r="S308" s="86"/>
      <c r="T308" s="87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T308" s="19" t="s">
        <v>150</v>
      </c>
      <c r="AU308" s="19" t="s">
        <v>84</v>
      </c>
    </row>
    <row r="309" s="13" customFormat="1">
      <c r="A309" s="13"/>
      <c r="B309" s="232"/>
      <c r="C309" s="233"/>
      <c r="D309" s="234" t="s">
        <v>152</v>
      </c>
      <c r="E309" s="235" t="s">
        <v>19</v>
      </c>
      <c r="F309" s="236" t="s">
        <v>1120</v>
      </c>
      <c r="G309" s="233"/>
      <c r="H309" s="235" t="s">
        <v>19</v>
      </c>
      <c r="I309" s="237"/>
      <c r="J309" s="233"/>
      <c r="K309" s="233"/>
      <c r="L309" s="238"/>
      <c r="M309" s="239"/>
      <c r="N309" s="240"/>
      <c r="O309" s="240"/>
      <c r="P309" s="240"/>
      <c r="Q309" s="240"/>
      <c r="R309" s="240"/>
      <c r="S309" s="240"/>
      <c r="T309" s="24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2" t="s">
        <v>152</v>
      </c>
      <c r="AU309" s="242" t="s">
        <v>84</v>
      </c>
      <c r="AV309" s="13" t="s">
        <v>78</v>
      </c>
      <c r="AW309" s="13" t="s">
        <v>33</v>
      </c>
      <c r="AX309" s="13" t="s">
        <v>71</v>
      </c>
      <c r="AY309" s="242" t="s">
        <v>141</v>
      </c>
    </row>
    <row r="310" s="14" customFormat="1">
      <c r="A310" s="14"/>
      <c r="B310" s="243"/>
      <c r="C310" s="244"/>
      <c r="D310" s="234" t="s">
        <v>152</v>
      </c>
      <c r="E310" s="245" t="s">
        <v>19</v>
      </c>
      <c r="F310" s="246" t="s">
        <v>78</v>
      </c>
      <c r="G310" s="244"/>
      <c r="H310" s="247">
        <v>1</v>
      </c>
      <c r="I310" s="248"/>
      <c r="J310" s="244"/>
      <c r="K310" s="244"/>
      <c r="L310" s="249"/>
      <c r="M310" s="250"/>
      <c r="N310" s="251"/>
      <c r="O310" s="251"/>
      <c r="P310" s="251"/>
      <c r="Q310" s="251"/>
      <c r="R310" s="251"/>
      <c r="S310" s="251"/>
      <c r="T310" s="252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53" t="s">
        <v>152</v>
      </c>
      <c r="AU310" s="253" t="s">
        <v>84</v>
      </c>
      <c r="AV310" s="14" t="s">
        <v>84</v>
      </c>
      <c r="AW310" s="14" t="s">
        <v>33</v>
      </c>
      <c r="AX310" s="14" t="s">
        <v>71</v>
      </c>
      <c r="AY310" s="253" t="s">
        <v>141</v>
      </c>
    </row>
    <row r="311" s="15" customFormat="1">
      <c r="A311" s="15"/>
      <c r="B311" s="254"/>
      <c r="C311" s="255"/>
      <c r="D311" s="234" t="s">
        <v>152</v>
      </c>
      <c r="E311" s="256" t="s">
        <v>19</v>
      </c>
      <c r="F311" s="257" t="s">
        <v>159</v>
      </c>
      <c r="G311" s="255"/>
      <c r="H311" s="258">
        <v>1</v>
      </c>
      <c r="I311" s="259"/>
      <c r="J311" s="255"/>
      <c r="K311" s="255"/>
      <c r="L311" s="260"/>
      <c r="M311" s="261"/>
      <c r="N311" s="262"/>
      <c r="O311" s="262"/>
      <c r="P311" s="262"/>
      <c r="Q311" s="262"/>
      <c r="R311" s="262"/>
      <c r="S311" s="262"/>
      <c r="T311" s="263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T311" s="264" t="s">
        <v>152</v>
      </c>
      <c r="AU311" s="264" t="s">
        <v>84</v>
      </c>
      <c r="AV311" s="15" t="s">
        <v>148</v>
      </c>
      <c r="AW311" s="15" t="s">
        <v>33</v>
      </c>
      <c r="AX311" s="15" t="s">
        <v>78</v>
      </c>
      <c r="AY311" s="264" t="s">
        <v>141</v>
      </c>
    </row>
    <row r="312" s="2" customFormat="1" ht="24.15" customHeight="1">
      <c r="A312" s="40"/>
      <c r="B312" s="41"/>
      <c r="C312" s="214" t="s">
        <v>366</v>
      </c>
      <c r="D312" s="214" t="s">
        <v>143</v>
      </c>
      <c r="E312" s="215" t="s">
        <v>1249</v>
      </c>
      <c r="F312" s="216" t="s">
        <v>1250</v>
      </c>
      <c r="G312" s="217" t="s">
        <v>826</v>
      </c>
      <c r="H312" s="286"/>
      <c r="I312" s="219"/>
      <c r="J312" s="220">
        <f>ROUND(I312*H312,2)</f>
        <v>0</v>
      </c>
      <c r="K312" s="216" t="s">
        <v>147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</v>
      </c>
      <c r="R312" s="223">
        <f>Q312*H312</f>
        <v>0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283</v>
      </c>
      <c r="AT312" s="225" t="s">
        <v>143</v>
      </c>
      <c r="AU312" s="225" t="s">
        <v>84</v>
      </c>
      <c r="AY312" s="19" t="s">
        <v>141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84</v>
      </c>
      <c r="BK312" s="226">
        <f>ROUND(I312*H312,2)</f>
        <v>0</v>
      </c>
      <c r="BL312" s="19" t="s">
        <v>283</v>
      </c>
      <c r="BM312" s="225" t="s">
        <v>1251</v>
      </c>
    </row>
    <row r="313" s="2" customFormat="1">
      <c r="A313" s="40"/>
      <c r="B313" s="41"/>
      <c r="C313" s="42"/>
      <c r="D313" s="227" t="s">
        <v>150</v>
      </c>
      <c r="E313" s="42"/>
      <c r="F313" s="228" t="s">
        <v>1252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150</v>
      </c>
      <c r="AU313" s="19" t="s">
        <v>84</v>
      </c>
    </row>
    <row r="314" s="12" customFormat="1" ht="22.8" customHeight="1">
      <c r="A314" s="12"/>
      <c r="B314" s="198"/>
      <c r="C314" s="199"/>
      <c r="D314" s="200" t="s">
        <v>70</v>
      </c>
      <c r="E314" s="212" t="s">
        <v>1253</v>
      </c>
      <c r="F314" s="212" t="s">
        <v>1254</v>
      </c>
      <c r="G314" s="199"/>
      <c r="H314" s="199"/>
      <c r="I314" s="202"/>
      <c r="J314" s="213">
        <f>BK314</f>
        <v>0</v>
      </c>
      <c r="K314" s="199"/>
      <c r="L314" s="204"/>
      <c r="M314" s="205"/>
      <c r="N314" s="206"/>
      <c r="O314" s="206"/>
      <c r="P314" s="207">
        <f>SUM(P315:P317)</f>
        <v>0</v>
      </c>
      <c r="Q314" s="206"/>
      <c r="R314" s="207">
        <f>SUM(R315:R317)</f>
        <v>0</v>
      </c>
      <c r="S314" s="206"/>
      <c r="T314" s="208">
        <f>SUM(T315:T317)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9" t="s">
        <v>84</v>
      </c>
      <c r="AT314" s="210" t="s">
        <v>70</v>
      </c>
      <c r="AU314" s="210" t="s">
        <v>78</v>
      </c>
      <c r="AY314" s="209" t="s">
        <v>141</v>
      </c>
      <c r="BK314" s="211">
        <f>SUM(BK315:BK317)</f>
        <v>0</v>
      </c>
    </row>
    <row r="315" s="2" customFormat="1" ht="16.5" customHeight="1">
      <c r="A315" s="40"/>
      <c r="B315" s="41"/>
      <c r="C315" s="214" t="s">
        <v>373</v>
      </c>
      <c r="D315" s="214" t="s">
        <v>143</v>
      </c>
      <c r="E315" s="215" t="s">
        <v>1255</v>
      </c>
      <c r="F315" s="216" t="s">
        <v>1256</v>
      </c>
      <c r="G315" s="217" t="s">
        <v>1257</v>
      </c>
      <c r="H315" s="218">
        <v>3</v>
      </c>
      <c r="I315" s="219"/>
      <c r="J315" s="220">
        <f>ROUND(I315*H315,2)</f>
        <v>0</v>
      </c>
      <c r="K315" s="216" t="s">
        <v>795</v>
      </c>
      <c r="L315" s="46"/>
      <c r="M315" s="221" t="s">
        <v>19</v>
      </c>
      <c r="N315" s="222" t="s">
        <v>43</v>
      </c>
      <c r="O315" s="86"/>
      <c r="P315" s="223">
        <f>O315*H315</f>
        <v>0</v>
      </c>
      <c r="Q315" s="223">
        <v>0</v>
      </c>
      <c r="R315" s="223">
        <f>Q315*H315</f>
        <v>0</v>
      </c>
      <c r="S315" s="223">
        <v>0</v>
      </c>
      <c r="T315" s="224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25" t="s">
        <v>283</v>
      </c>
      <c r="AT315" s="225" t="s">
        <v>143</v>
      </c>
      <c r="AU315" s="225" t="s">
        <v>84</v>
      </c>
      <c r="AY315" s="19" t="s">
        <v>141</v>
      </c>
      <c r="BE315" s="226">
        <f>IF(N315="základní",J315,0)</f>
        <v>0</v>
      </c>
      <c r="BF315" s="226">
        <f>IF(N315="snížená",J315,0)</f>
        <v>0</v>
      </c>
      <c r="BG315" s="226">
        <f>IF(N315="zákl. přenesená",J315,0)</f>
        <v>0</v>
      </c>
      <c r="BH315" s="226">
        <f>IF(N315="sníž. přenesená",J315,0)</f>
        <v>0</v>
      </c>
      <c r="BI315" s="226">
        <f>IF(N315="nulová",J315,0)</f>
        <v>0</v>
      </c>
      <c r="BJ315" s="19" t="s">
        <v>84</v>
      </c>
      <c r="BK315" s="226">
        <f>ROUND(I315*H315,2)</f>
        <v>0</v>
      </c>
      <c r="BL315" s="19" t="s">
        <v>283</v>
      </c>
      <c r="BM315" s="225" t="s">
        <v>1461</v>
      </c>
    </row>
    <row r="316" s="14" customFormat="1">
      <c r="A316" s="14"/>
      <c r="B316" s="243"/>
      <c r="C316" s="244"/>
      <c r="D316" s="234" t="s">
        <v>152</v>
      </c>
      <c r="E316" s="245" t="s">
        <v>19</v>
      </c>
      <c r="F316" s="246" t="s">
        <v>1259</v>
      </c>
      <c r="G316" s="244"/>
      <c r="H316" s="247">
        <v>3</v>
      </c>
      <c r="I316" s="248"/>
      <c r="J316" s="244"/>
      <c r="K316" s="244"/>
      <c r="L316" s="249"/>
      <c r="M316" s="250"/>
      <c r="N316" s="251"/>
      <c r="O316" s="251"/>
      <c r="P316" s="251"/>
      <c r="Q316" s="251"/>
      <c r="R316" s="251"/>
      <c r="S316" s="251"/>
      <c r="T316" s="252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3" t="s">
        <v>152</v>
      </c>
      <c r="AU316" s="253" t="s">
        <v>84</v>
      </c>
      <c r="AV316" s="14" t="s">
        <v>84</v>
      </c>
      <c r="AW316" s="14" t="s">
        <v>33</v>
      </c>
      <c r="AX316" s="14" t="s">
        <v>71</v>
      </c>
      <c r="AY316" s="253" t="s">
        <v>141</v>
      </c>
    </row>
    <row r="317" s="15" customFormat="1">
      <c r="A317" s="15"/>
      <c r="B317" s="254"/>
      <c r="C317" s="255"/>
      <c r="D317" s="234" t="s">
        <v>152</v>
      </c>
      <c r="E317" s="256" t="s">
        <v>19</v>
      </c>
      <c r="F317" s="257" t="s">
        <v>159</v>
      </c>
      <c r="G317" s="255"/>
      <c r="H317" s="258">
        <v>3</v>
      </c>
      <c r="I317" s="259"/>
      <c r="J317" s="255"/>
      <c r="K317" s="255"/>
      <c r="L317" s="260"/>
      <c r="M317" s="261"/>
      <c r="N317" s="262"/>
      <c r="O317" s="262"/>
      <c r="P317" s="262"/>
      <c r="Q317" s="262"/>
      <c r="R317" s="262"/>
      <c r="S317" s="262"/>
      <c r="T317" s="263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T317" s="264" t="s">
        <v>152</v>
      </c>
      <c r="AU317" s="264" t="s">
        <v>84</v>
      </c>
      <c r="AV317" s="15" t="s">
        <v>148</v>
      </c>
      <c r="AW317" s="15" t="s">
        <v>33</v>
      </c>
      <c r="AX317" s="15" t="s">
        <v>78</v>
      </c>
      <c r="AY317" s="264" t="s">
        <v>141</v>
      </c>
    </row>
    <row r="318" s="12" customFormat="1" ht="22.8" customHeight="1">
      <c r="A318" s="12"/>
      <c r="B318" s="198"/>
      <c r="C318" s="199"/>
      <c r="D318" s="200" t="s">
        <v>70</v>
      </c>
      <c r="E318" s="212" t="s">
        <v>1260</v>
      </c>
      <c r="F318" s="212" t="s">
        <v>1261</v>
      </c>
      <c r="G318" s="199"/>
      <c r="H318" s="199"/>
      <c r="I318" s="202"/>
      <c r="J318" s="213">
        <f>BK318</f>
        <v>0</v>
      </c>
      <c r="K318" s="199"/>
      <c r="L318" s="204"/>
      <c r="M318" s="205"/>
      <c r="N318" s="206"/>
      <c r="O318" s="206"/>
      <c r="P318" s="207">
        <f>SUM(P319:P359)</f>
        <v>0</v>
      </c>
      <c r="Q318" s="206"/>
      <c r="R318" s="207">
        <f>SUM(R319:R359)</f>
        <v>1.3634639100000001</v>
      </c>
      <c r="S318" s="206"/>
      <c r="T318" s="208">
        <f>SUM(T319:T359)</f>
        <v>0</v>
      </c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R318" s="209" t="s">
        <v>84</v>
      </c>
      <c r="AT318" s="210" t="s">
        <v>70</v>
      </c>
      <c r="AU318" s="210" t="s">
        <v>78</v>
      </c>
      <c r="AY318" s="209" t="s">
        <v>141</v>
      </c>
      <c r="BK318" s="211">
        <f>SUM(BK319:BK359)</f>
        <v>0</v>
      </c>
    </row>
    <row r="319" s="2" customFormat="1" ht="24.15" customHeight="1">
      <c r="A319" s="40"/>
      <c r="B319" s="41"/>
      <c r="C319" s="214" t="s">
        <v>377</v>
      </c>
      <c r="D319" s="214" t="s">
        <v>143</v>
      </c>
      <c r="E319" s="215" t="s">
        <v>1262</v>
      </c>
      <c r="F319" s="216" t="s">
        <v>1263</v>
      </c>
      <c r="G319" s="217" t="s">
        <v>167</v>
      </c>
      <c r="H319" s="218">
        <v>0.52200000000000002</v>
      </c>
      <c r="I319" s="219"/>
      <c r="J319" s="220">
        <f>ROUND(I319*H319,2)</f>
        <v>0</v>
      </c>
      <c r="K319" s="216" t="s">
        <v>147</v>
      </c>
      <c r="L319" s="46"/>
      <c r="M319" s="221" t="s">
        <v>19</v>
      </c>
      <c r="N319" s="222" t="s">
        <v>43</v>
      </c>
      <c r="O319" s="86"/>
      <c r="P319" s="223">
        <f>O319*H319</f>
        <v>0</v>
      </c>
      <c r="Q319" s="223">
        <v>0.00189</v>
      </c>
      <c r="R319" s="223">
        <f>Q319*H319</f>
        <v>0.00098657999999999992</v>
      </c>
      <c r="S319" s="223">
        <v>0</v>
      </c>
      <c r="T319" s="224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25" t="s">
        <v>283</v>
      </c>
      <c r="AT319" s="225" t="s">
        <v>143</v>
      </c>
      <c r="AU319" s="225" t="s">
        <v>84</v>
      </c>
      <c r="AY319" s="19" t="s">
        <v>141</v>
      </c>
      <c r="BE319" s="226">
        <f>IF(N319="základní",J319,0)</f>
        <v>0</v>
      </c>
      <c r="BF319" s="226">
        <f>IF(N319="snížená",J319,0)</f>
        <v>0</v>
      </c>
      <c r="BG319" s="226">
        <f>IF(N319="zákl. přenesená",J319,0)</f>
        <v>0</v>
      </c>
      <c r="BH319" s="226">
        <f>IF(N319="sníž. přenesená",J319,0)</f>
        <v>0</v>
      </c>
      <c r="BI319" s="226">
        <f>IF(N319="nulová",J319,0)</f>
        <v>0</v>
      </c>
      <c r="BJ319" s="19" t="s">
        <v>84</v>
      </c>
      <c r="BK319" s="226">
        <f>ROUND(I319*H319,2)</f>
        <v>0</v>
      </c>
      <c r="BL319" s="19" t="s">
        <v>283</v>
      </c>
      <c r="BM319" s="225" t="s">
        <v>1264</v>
      </c>
    </row>
    <row r="320" s="2" customFormat="1">
      <c r="A320" s="40"/>
      <c r="B320" s="41"/>
      <c r="C320" s="42"/>
      <c r="D320" s="227" t="s">
        <v>150</v>
      </c>
      <c r="E320" s="42"/>
      <c r="F320" s="228" t="s">
        <v>1265</v>
      </c>
      <c r="G320" s="42"/>
      <c r="H320" s="42"/>
      <c r="I320" s="229"/>
      <c r="J320" s="42"/>
      <c r="K320" s="42"/>
      <c r="L320" s="46"/>
      <c r="M320" s="230"/>
      <c r="N320" s="231"/>
      <c r="O320" s="86"/>
      <c r="P320" s="86"/>
      <c r="Q320" s="86"/>
      <c r="R320" s="86"/>
      <c r="S320" s="86"/>
      <c r="T320" s="87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T320" s="19" t="s">
        <v>150</v>
      </c>
      <c r="AU320" s="19" t="s">
        <v>84</v>
      </c>
    </row>
    <row r="321" s="14" customFormat="1">
      <c r="A321" s="14"/>
      <c r="B321" s="243"/>
      <c r="C321" s="244"/>
      <c r="D321" s="234" t="s">
        <v>152</v>
      </c>
      <c r="E321" s="245" t="s">
        <v>19</v>
      </c>
      <c r="F321" s="246" t="s">
        <v>1266</v>
      </c>
      <c r="G321" s="244"/>
      <c r="H321" s="247">
        <v>0.52200000000000002</v>
      </c>
      <c r="I321" s="248"/>
      <c r="J321" s="244"/>
      <c r="K321" s="244"/>
      <c r="L321" s="249"/>
      <c r="M321" s="250"/>
      <c r="N321" s="251"/>
      <c r="O321" s="251"/>
      <c r="P321" s="251"/>
      <c r="Q321" s="251"/>
      <c r="R321" s="251"/>
      <c r="S321" s="251"/>
      <c r="T321" s="252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53" t="s">
        <v>152</v>
      </c>
      <c r="AU321" s="253" t="s">
        <v>84</v>
      </c>
      <c r="AV321" s="14" t="s">
        <v>84</v>
      </c>
      <c r="AW321" s="14" t="s">
        <v>33</v>
      </c>
      <c r="AX321" s="14" t="s">
        <v>71</v>
      </c>
      <c r="AY321" s="253" t="s">
        <v>141</v>
      </c>
    </row>
    <row r="322" s="15" customFormat="1">
      <c r="A322" s="15"/>
      <c r="B322" s="254"/>
      <c r="C322" s="255"/>
      <c r="D322" s="234" t="s">
        <v>152</v>
      </c>
      <c r="E322" s="256" t="s">
        <v>19</v>
      </c>
      <c r="F322" s="257" t="s">
        <v>159</v>
      </c>
      <c r="G322" s="255"/>
      <c r="H322" s="258">
        <v>0.52200000000000002</v>
      </c>
      <c r="I322" s="259"/>
      <c r="J322" s="255"/>
      <c r="K322" s="255"/>
      <c r="L322" s="260"/>
      <c r="M322" s="261"/>
      <c r="N322" s="262"/>
      <c r="O322" s="262"/>
      <c r="P322" s="262"/>
      <c r="Q322" s="262"/>
      <c r="R322" s="262"/>
      <c r="S322" s="262"/>
      <c r="T322" s="263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64" t="s">
        <v>152</v>
      </c>
      <c r="AU322" s="264" t="s">
        <v>84</v>
      </c>
      <c r="AV322" s="15" t="s">
        <v>148</v>
      </c>
      <c r="AW322" s="15" t="s">
        <v>33</v>
      </c>
      <c r="AX322" s="15" t="s">
        <v>78</v>
      </c>
      <c r="AY322" s="264" t="s">
        <v>141</v>
      </c>
    </row>
    <row r="323" s="2" customFormat="1" ht="24.15" customHeight="1">
      <c r="A323" s="40"/>
      <c r="B323" s="41"/>
      <c r="C323" s="214" t="s">
        <v>401</v>
      </c>
      <c r="D323" s="214" t="s">
        <v>143</v>
      </c>
      <c r="E323" s="215" t="s">
        <v>1267</v>
      </c>
      <c r="F323" s="216" t="s">
        <v>1268</v>
      </c>
      <c r="G323" s="217" t="s">
        <v>146</v>
      </c>
      <c r="H323" s="218">
        <v>33.082000000000001</v>
      </c>
      <c r="I323" s="219"/>
      <c r="J323" s="220">
        <f>ROUND(I323*H323,2)</f>
        <v>0</v>
      </c>
      <c r="K323" s="216" t="s">
        <v>147</v>
      </c>
      <c r="L323" s="46"/>
      <c r="M323" s="221" t="s">
        <v>19</v>
      </c>
      <c r="N323" s="222" t="s">
        <v>43</v>
      </c>
      <c r="O323" s="86"/>
      <c r="P323" s="223">
        <f>O323*H323</f>
        <v>0</v>
      </c>
      <c r="Q323" s="223">
        <v>0.015789999999999998</v>
      </c>
      <c r="R323" s="223">
        <f>Q323*H323</f>
        <v>0.52236477999999997</v>
      </c>
      <c r="S323" s="223">
        <v>0</v>
      </c>
      <c r="T323" s="224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25" t="s">
        <v>283</v>
      </c>
      <c r="AT323" s="225" t="s">
        <v>143</v>
      </c>
      <c r="AU323" s="225" t="s">
        <v>84</v>
      </c>
      <c r="AY323" s="19" t="s">
        <v>141</v>
      </c>
      <c r="BE323" s="226">
        <f>IF(N323="základní",J323,0)</f>
        <v>0</v>
      </c>
      <c r="BF323" s="226">
        <f>IF(N323="snížená",J323,0)</f>
        <v>0</v>
      </c>
      <c r="BG323" s="226">
        <f>IF(N323="zákl. přenesená",J323,0)</f>
        <v>0</v>
      </c>
      <c r="BH323" s="226">
        <f>IF(N323="sníž. přenesená",J323,0)</f>
        <v>0</v>
      </c>
      <c r="BI323" s="226">
        <f>IF(N323="nulová",J323,0)</f>
        <v>0</v>
      </c>
      <c r="BJ323" s="19" t="s">
        <v>84</v>
      </c>
      <c r="BK323" s="226">
        <f>ROUND(I323*H323,2)</f>
        <v>0</v>
      </c>
      <c r="BL323" s="19" t="s">
        <v>283</v>
      </c>
      <c r="BM323" s="225" t="s">
        <v>1269</v>
      </c>
    </row>
    <row r="324" s="2" customFormat="1">
      <c r="A324" s="40"/>
      <c r="B324" s="41"/>
      <c r="C324" s="42"/>
      <c r="D324" s="227" t="s">
        <v>150</v>
      </c>
      <c r="E324" s="42"/>
      <c r="F324" s="228" t="s">
        <v>1270</v>
      </c>
      <c r="G324" s="42"/>
      <c r="H324" s="42"/>
      <c r="I324" s="229"/>
      <c r="J324" s="42"/>
      <c r="K324" s="42"/>
      <c r="L324" s="46"/>
      <c r="M324" s="230"/>
      <c r="N324" s="231"/>
      <c r="O324" s="86"/>
      <c r="P324" s="86"/>
      <c r="Q324" s="86"/>
      <c r="R324" s="86"/>
      <c r="S324" s="86"/>
      <c r="T324" s="87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T324" s="19" t="s">
        <v>150</v>
      </c>
      <c r="AU324" s="19" t="s">
        <v>84</v>
      </c>
    </row>
    <row r="325" s="14" customFormat="1">
      <c r="A325" s="14"/>
      <c r="B325" s="243"/>
      <c r="C325" s="244"/>
      <c r="D325" s="234" t="s">
        <v>152</v>
      </c>
      <c r="E325" s="245" t="s">
        <v>19</v>
      </c>
      <c r="F325" s="246" t="s">
        <v>1168</v>
      </c>
      <c r="G325" s="244"/>
      <c r="H325" s="247">
        <v>28.402000000000001</v>
      </c>
      <c r="I325" s="248"/>
      <c r="J325" s="244"/>
      <c r="K325" s="244"/>
      <c r="L325" s="249"/>
      <c r="M325" s="250"/>
      <c r="N325" s="251"/>
      <c r="O325" s="251"/>
      <c r="P325" s="251"/>
      <c r="Q325" s="251"/>
      <c r="R325" s="251"/>
      <c r="S325" s="251"/>
      <c r="T325" s="252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53" t="s">
        <v>152</v>
      </c>
      <c r="AU325" s="253" t="s">
        <v>84</v>
      </c>
      <c r="AV325" s="14" t="s">
        <v>84</v>
      </c>
      <c r="AW325" s="14" t="s">
        <v>33</v>
      </c>
      <c r="AX325" s="14" t="s">
        <v>71</v>
      </c>
      <c r="AY325" s="253" t="s">
        <v>141</v>
      </c>
    </row>
    <row r="326" s="14" customFormat="1">
      <c r="A326" s="14"/>
      <c r="B326" s="243"/>
      <c r="C326" s="244"/>
      <c r="D326" s="234" t="s">
        <v>152</v>
      </c>
      <c r="E326" s="245" t="s">
        <v>19</v>
      </c>
      <c r="F326" s="246" t="s">
        <v>1271</v>
      </c>
      <c r="G326" s="244"/>
      <c r="H326" s="247">
        <v>4.6799999999999997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152</v>
      </c>
      <c r="AU326" s="253" t="s">
        <v>84</v>
      </c>
      <c r="AV326" s="14" t="s">
        <v>84</v>
      </c>
      <c r="AW326" s="14" t="s">
        <v>33</v>
      </c>
      <c r="AX326" s="14" t="s">
        <v>71</v>
      </c>
      <c r="AY326" s="253" t="s">
        <v>141</v>
      </c>
    </row>
    <row r="327" s="15" customFormat="1">
      <c r="A327" s="15"/>
      <c r="B327" s="254"/>
      <c r="C327" s="255"/>
      <c r="D327" s="234" t="s">
        <v>152</v>
      </c>
      <c r="E327" s="256" t="s">
        <v>19</v>
      </c>
      <c r="F327" s="257" t="s">
        <v>159</v>
      </c>
      <c r="G327" s="255"/>
      <c r="H327" s="258">
        <v>33.082000000000001</v>
      </c>
      <c r="I327" s="259"/>
      <c r="J327" s="255"/>
      <c r="K327" s="255"/>
      <c r="L327" s="260"/>
      <c r="M327" s="261"/>
      <c r="N327" s="262"/>
      <c r="O327" s="262"/>
      <c r="P327" s="262"/>
      <c r="Q327" s="262"/>
      <c r="R327" s="262"/>
      <c r="S327" s="262"/>
      <c r="T327" s="263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64" t="s">
        <v>152</v>
      </c>
      <c r="AU327" s="264" t="s">
        <v>84</v>
      </c>
      <c r="AV327" s="15" t="s">
        <v>148</v>
      </c>
      <c r="AW327" s="15" t="s">
        <v>33</v>
      </c>
      <c r="AX327" s="15" t="s">
        <v>78</v>
      </c>
      <c r="AY327" s="264" t="s">
        <v>141</v>
      </c>
    </row>
    <row r="328" s="2" customFormat="1" ht="24.15" customHeight="1">
      <c r="A328" s="40"/>
      <c r="B328" s="41"/>
      <c r="C328" s="214" t="s">
        <v>407</v>
      </c>
      <c r="D328" s="214" t="s">
        <v>143</v>
      </c>
      <c r="E328" s="215" t="s">
        <v>1272</v>
      </c>
      <c r="F328" s="216" t="s">
        <v>1273</v>
      </c>
      <c r="G328" s="217" t="s">
        <v>146</v>
      </c>
      <c r="H328" s="218">
        <v>35.603000000000002</v>
      </c>
      <c r="I328" s="219"/>
      <c r="J328" s="220">
        <f>ROUND(I328*H328,2)</f>
        <v>0</v>
      </c>
      <c r="K328" s="216" t="s">
        <v>147</v>
      </c>
      <c r="L328" s="46"/>
      <c r="M328" s="221" t="s">
        <v>19</v>
      </c>
      <c r="N328" s="222" t="s">
        <v>43</v>
      </c>
      <c r="O328" s="86"/>
      <c r="P328" s="223">
        <f>O328*H328</f>
        <v>0</v>
      </c>
      <c r="Q328" s="223">
        <v>0</v>
      </c>
      <c r="R328" s="223">
        <f>Q328*H328</f>
        <v>0</v>
      </c>
      <c r="S328" s="223">
        <v>0</v>
      </c>
      <c r="T328" s="224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25" t="s">
        <v>283</v>
      </c>
      <c r="AT328" s="225" t="s">
        <v>143</v>
      </c>
      <c r="AU328" s="225" t="s">
        <v>84</v>
      </c>
      <c r="AY328" s="19" t="s">
        <v>141</v>
      </c>
      <c r="BE328" s="226">
        <f>IF(N328="základní",J328,0)</f>
        <v>0</v>
      </c>
      <c r="BF328" s="226">
        <f>IF(N328="snížená",J328,0)</f>
        <v>0</v>
      </c>
      <c r="BG328" s="226">
        <f>IF(N328="zákl. přenesená",J328,0)</f>
        <v>0</v>
      </c>
      <c r="BH328" s="226">
        <f>IF(N328="sníž. přenesená",J328,0)</f>
        <v>0</v>
      </c>
      <c r="BI328" s="226">
        <f>IF(N328="nulová",J328,0)</f>
        <v>0</v>
      </c>
      <c r="BJ328" s="19" t="s">
        <v>84</v>
      </c>
      <c r="BK328" s="226">
        <f>ROUND(I328*H328,2)</f>
        <v>0</v>
      </c>
      <c r="BL328" s="19" t="s">
        <v>283</v>
      </c>
      <c r="BM328" s="225" t="s">
        <v>1274</v>
      </c>
    </row>
    <row r="329" s="2" customFormat="1">
      <c r="A329" s="40"/>
      <c r="B329" s="41"/>
      <c r="C329" s="42"/>
      <c r="D329" s="227" t="s">
        <v>150</v>
      </c>
      <c r="E329" s="42"/>
      <c r="F329" s="228" t="s">
        <v>1275</v>
      </c>
      <c r="G329" s="42"/>
      <c r="H329" s="42"/>
      <c r="I329" s="229"/>
      <c r="J329" s="42"/>
      <c r="K329" s="42"/>
      <c r="L329" s="46"/>
      <c r="M329" s="230"/>
      <c r="N329" s="231"/>
      <c r="O329" s="86"/>
      <c r="P329" s="86"/>
      <c r="Q329" s="86"/>
      <c r="R329" s="86"/>
      <c r="S329" s="86"/>
      <c r="T329" s="87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T329" s="19" t="s">
        <v>150</v>
      </c>
      <c r="AU329" s="19" t="s">
        <v>84</v>
      </c>
    </row>
    <row r="330" s="13" customFormat="1">
      <c r="A330" s="13"/>
      <c r="B330" s="232"/>
      <c r="C330" s="233"/>
      <c r="D330" s="234" t="s">
        <v>152</v>
      </c>
      <c r="E330" s="235" t="s">
        <v>19</v>
      </c>
      <c r="F330" s="236" t="s">
        <v>1120</v>
      </c>
      <c r="G330" s="233"/>
      <c r="H330" s="235" t="s">
        <v>19</v>
      </c>
      <c r="I330" s="237"/>
      <c r="J330" s="233"/>
      <c r="K330" s="233"/>
      <c r="L330" s="238"/>
      <c r="M330" s="239"/>
      <c r="N330" s="240"/>
      <c r="O330" s="240"/>
      <c r="P330" s="240"/>
      <c r="Q330" s="240"/>
      <c r="R330" s="240"/>
      <c r="S330" s="240"/>
      <c r="T330" s="241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2" t="s">
        <v>152</v>
      </c>
      <c r="AU330" s="242" t="s">
        <v>84</v>
      </c>
      <c r="AV330" s="13" t="s">
        <v>78</v>
      </c>
      <c r="AW330" s="13" t="s">
        <v>33</v>
      </c>
      <c r="AX330" s="13" t="s">
        <v>71</v>
      </c>
      <c r="AY330" s="242" t="s">
        <v>141</v>
      </c>
    </row>
    <row r="331" s="14" customFormat="1">
      <c r="A331" s="14"/>
      <c r="B331" s="243"/>
      <c r="C331" s="244"/>
      <c r="D331" s="234" t="s">
        <v>152</v>
      </c>
      <c r="E331" s="245" t="s">
        <v>19</v>
      </c>
      <c r="F331" s="246" t="s">
        <v>1276</v>
      </c>
      <c r="G331" s="244"/>
      <c r="H331" s="247">
        <v>31.148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152</v>
      </c>
      <c r="AU331" s="253" t="s">
        <v>84</v>
      </c>
      <c r="AV331" s="14" t="s">
        <v>84</v>
      </c>
      <c r="AW331" s="14" t="s">
        <v>33</v>
      </c>
      <c r="AX331" s="14" t="s">
        <v>71</v>
      </c>
      <c r="AY331" s="253" t="s">
        <v>141</v>
      </c>
    </row>
    <row r="332" s="14" customFormat="1">
      <c r="A332" s="14"/>
      <c r="B332" s="243"/>
      <c r="C332" s="244"/>
      <c r="D332" s="234" t="s">
        <v>152</v>
      </c>
      <c r="E332" s="245" t="s">
        <v>19</v>
      </c>
      <c r="F332" s="246" t="s">
        <v>1215</v>
      </c>
      <c r="G332" s="244"/>
      <c r="H332" s="247">
        <v>4.4550000000000001</v>
      </c>
      <c r="I332" s="248"/>
      <c r="J332" s="244"/>
      <c r="K332" s="244"/>
      <c r="L332" s="249"/>
      <c r="M332" s="250"/>
      <c r="N332" s="251"/>
      <c r="O332" s="251"/>
      <c r="P332" s="251"/>
      <c r="Q332" s="251"/>
      <c r="R332" s="251"/>
      <c r="S332" s="251"/>
      <c r="T332" s="252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253" t="s">
        <v>152</v>
      </c>
      <c r="AU332" s="253" t="s">
        <v>84</v>
      </c>
      <c r="AV332" s="14" t="s">
        <v>84</v>
      </c>
      <c r="AW332" s="14" t="s">
        <v>33</v>
      </c>
      <c r="AX332" s="14" t="s">
        <v>71</v>
      </c>
      <c r="AY332" s="253" t="s">
        <v>141</v>
      </c>
    </row>
    <row r="333" s="15" customFormat="1">
      <c r="A333" s="15"/>
      <c r="B333" s="254"/>
      <c r="C333" s="255"/>
      <c r="D333" s="234" t="s">
        <v>152</v>
      </c>
      <c r="E333" s="256" t="s">
        <v>19</v>
      </c>
      <c r="F333" s="257" t="s">
        <v>159</v>
      </c>
      <c r="G333" s="255"/>
      <c r="H333" s="258">
        <v>35.603000000000002</v>
      </c>
      <c r="I333" s="259"/>
      <c r="J333" s="255"/>
      <c r="K333" s="255"/>
      <c r="L333" s="260"/>
      <c r="M333" s="261"/>
      <c r="N333" s="262"/>
      <c r="O333" s="262"/>
      <c r="P333" s="262"/>
      <c r="Q333" s="262"/>
      <c r="R333" s="262"/>
      <c r="S333" s="262"/>
      <c r="T333" s="263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T333" s="264" t="s">
        <v>152</v>
      </c>
      <c r="AU333" s="264" t="s">
        <v>84</v>
      </c>
      <c r="AV333" s="15" t="s">
        <v>148</v>
      </c>
      <c r="AW333" s="15" t="s">
        <v>33</v>
      </c>
      <c r="AX333" s="15" t="s">
        <v>78</v>
      </c>
      <c r="AY333" s="264" t="s">
        <v>141</v>
      </c>
    </row>
    <row r="334" s="2" customFormat="1" ht="16.5" customHeight="1">
      <c r="A334" s="40"/>
      <c r="B334" s="41"/>
      <c r="C334" s="265" t="s">
        <v>423</v>
      </c>
      <c r="D334" s="265" t="s">
        <v>183</v>
      </c>
      <c r="E334" s="266" t="s">
        <v>1277</v>
      </c>
      <c r="F334" s="267" t="s">
        <v>1278</v>
      </c>
      <c r="G334" s="268" t="s">
        <v>146</v>
      </c>
      <c r="H334" s="269">
        <v>37.027000000000001</v>
      </c>
      <c r="I334" s="270"/>
      <c r="J334" s="271">
        <f>ROUND(I334*H334,2)</f>
        <v>0</v>
      </c>
      <c r="K334" s="267" t="s">
        <v>147</v>
      </c>
      <c r="L334" s="272"/>
      <c r="M334" s="273" t="s">
        <v>19</v>
      </c>
      <c r="N334" s="274" t="s">
        <v>43</v>
      </c>
      <c r="O334" s="86"/>
      <c r="P334" s="223">
        <f>O334*H334</f>
        <v>0</v>
      </c>
      <c r="Q334" s="223">
        <v>0.014500000000000001</v>
      </c>
      <c r="R334" s="223">
        <f>Q334*H334</f>
        <v>0.53689150000000008</v>
      </c>
      <c r="S334" s="223">
        <v>0</v>
      </c>
      <c r="T334" s="224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25" t="s">
        <v>294</v>
      </c>
      <c r="AT334" s="225" t="s">
        <v>183</v>
      </c>
      <c r="AU334" s="225" t="s">
        <v>84</v>
      </c>
      <c r="AY334" s="19" t="s">
        <v>141</v>
      </c>
      <c r="BE334" s="226">
        <f>IF(N334="základní",J334,0)</f>
        <v>0</v>
      </c>
      <c r="BF334" s="226">
        <f>IF(N334="snížená",J334,0)</f>
        <v>0</v>
      </c>
      <c r="BG334" s="226">
        <f>IF(N334="zákl. přenesená",J334,0)</f>
        <v>0</v>
      </c>
      <c r="BH334" s="226">
        <f>IF(N334="sníž. přenesená",J334,0)</f>
        <v>0</v>
      </c>
      <c r="BI334" s="226">
        <f>IF(N334="nulová",J334,0)</f>
        <v>0</v>
      </c>
      <c r="BJ334" s="19" t="s">
        <v>84</v>
      </c>
      <c r="BK334" s="226">
        <f>ROUND(I334*H334,2)</f>
        <v>0</v>
      </c>
      <c r="BL334" s="19" t="s">
        <v>283</v>
      </c>
      <c r="BM334" s="225" t="s">
        <v>1279</v>
      </c>
    </row>
    <row r="335" s="2" customFormat="1">
      <c r="A335" s="40"/>
      <c r="B335" s="41"/>
      <c r="C335" s="42"/>
      <c r="D335" s="227" t="s">
        <v>150</v>
      </c>
      <c r="E335" s="42"/>
      <c r="F335" s="228" t="s">
        <v>1280</v>
      </c>
      <c r="G335" s="42"/>
      <c r="H335" s="42"/>
      <c r="I335" s="229"/>
      <c r="J335" s="42"/>
      <c r="K335" s="42"/>
      <c r="L335" s="46"/>
      <c r="M335" s="230"/>
      <c r="N335" s="231"/>
      <c r="O335" s="86"/>
      <c r="P335" s="86"/>
      <c r="Q335" s="86"/>
      <c r="R335" s="86"/>
      <c r="S335" s="86"/>
      <c r="T335" s="87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T335" s="19" t="s">
        <v>150</v>
      </c>
      <c r="AU335" s="19" t="s">
        <v>84</v>
      </c>
    </row>
    <row r="336" s="13" customFormat="1">
      <c r="A336" s="13"/>
      <c r="B336" s="232"/>
      <c r="C336" s="233"/>
      <c r="D336" s="234" t="s">
        <v>152</v>
      </c>
      <c r="E336" s="235" t="s">
        <v>19</v>
      </c>
      <c r="F336" s="236" t="s">
        <v>1120</v>
      </c>
      <c r="G336" s="233"/>
      <c r="H336" s="235" t="s">
        <v>19</v>
      </c>
      <c r="I336" s="237"/>
      <c r="J336" s="233"/>
      <c r="K336" s="233"/>
      <c r="L336" s="238"/>
      <c r="M336" s="239"/>
      <c r="N336" s="240"/>
      <c r="O336" s="240"/>
      <c r="P336" s="240"/>
      <c r="Q336" s="240"/>
      <c r="R336" s="240"/>
      <c r="S336" s="240"/>
      <c r="T336" s="24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2" t="s">
        <v>152</v>
      </c>
      <c r="AU336" s="242" t="s">
        <v>84</v>
      </c>
      <c r="AV336" s="13" t="s">
        <v>78</v>
      </c>
      <c r="AW336" s="13" t="s">
        <v>33</v>
      </c>
      <c r="AX336" s="13" t="s">
        <v>71</v>
      </c>
      <c r="AY336" s="242" t="s">
        <v>141</v>
      </c>
    </row>
    <row r="337" s="14" customFormat="1">
      <c r="A337" s="14"/>
      <c r="B337" s="243"/>
      <c r="C337" s="244"/>
      <c r="D337" s="234" t="s">
        <v>152</v>
      </c>
      <c r="E337" s="245" t="s">
        <v>19</v>
      </c>
      <c r="F337" s="246" t="s">
        <v>1276</v>
      </c>
      <c r="G337" s="244"/>
      <c r="H337" s="247">
        <v>31.148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152</v>
      </c>
      <c r="AU337" s="253" t="s">
        <v>84</v>
      </c>
      <c r="AV337" s="14" t="s">
        <v>84</v>
      </c>
      <c r="AW337" s="14" t="s">
        <v>33</v>
      </c>
      <c r="AX337" s="14" t="s">
        <v>71</v>
      </c>
      <c r="AY337" s="253" t="s">
        <v>141</v>
      </c>
    </row>
    <row r="338" s="14" customFormat="1">
      <c r="A338" s="14"/>
      <c r="B338" s="243"/>
      <c r="C338" s="244"/>
      <c r="D338" s="234" t="s">
        <v>152</v>
      </c>
      <c r="E338" s="245" t="s">
        <v>19</v>
      </c>
      <c r="F338" s="246" t="s">
        <v>1215</v>
      </c>
      <c r="G338" s="244"/>
      <c r="H338" s="247">
        <v>4.4550000000000001</v>
      </c>
      <c r="I338" s="248"/>
      <c r="J338" s="244"/>
      <c r="K338" s="244"/>
      <c r="L338" s="249"/>
      <c r="M338" s="250"/>
      <c r="N338" s="251"/>
      <c r="O338" s="251"/>
      <c r="P338" s="251"/>
      <c r="Q338" s="251"/>
      <c r="R338" s="251"/>
      <c r="S338" s="251"/>
      <c r="T338" s="252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53" t="s">
        <v>152</v>
      </c>
      <c r="AU338" s="253" t="s">
        <v>84</v>
      </c>
      <c r="AV338" s="14" t="s">
        <v>84</v>
      </c>
      <c r="AW338" s="14" t="s">
        <v>33</v>
      </c>
      <c r="AX338" s="14" t="s">
        <v>71</v>
      </c>
      <c r="AY338" s="253" t="s">
        <v>141</v>
      </c>
    </row>
    <row r="339" s="15" customFormat="1">
      <c r="A339" s="15"/>
      <c r="B339" s="254"/>
      <c r="C339" s="255"/>
      <c r="D339" s="234" t="s">
        <v>152</v>
      </c>
      <c r="E339" s="256" t="s">
        <v>19</v>
      </c>
      <c r="F339" s="257" t="s">
        <v>159</v>
      </c>
      <c r="G339" s="255"/>
      <c r="H339" s="258">
        <v>35.603000000000002</v>
      </c>
      <c r="I339" s="259"/>
      <c r="J339" s="255"/>
      <c r="K339" s="255"/>
      <c r="L339" s="260"/>
      <c r="M339" s="261"/>
      <c r="N339" s="262"/>
      <c r="O339" s="262"/>
      <c r="P339" s="262"/>
      <c r="Q339" s="262"/>
      <c r="R339" s="262"/>
      <c r="S339" s="262"/>
      <c r="T339" s="263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64" t="s">
        <v>152</v>
      </c>
      <c r="AU339" s="264" t="s">
        <v>84</v>
      </c>
      <c r="AV339" s="15" t="s">
        <v>148</v>
      </c>
      <c r="AW339" s="15" t="s">
        <v>33</v>
      </c>
      <c r="AX339" s="15" t="s">
        <v>78</v>
      </c>
      <c r="AY339" s="264" t="s">
        <v>141</v>
      </c>
    </row>
    <row r="340" s="14" customFormat="1">
      <c r="A340" s="14"/>
      <c r="B340" s="243"/>
      <c r="C340" s="244"/>
      <c r="D340" s="234" t="s">
        <v>152</v>
      </c>
      <c r="E340" s="244"/>
      <c r="F340" s="246" t="s">
        <v>1281</v>
      </c>
      <c r="G340" s="244"/>
      <c r="H340" s="247">
        <v>37.027000000000001</v>
      </c>
      <c r="I340" s="248"/>
      <c r="J340" s="244"/>
      <c r="K340" s="244"/>
      <c r="L340" s="249"/>
      <c r="M340" s="250"/>
      <c r="N340" s="251"/>
      <c r="O340" s="251"/>
      <c r="P340" s="251"/>
      <c r="Q340" s="251"/>
      <c r="R340" s="251"/>
      <c r="S340" s="251"/>
      <c r="T340" s="252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53" t="s">
        <v>152</v>
      </c>
      <c r="AU340" s="253" t="s">
        <v>84</v>
      </c>
      <c r="AV340" s="14" t="s">
        <v>84</v>
      </c>
      <c r="AW340" s="14" t="s">
        <v>4</v>
      </c>
      <c r="AX340" s="14" t="s">
        <v>78</v>
      </c>
      <c r="AY340" s="253" t="s">
        <v>141</v>
      </c>
    </row>
    <row r="341" s="2" customFormat="1" ht="16.5" customHeight="1">
      <c r="A341" s="40"/>
      <c r="B341" s="41"/>
      <c r="C341" s="214" t="s">
        <v>294</v>
      </c>
      <c r="D341" s="214" t="s">
        <v>143</v>
      </c>
      <c r="E341" s="215" t="s">
        <v>1282</v>
      </c>
      <c r="F341" s="216" t="s">
        <v>1283</v>
      </c>
      <c r="G341" s="217" t="s">
        <v>347</v>
      </c>
      <c r="H341" s="218">
        <v>217.36500000000001</v>
      </c>
      <c r="I341" s="219"/>
      <c r="J341" s="220">
        <f>ROUND(I341*H341,2)</f>
        <v>0</v>
      </c>
      <c r="K341" s="216" t="s">
        <v>147</v>
      </c>
      <c r="L341" s="46"/>
      <c r="M341" s="221" t="s">
        <v>19</v>
      </c>
      <c r="N341" s="222" t="s">
        <v>43</v>
      </c>
      <c r="O341" s="86"/>
      <c r="P341" s="223">
        <f>O341*H341</f>
        <v>0</v>
      </c>
      <c r="Q341" s="223">
        <v>1.0000000000000001E-05</v>
      </c>
      <c r="R341" s="223">
        <f>Q341*H341</f>
        <v>0.0021736500000000001</v>
      </c>
      <c r="S341" s="223">
        <v>0</v>
      </c>
      <c r="T341" s="224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25" t="s">
        <v>283</v>
      </c>
      <c r="AT341" s="225" t="s">
        <v>143</v>
      </c>
      <c r="AU341" s="225" t="s">
        <v>84</v>
      </c>
      <c r="AY341" s="19" t="s">
        <v>141</v>
      </c>
      <c r="BE341" s="226">
        <f>IF(N341="základní",J341,0)</f>
        <v>0</v>
      </c>
      <c r="BF341" s="226">
        <f>IF(N341="snížená",J341,0)</f>
        <v>0</v>
      </c>
      <c r="BG341" s="226">
        <f>IF(N341="zákl. přenesená",J341,0)</f>
        <v>0</v>
      </c>
      <c r="BH341" s="226">
        <f>IF(N341="sníž. přenesená",J341,0)</f>
        <v>0</v>
      </c>
      <c r="BI341" s="226">
        <f>IF(N341="nulová",J341,0)</f>
        <v>0</v>
      </c>
      <c r="BJ341" s="19" t="s">
        <v>84</v>
      </c>
      <c r="BK341" s="226">
        <f>ROUND(I341*H341,2)</f>
        <v>0</v>
      </c>
      <c r="BL341" s="19" t="s">
        <v>283</v>
      </c>
      <c r="BM341" s="225" t="s">
        <v>1284</v>
      </c>
    </row>
    <row r="342" s="2" customFormat="1">
      <c r="A342" s="40"/>
      <c r="B342" s="41"/>
      <c r="C342" s="42"/>
      <c r="D342" s="227" t="s">
        <v>150</v>
      </c>
      <c r="E342" s="42"/>
      <c r="F342" s="228" t="s">
        <v>1285</v>
      </c>
      <c r="G342" s="42"/>
      <c r="H342" s="42"/>
      <c r="I342" s="229"/>
      <c r="J342" s="42"/>
      <c r="K342" s="42"/>
      <c r="L342" s="46"/>
      <c r="M342" s="230"/>
      <c r="N342" s="231"/>
      <c r="O342" s="86"/>
      <c r="P342" s="86"/>
      <c r="Q342" s="86"/>
      <c r="R342" s="86"/>
      <c r="S342" s="86"/>
      <c r="T342" s="87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T342" s="19" t="s">
        <v>150</v>
      </c>
      <c r="AU342" s="19" t="s">
        <v>84</v>
      </c>
    </row>
    <row r="343" s="13" customFormat="1">
      <c r="A343" s="13"/>
      <c r="B343" s="232"/>
      <c r="C343" s="233"/>
      <c r="D343" s="234" t="s">
        <v>152</v>
      </c>
      <c r="E343" s="235" t="s">
        <v>19</v>
      </c>
      <c r="F343" s="236" t="s">
        <v>1120</v>
      </c>
      <c r="G343" s="233"/>
      <c r="H343" s="235" t="s">
        <v>19</v>
      </c>
      <c r="I343" s="237"/>
      <c r="J343" s="233"/>
      <c r="K343" s="233"/>
      <c r="L343" s="238"/>
      <c r="M343" s="239"/>
      <c r="N343" s="240"/>
      <c r="O343" s="240"/>
      <c r="P343" s="240"/>
      <c r="Q343" s="240"/>
      <c r="R343" s="240"/>
      <c r="S343" s="240"/>
      <c r="T343" s="241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2" t="s">
        <v>152</v>
      </c>
      <c r="AU343" s="242" t="s">
        <v>84</v>
      </c>
      <c r="AV343" s="13" t="s">
        <v>78</v>
      </c>
      <c r="AW343" s="13" t="s">
        <v>33</v>
      </c>
      <c r="AX343" s="13" t="s">
        <v>71</v>
      </c>
      <c r="AY343" s="242" t="s">
        <v>141</v>
      </c>
    </row>
    <row r="344" s="13" customFormat="1">
      <c r="A344" s="13"/>
      <c r="B344" s="232"/>
      <c r="C344" s="233"/>
      <c r="D344" s="234" t="s">
        <v>152</v>
      </c>
      <c r="E344" s="235" t="s">
        <v>19</v>
      </c>
      <c r="F344" s="236" t="s">
        <v>1286</v>
      </c>
      <c r="G344" s="233"/>
      <c r="H344" s="235" t="s">
        <v>19</v>
      </c>
      <c r="I344" s="237"/>
      <c r="J344" s="233"/>
      <c r="K344" s="233"/>
      <c r="L344" s="238"/>
      <c r="M344" s="239"/>
      <c r="N344" s="240"/>
      <c r="O344" s="240"/>
      <c r="P344" s="240"/>
      <c r="Q344" s="240"/>
      <c r="R344" s="240"/>
      <c r="S344" s="240"/>
      <c r="T344" s="241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42" t="s">
        <v>152</v>
      </c>
      <c r="AU344" s="242" t="s">
        <v>84</v>
      </c>
      <c r="AV344" s="13" t="s">
        <v>78</v>
      </c>
      <c r="AW344" s="13" t="s">
        <v>33</v>
      </c>
      <c r="AX344" s="13" t="s">
        <v>71</v>
      </c>
      <c r="AY344" s="242" t="s">
        <v>141</v>
      </c>
    </row>
    <row r="345" s="14" customFormat="1">
      <c r="A345" s="14"/>
      <c r="B345" s="243"/>
      <c r="C345" s="244"/>
      <c r="D345" s="234" t="s">
        <v>152</v>
      </c>
      <c r="E345" s="245" t="s">
        <v>19</v>
      </c>
      <c r="F345" s="246" t="s">
        <v>1287</v>
      </c>
      <c r="G345" s="244"/>
      <c r="H345" s="247">
        <v>217.36500000000001</v>
      </c>
      <c r="I345" s="248"/>
      <c r="J345" s="244"/>
      <c r="K345" s="244"/>
      <c r="L345" s="249"/>
      <c r="M345" s="250"/>
      <c r="N345" s="251"/>
      <c r="O345" s="251"/>
      <c r="P345" s="251"/>
      <c r="Q345" s="251"/>
      <c r="R345" s="251"/>
      <c r="S345" s="251"/>
      <c r="T345" s="252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53" t="s">
        <v>152</v>
      </c>
      <c r="AU345" s="253" t="s">
        <v>84</v>
      </c>
      <c r="AV345" s="14" t="s">
        <v>84</v>
      </c>
      <c r="AW345" s="14" t="s">
        <v>33</v>
      </c>
      <c r="AX345" s="14" t="s">
        <v>71</v>
      </c>
      <c r="AY345" s="253" t="s">
        <v>141</v>
      </c>
    </row>
    <row r="346" s="15" customFormat="1">
      <c r="A346" s="15"/>
      <c r="B346" s="254"/>
      <c r="C346" s="255"/>
      <c r="D346" s="234" t="s">
        <v>152</v>
      </c>
      <c r="E346" s="256" t="s">
        <v>19</v>
      </c>
      <c r="F346" s="257" t="s">
        <v>159</v>
      </c>
      <c r="G346" s="255"/>
      <c r="H346" s="258">
        <v>217.36500000000001</v>
      </c>
      <c r="I346" s="259"/>
      <c r="J346" s="255"/>
      <c r="K346" s="255"/>
      <c r="L346" s="260"/>
      <c r="M346" s="261"/>
      <c r="N346" s="262"/>
      <c r="O346" s="262"/>
      <c r="P346" s="262"/>
      <c r="Q346" s="262"/>
      <c r="R346" s="262"/>
      <c r="S346" s="262"/>
      <c r="T346" s="263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64" t="s">
        <v>152</v>
      </c>
      <c r="AU346" s="264" t="s">
        <v>84</v>
      </c>
      <c r="AV346" s="15" t="s">
        <v>148</v>
      </c>
      <c r="AW346" s="15" t="s">
        <v>33</v>
      </c>
      <c r="AX346" s="15" t="s">
        <v>78</v>
      </c>
      <c r="AY346" s="264" t="s">
        <v>141</v>
      </c>
    </row>
    <row r="347" s="2" customFormat="1" ht="16.5" customHeight="1">
      <c r="A347" s="40"/>
      <c r="B347" s="41"/>
      <c r="C347" s="265" t="s">
        <v>444</v>
      </c>
      <c r="D347" s="265" t="s">
        <v>183</v>
      </c>
      <c r="E347" s="266" t="s">
        <v>1288</v>
      </c>
      <c r="F347" s="267" t="s">
        <v>1289</v>
      </c>
      <c r="G347" s="268" t="s">
        <v>167</v>
      </c>
      <c r="H347" s="269">
        <v>0.52200000000000002</v>
      </c>
      <c r="I347" s="270"/>
      <c r="J347" s="271">
        <f>ROUND(I347*H347,2)</f>
        <v>0</v>
      </c>
      <c r="K347" s="267" t="s">
        <v>147</v>
      </c>
      <c r="L347" s="272"/>
      <c r="M347" s="273" t="s">
        <v>19</v>
      </c>
      <c r="N347" s="274" t="s">
        <v>43</v>
      </c>
      <c r="O347" s="86"/>
      <c r="P347" s="223">
        <f>O347*H347</f>
        <v>0</v>
      </c>
      <c r="Q347" s="223">
        <v>0.55000000000000004</v>
      </c>
      <c r="R347" s="223">
        <f>Q347*H347</f>
        <v>0.28710000000000002</v>
      </c>
      <c r="S347" s="223">
        <v>0</v>
      </c>
      <c r="T347" s="224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25" t="s">
        <v>294</v>
      </c>
      <c r="AT347" s="225" t="s">
        <v>183</v>
      </c>
      <c r="AU347" s="225" t="s">
        <v>84</v>
      </c>
      <c r="AY347" s="19" t="s">
        <v>141</v>
      </c>
      <c r="BE347" s="226">
        <f>IF(N347="základní",J347,0)</f>
        <v>0</v>
      </c>
      <c r="BF347" s="226">
        <f>IF(N347="snížená",J347,0)</f>
        <v>0</v>
      </c>
      <c r="BG347" s="226">
        <f>IF(N347="zákl. přenesená",J347,0)</f>
        <v>0</v>
      </c>
      <c r="BH347" s="226">
        <f>IF(N347="sníž. přenesená",J347,0)</f>
        <v>0</v>
      </c>
      <c r="BI347" s="226">
        <f>IF(N347="nulová",J347,0)</f>
        <v>0</v>
      </c>
      <c r="BJ347" s="19" t="s">
        <v>84</v>
      </c>
      <c r="BK347" s="226">
        <f>ROUND(I347*H347,2)</f>
        <v>0</v>
      </c>
      <c r="BL347" s="19" t="s">
        <v>283</v>
      </c>
      <c r="BM347" s="225" t="s">
        <v>1290</v>
      </c>
    </row>
    <row r="348" s="2" customFormat="1">
      <c r="A348" s="40"/>
      <c r="B348" s="41"/>
      <c r="C348" s="42"/>
      <c r="D348" s="227" t="s">
        <v>150</v>
      </c>
      <c r="E348" s="42"/>
      <c r="F348" s="228" t="s">
        <v>1291</v>
      </c>
      <c r="G348" s="42"/>
      <c r="H348" s="42"/>
      <c r="I348" s="229"/>
      <c r="J348" s="42"/>
      <c r="K348" s="42"/>
      <c r="L348" s="46"/>
      <c r="M348" s="230"/>
      <c r="N348" s="231"/>
      <c r="O348" s="86"/>
      <c r="P348" s="86"/>
      <c r="Q348" s="86"/>
      <c r="R348" s="86"/>
      <c r="S348" s="86"/>
      <c r="T348" s="87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T348" s="19" t="s">
        <v>150</v>
      </c>
      <c r="AU348" s="19" t="s">
        <v>84</v>
      </c>
    </row>
    <row r="349" s="13" customFormat="1">
      <c r="A349" s="13"/>
      <c r="B349" s="232"/>
      <c r="C349" s="233"/>
      <c r="D349" s="234" t="s">
        <v>152</v>
      </c>
      <c r="E349" s="235" t="s">
        <v>19</v>
      </c>
      <c r="F349" s="236" t="s">
        <v>1120</v>
      </c>
      <c r="G349" s="233"/>
      <c r="H349" s="235" t="s">
        <v>19</v>
      </c>
      <c r="I349" s="237"/>
      <c r="J349" s="233"/>
      <c r="K349" s="233"/>
      <c r="L349" s="238"/>
      <c r="M349" s="239"/>
      <c r="N349" s="240"/>
      <c r="O349" s="240"/>
      <c r="P349" s="240"/>
      <c r="Q349" s="240"/>
      <c r="R349" s="240"/>
      <c r="S349" s="240"/>
      <c r="T349" s="241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42" t="s">
        <v>152</v>
      </c>
      <c r="AU349" s="242" t="s">
        <v>84</v>
      </c>
      <c r="AV349" s="13" t="s">
        <v>78</v>
      </c>
      <c r="AW349" s="13" t="s">
        <v>33</v>
      </c>
      <c r="AX349" s="13" t="s">
        <v>71</v>
      </c>
      <c r="AY349" s="242" t="s">
        <v>141</v>
      </c>
    </row>
    <row r="350" s="13" customFormat="1">
      <c r="A350" s="13"/>
      <c r="B350" s="232"/>
      <c r="C350" s="233"/>
      <c r="D350" s="234" t="s">
        <v>152</v>
      </c>
      <c r="E350" s="235" t="s">
        <v>19</v>
      </c>
      <c r="F350" s="236" t="s">
        <v>1286</v>
      </c>
      <c r="G350" s="233"/>
      <c r="H350" s="235" t="s">
        <v>19</v>
      </c>
      <c r="I350" s="237"/>
      <c r="J350" s="233"/>
      <c r="K350" s="233"/>
      <c r="L350" s="238"/>
      <c r="M350" s="239"/>
      <c r="N350" s="240"/>
      <c r="O350" s="240"/>
      <c r="P350" s="240"/>
      <c r="Q350" s="240"/>
      <c r="R350" s="240"/>
      <c r="S350" s="240"/>
      <c r="T350" s="241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2" t="s">
        <v>152</v>
      </c>
      <c r="AU350" s="242" t="s">
        <v>84</v>
      </c>
      <c r="AV350" s="13" t="s">
        <v>78</v>
      </c>
      <c r="AW350" s="13" t="s">
        <v>33</v>
      </c>
      <c r="AX350" s="13" t="s">
        <v>71</v>
      </c>
      <c r="AY350" s="242" t="s">
        <v>141</v>
      </c>
    </row>
    <row r="351" s="14" customFormat="1">
      <c r="A351" s="14"/>
      <c r="B351" s="243"/>
      <c r="C351" s="244"/>
      <c r="D351" s="234" t="s">
        <v>152</v>
      </c>
      <c r="E351" s="245" t="s">
        <v>19</v>
      </c>
      <c r="F351" s="246" t="s">
        <v>1292</v>
      </c>
      <c r="G351" s="244"/>
      <c r="H351" s="247">
        <v>0.52200000000000002</v>
      </c>
      <c r="I351" s="248"/>
      <c r="J351" s="244"/>
      <c r="K351" s="244"/>
      <c r="L351" s="249"/>
      <c r="M351" s="250"/>
      <c r="N351" s="251"/>
      <c r="O351" s="251"/>
      <c r="P351" s="251"/>
      <c r="Q351" s="251"/>
      <c r="R351" s="251"/>
      <c r="S351" s="251"/>
      <c r="T351" s="252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53" t="s">
        <v>152</v>
      </c>
      <c r="AU351" s="253" t="s">
        <v>84</v>
      </c>
      <c r="AV351" s="14" t="s">
        <v>84</v>
      </c>
      <c r="AW351" s="14" t="s">
        <v>33</v>
      </c>
      <c r="AX351" s="14" t="s">
        <v>71</v>
      </c>
      <c r="AY351" s="253" t="s">
        <v>141</v>
      </c>
    </row>
    <row r="352" s="15" customFormat="1">
      <c r="A352" s="15"/>
      <c r="B352" s="254"/>
      <c r="C352" s="255"/>
      <c r="D352" s="234" t="s">
        <v>152</v>
      </c>
      <c r="E352" s="256" t="s">
        <v>19</v>
      </c>
      <c r="F352" s="257" t="s">
        <v>159</v>
      </c>
      <c r="G352" s="255"/>
      <c r="H352" s="258">
        <v>0.52200000000000002</v>
      </c>
      <c r="I352" s="259"/>
      <c r="J352" s="255"/>
      <c r="K352" s="255"/>
      <c r="L352" s="260"/>
      <c r="M352" s="261"/>
      <c r="N352" s="262"/>
      <c r="O352" s="262"/>
      <c r="P352" s="262"/>
      <c r="Q352" s="262"/>
      <c r="R352" s="262"/>
      <c r="S352" s="262"/>
      <c r="T352" s="263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64" t="s">
        <v>152</v>
      </c>
      <c r="AU352" s="264" t="s">
        <v>84</v>
      </c>
      <c r="AV352" s="15" t="s">
        <v>148</v>
      </c>
      <c r="AW352" s="15" t="s">
        <v>33</v>
      </c>
      <c r="AX352" s="15" t="s">
        <v>78</v>
      </c>
      <c r="AY352" s="264" t="s">
        <v>141</v>
      </c>
    </row>
    <row r="353" s="2" customFormat="1" ht="16.5" customHeight="1">
      <c r="A353" s="40"/>
      <c r="B353" s="41"/>
      <c r="C353" s="214" t="s">
        <v>451</v>
      </c>
      <c r="D353" s="214" t="s">
        <v>143</v>
      </c>
      <c r="E353" s="215" t="s">
        <v>1293</v>
      </c>
      <c r="F353" s="216" t="s">
        <v>1294</v>
      </c>
      <c r="G353" s="217" t="s">
        <v>146</v>
      </c>
      <c r="H353" s="218">
        <v>69.736999999999995</v>
      </c>
      <c r="I353" s="219"/>
      <c r="J353" s="220">
        <f>ROUND(I353*H353,2)</f>
        <v>0</v>
      </c>
      <c r="K353" s="216" t="s">
        <v>147</v>
      </c>
      <c r="L353" s="46"/>
      <c r="M353" s="221" t="s">
        <v>19</v>
      </c>
      <c r="N353" s="222" t="s">
        <v>43</v>
      </c>
      <c r="O353" s="86"/>
      <c r="P353" s="223">
        <f>O353*H353</f>
        <v>0</v>
      </c>
      <c r="Q353" s="223">
        <v>0.00020000000000000001</v>
      </c>
      <c r="R353" s="223">
        <f>Q353*H353</f>
        <v>0.0139474</v>
      </c>
      <c r="S353" s="223">
        <v>0</v>
      </c>
      <c r="T353" s="224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25" t="s">
        <v>283</v>
      </c>
      <c r="AT353" s="225" t="s">
        <v>143</v>
      </c>
      <c r="AU353" s="225" t="s">
        <v>84</v>
      </c>
      <c r="AY353" s="19" t="s">
        <v>141</v>
      </c>
      <c r="BE353" s="226">
        <f>IF(N353="základní",J353,0)</f>
        <v>0</v>
      </c>
      <c r="BF353" s="226">
        <f>IF(N353="snížená",J353,0)</f>
        <v>0</v>
      </c>
      <c r="BG353" s="226">
        <f>IF(N353="zákl. přenesená",J353,0)</f>
        <v>0</v>
      </c>
      <c r="BH353" s="226">
        <f>IF(N353="sníž. přenesená",J353,0)</f>
        <v>0</v>
      </c>
      <c r="BI353" s="226">
        <f>IF(N353="nulová",J353,0)</f>
        <v>0</v>
      </c>
      <c r="BJ353" s="19" t="s">
        <v>84</v>
      </c>
      <c r="BK353" s="226">
        <f>ROUND(I353*H353,2)</f>
        <v>0</v>
      </c>
      <c r="BL353" s="19" t="s">
        <v>283</v>
      </c>
      <c r="BM353" s="225" t="s">
        <v>1295</v>
      </c>
    </row>
    <row r="354" s="2" customFormat="1">
      <c r="A354" s="40"/>
      <c r="B354" s="41"/>
      <c r="C354" s="42"/>
      <c r="D354" s="227" t="s">
        <v>150</v>
      </c>
      <c r="E354" s="42"/>
      <c r="F354" s="228" t="s">
        <v>1296</v>
      </c>
      <c r="G354" s="42"/>
      <c r="H354" s="42"/>
      <c r="I354" s="229"/>
      <c r="J354" s="42"/>
      <c r="K354" s="42"/>
      <c r="L354" s="46"/>
      <c r="M354" s="230"/>
      <c r="N354" s="231"/>
      <c r="O354" s="86"/>
      <c r="P354" s="86"/>
      <c r="Q354" s="86"/>
      <c r="R354" s="86"/>
      <c r="S354" s="86"/>
      <c r="T354" s="87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T354" s="19" t="s">
        <v>150</v>
      </c>
      <c r="AU354" s="19" t="s">
        <v>84</v>
      </c>
    </row>
    <row r="355" s="14" customFormat="1">
      <c r="A355" s="14"/>
      <c r="B355" s="243"/>
      <c r="C355" s="244"/>
      <c r="D355" s="234" t="s">
        <v>152</v>
      </c>
      <c r="E355" s="245" t="s">
        <v>19</v>
      </c>
      <c r="F355" s="246" t="s">
        <v>1297</v>
      </c>
      <c r="G355" s="244"/>
      <c r="H355" s="247">
        <v>33.020000000000003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152</v>
      </c>
      <c r="AU355" s="253" t="s">
        <v>84</v>
      </c>
      <c r="AV355" s="14" t="s">
        <v>84</v>
      </c>
      <c r="AW355" s="14" t="s">
        <v>33</v>
      </c>
      <c r="AX355" s="14" t="s">
        <v>71</v>
      </c>
      <c r="AY355" s="253" t="s">
        <v>141</v>
      </c>
    </row>
    <row r="356" s="14" customFormat="1">
      <c r="A356" s="14"/>
      <c r="B356" s="243"/>
      <c r="C356" s="244"/>
      <c r="D356" s="234" t="s">
        <v>152</v>
      </c>
      <c r="E356" s="245" t="s">
        <v>19</v>
      </c>
      <c r="F356" s="246" t="s">
        <v>1298</v>
      </c>
      <c r="G356" s="244"/>
      <c r="H356" s="247">
        <v>36.716999999999999</v>
      </c>
      <c r="I356" s="248"/>
      <c r="J356" s="244"/>
      <c r="K356" s="244"/>
      <c r="L356" s="249"/>
      <c r="M356" s="250"/>
      <c r="N356" s="251"/>
      <c r="O356" s="251"/>
      <c r="P356" s="251"/>
      <c r="Q356" s="251"/>
      <c r="R356" s="251"/>
      <c r="S356" s="251"/>
      <c r="T356" s="252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53" t="s">
        <v>152</v>
      </c>
      <c r="AU356" s="253" t="s">
        <v>84</v>
      </c>
      <c r="AV356" s="14" t="s">
        <v>84</v>
      </c>
      <c r="AW356" s="14" t="s">
        <v>33</v>
      </c>
      <c r="AX356" s="14" t="s">
        <v>71</v>
      </c>
      <c r="AY356" s="253" t="s">
        <v>141</v>
      </c>
    </row>
    <row r="357" s="15" customFormat="1">
      <c r="A357" s="15"/>
      <c r="B357" s="254"/>
      <c r="C357" s="255"/>
      <c r="D357" s="234" t="s">
        <v>152</v>
      </c>
      <c r="E357" s="256" t="s">
        <v>19</v>
      </c>
      <c r="F357" s="257" t="s">
        <v>159</v>
      </c>
      <c r="G357" s="255"/>
      <c r="H357" s="258">
        <v>69.736999999999995</v>
      </c>
      <c r="I357" s="259"/>
      <c r="J357" s="255"/>
      <c r="K357" s="255"/>
      <c r="L357" s="260"/>
      <c r="M357" s="261"/>
      <c r="N357" s="262"/>
      <c r="O357" s="262"/>
      <c r="P357" s="262"/>
      <c r="Q357" s="262"/>
      <c r="R357" s="262"/>
      <c r="S357" s="262"/>
      <c r="T357" s="263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T357" s="264" t="s">
        <v>152</v>
      </c>
      <c r="AU357" s="264" t="s">
        <v>84</v>
      </c>
      <c r="AV357" s="15" t="s">
        <v>148</v>
      </c>
      <c r="AW357" s="15" t="s">
        <v>33</v>
      </c>
      <c r="AX357" s="15" t="s">
        <v>78</v>
      </c>
      <c r="AY357" s="264" t="s">
        <v>141</v>
      </c>
    </row>
    <row r="358" s="2" customFormat="1" ht="24.15" customHeight="1">
      <c r="A358" s="40"/>
      <c r="B358" s="41"/>
      <c r="C358" s="214" t="s">
        <v>457</v>
      </c>
      <c r="D358" s="214" t="s">
        <v>143</v>
      </c>
      <c r="E358" s="215" t="s">
        <v>1299</v>
      </c>
      <c r="F358" s="216" t="s">
        <v>1300</v>
      </c>
      <c r="G358" s="217" t="s">
        <v>826</v>
      </c>
      <c r="H358" s="286"/>
      <c r="I358" s="219"/>
      <c r="J358" s="220">
        <f>ROUND(I358*H358,2)</f>
        <v>0</v>
      </c>
      <c r="K358" s="216" t="s">
        <v>147</v>
      </c>
      <c r="L358" s="46"/>
      <c r="M358" s="221" t="s">
        <v>19</v>
      </c>
      <c r="N358" s="222" t="s">
        <v>43</v>
      </c>
      <c r="O358" s="86"/>
      <c r="P358" s="223">
        <f>O358*H358</f>
        <v>0</v>
      </c>
      <c r="Q358" s="223">
        <v>0</v>
      </c>
      <c r="R358" s="223">
        <f>Q358*H358</f>
        <v>0</v>
      </c>
      <c r="S358" s="223">
        <v>0</v>
      </c>
      <c r="T358" s="224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25" t="s">
        <v>283</v>
      </c>
      <c r="AT358" s="225" t="s">
        <v>143</v>
      </c>
      <c r="AU358" s="225" t="s">
        <v>84</v>
      </c>
      <c r="AY358" s="19" t="s">
        <v>141</v>
      </c>
      <c r="BE358" s="226">
        <f>IF(N358="základní",J358,0)</f>
        <v>0</v>
      </c>
      <c r="BF358" s="226">
        <f>IF(N358="snížená",J358,0)</f>
        <v>0</v>
      </c>
      <c r="BG358" s="226">
        <f>IF(N358="zákl. přenesená",J358,0)</f>
        <v>0</v>
      </c>
      <c r="BH358" s="226">
        <f>IF(N358="sníž. přenesená",J358,0)</f>
        <v>0</v>
      </c>
      <c r="BI358" s="226">
        <f>IF(N358="nulová",J358,0)</f>
        <v>0</v>
      </c>
      <c r="BJ358" s="19" t="s">
        <v>84</v>
      </c>
      <c r="BK358" s="226">
        <f>ROUND(I358*H358,2)</f>
        <v>0</v>
      </c>
      <c r="BL358" s="19" t="s">
        <v>283</v>
      </c>
      <c r="BM358" s="225" t="s">
        <v>1301</v>
      </c>
    </row>
    <row r="359" s="2" customFormat="1">
      <c r="A359" s="40"/>
      <c r="B359" s="41"/>
      <c r="C359" s="42"/>
      <c r="D359" s="227" t="s">
        <v>150</v>
      </c>
      <c r="E359" s="42"/>
      <c r="F359" s="228" t="s">
        <v>1302</v>
      </c>
      <c r="G359" s="42"/>
      <c r="H359" s="42"/>
      <c r="I359" s="229"/>
      <c r="J359" s="42"/>
      <c r="K359" s="42"/>
      <c r="L359" s="46"/>
      <c r="M359" s="230"/>
      <c r="N359" s="231"/>
      <c r="O359" s="86"/>
      <c r="P359" s="86"/>
      <c r="Q359" s="86"/>
      <c r="R359" s="86"/>
      <c r="S359" s="86"/>
      <c r="T359" s="87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T359" s="19" t="s">
        <v>150</v>
      </c>
      <c r="AU359" s="19" t="s">
        <v>84</v>
      </c>
    </row>
    <row r="360" s="12" customFormat="1" ht="22.8" customHeight="1">
      <c r="A360" s="12"/>
      <c r="B360" s="198"/>
      <c r="C360" s="199"/>
      <c r="D360" s="200" t="s">
        <v>70</v>
      </c>
      <c r="E360" s="212" t="s">
        <v>829</v>
      </c>
      <c r="F360" s="212" t="s">
        <v>830</v>
      </c>
      <c r="G360" s="199"/>
      <c r="H360" s="199"/>
      <c r="I360" s="202"/>
      <c r="J360" s="213">
        <f>BK360</f>
        <v>0</v>
      </c>
      <c r="K360" s="199"/>
      <c r="L360" s="204"/>
      <c r="M360" s="205"/>
      <c r="N360" s="206"/>
      <c r="O360" s="206"/>
      <c r="P360" s="207">
        <f>SUM(P361:P412)</f>
        <v>0</v>
      </c>
      <c r="Q360" s="206"/>
      <c r="R360" s="207">
        <f>SUM(R361:R412)</f>
        <v>0.56698339999999992</v>
      </c>
      <c r="S360" s="206"/>
      <c r="T360" s="208">
        <f>SUM(T361:T412)</f>
        <v>0.123195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09" t="s">
        <v>84</v>
      </c>
      <c r="AT360" s="210" t="s">
        <v>70</v>
      </c>
      <c r="AU360" s="210" t="s">
        <v>78</v>
      </c>
      <c r="AY360" s="209" t="s">
        <v>141</v>
      </c>
      <c r="BK360" s="211">
        <f>SUM(BK361:BK412)</f>
        <v>0</v>
      </c>
    </row>
    <row r="361" s="2" customFormat="1" ht="16.5" customHeight="1">
      <c r="A361" s="40"/>
      <c r="B361" s="41"/>
      <c r="C361" s="214" t="s">
        <v>464</v>
      </c>
      <c r="D361" s="214" t="s">
        <v>143</v>
      </c>
      <c r="E361" s="215" t="s">
        <v>1303</v>
      </c>
      <c r="F361" s="216" t="s">
        <v>1304</v>
      </c>
      <c r="G361" s="217" t="s">
        <v>347</v>
      </c>
      <c r="H361" s="218">
        <v>64.5</v>
      </c>
      <c r="I361" s="219"/>
      <c r="J361" s="220">
        <f>ROUND(I361*H361,2)</f>
        <v>0</v>
      </c>
      <c r="K361" s="216" t="s">
        <v>147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</v>
      </c>
      <c r="R361" s="223">
        <f>Q361*H361</f>
        <v>0</v>
      </c>
      <c r="S361" s="223">
        <v>0.00191</v>
      </c>
      <c r="T361" s="224">
        <f>S361*H361</f>
        <v>0.123195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283</v>
      </c>
      <c r="AT361" s="225" t="s">
        <v>143</v>
      </c>
      <c r="AU361" s="225" t="s">
        <v>84</v>
      </c>
      <c r="AY361" s="19" t="s">
        <v>141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84</v>
      </c>
      <c r="BK361" s="226">
        <f>ROUND(I361*H361,2)</f>
        <v>0</v>
      </c>
      <c r="BL361" s="19" t="s">
        <v>283</v>
      </c>
      <c r="BM361" s="225" t="s">
        <v>1305</v>
      </c>
    </row>
    <row r="362" s="2" customFormat="1">
      <c r="A362" s="40"/>
      <c r="B362" s="41"/>
      <c r="C362" s="42"/>
      <c r="D362" s="227" t="s">
        <v>150</v>
      </c>
      <c r="E362" s="42"/>
      <c r="F362" s="228" t="s">
        <v>1306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150</v>
      </c>
      <c r="AU362" s="19" t="s">
        <v>84</v>
      </c>
    </row>
    <row r="363" s="13" customFormat="1">
      <c r="A363" s="13"/>
      <c r="B363" s="232"/>
      <c r="C363" s="233"/>
      <c r="D363" s="234" t="s">
        <v>152</v>
      </c>
      <c r="E363" s="235" t="s">
        <v>19</v>
      </c>
      <c r="F363" s="236" t="s">
        <v>1166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152</v>
      </c>
      <c r="AU363" s="242" t="s">
        <v>84</v>
      </c>
      <c r="AV363" s="13" t="s">
        <v>78</v>
      </c>
      <c r="AW363" s="13" t="s">
        <v>33</v>
      </c>
      <c r="AX363" s="13" t="s">
        <v>71</v>
      </c>
      <c r="AY363" s="242" t="s">
        <v>141</v>
      </c>
    </row>
    <row r="364" s="14" customFormat="1">
      <c r="A364" s="14"/>
      <c r="B364" s="243"/>
      <c r="C364" s="244"/>
      <c r="D364" s="234" t="s">
        <v>152</v>
      </c>
      <c r="E364" s="245" t="s">
        <v>19</v>
      </c>
      <c r="F364" s="246" t="s">
        <v>1307</v>
      </c>
      <c r="G364" s="244"/>
      <c r="H364" s="247">
        <v>64.5</v>
      </c>
      <c r="I364" s="248"/>
      <c r="J364" s="244"/>
      <c r="K364" s="244"/>
      <c r="L364" s="249"/>
      <c r="M364" s="250"/>
      <c r="N364" s="251"/>
      <c r="O364" s="251"/>
      <c r="P364" s="251"/>
      <c r="Q364" s="251"/>
      <c r="R364" s="251"/>
      <c r="S364" s="251"/>
      <c r="T364" s="252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53" t="s">
        <v>152</v>
      </c>
      <c r="AU364" s="253" t="s">
        <v>84</v>
      </c>
      <c r="AV364" s="14" t="s">
        <v>84</v>
      </c>
      <c r="AW364" s="14" t="s">
        <v>33</v>
      </c>
      <c r="AX364" s="14" t="s">
        <v>71</v>
      </c>
      <c r="AY364" s="253" t="s">
        <v>141</v>
      </c>
    </row>
    <row r="365" s="15" customFormat="1">
      <c r="A365" s="15"/>
      <c r="B365" s="254"/>
      <c r="C365" s="255"/>
      <c r="D365" s="234" t="s">
        <v>152</v>
      </c>
      <c r="E365" s="256" t="s">
        <v>19</v>
      </c>
      <c r="F365" s="257" t="s">
        <v>159</v>
      </c>
      <c r="G365" s="255"/>
      <c r="H365" s="258">
        <v>64.5</v>
      </c>
      <c r="I365" s="259"/>
      <c r="J365" s="255"/>
      <c r="K365" s="255"/>
      <c r="L365" s="260"/>
      <c r="M365" s="261"/>
      <c r="N365" s="262"/>
      <c r="O365" s="262"/>
      <c r="P365" s="262"/>
      <c r="Q365" s="262"/>
      <c r="R365" s="262"/>
      <c r="S365" s="262"/>
      <c r="T365" s="263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4" t="s">
        <v>152</v>
      </c>
      <c r="AU365" s="264" t="s">
        <v>84</v>
      </c>
      <c r="AV365" s="15" t="s">
        <v>148</v>
      </c>
      <c r="AW365" s="15" t="s">
        <v>33</v>
      </c>
      <c r="AX365" s="15" t="s">
        <v>78</v>
      </c>
      <c r="AY365" s="264" t="s">
        <v>141</v>
      </c>
    </row>
    <row r="366" s="2" customFormat="1" ht="24.15" customHeight="1">
      <c r="A366" s="40"/>
      <c r="B366" s="41"/>
      <c r="C366" s="214" t="s">
        <v>472</v>
      </c>
      <c r="D366" s="214" t="s">
        <v>143</v>
      </c>
      <c r="E366" s="215" t="s">
        <v>904</v>
      </c>
      <c r="F366" s="216" t="s">
        <v>1308</v>
      </c>
      <c r="G366" s="217" t="s">
        <v>347</v>
      </c>
      <c r="H366" s="218">
        <v>11.25</v>
      </c>
      <c r="I366" s="219"/>
      <c r="J366" s="220">
        <f>ROUND(I366*H366,2)</f>
        <v>0</v>
      </c>
      <c r="K366" s="216" t="s">
        <v>795</v>
      </c>
      <c r="L366" s="46"/>
      <c r="M366" s="221" t="s">
        <v>19</v>
      </c>
      <c r="N366" s="222" t="s">
        <v>43</v>
      </c>
      <c r="O366" s="86"/>
      <c r="P366" s="223">
        <f>O366*H366</f>
        <v>0</v>
      </c>
      <c r="Q366" s="223">
        <v>0.0071199999999999996</v>
      </c>
      <c r="R366" s="223">
        <f>Q366*H366</f>
        <v>0.080099999999999991</v>
      </c>
      <c r="S366" s="223">
        <v>0</v>
      </c>
      <c r="T366" s="224">
        <f>S366*H366</f>
        <v>0</v>
      </c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R366" s="225" t="s">
        <v>283</v>
      </c>
      <c r="AT366" s="225" t="s">
        <v>143</v>
      </c>
      <c r="AU366" s="225" t="s">
        <v>84</v>
      </c>
      <c r="AY366" s="19" t="s">
        <v>141</v>
      </c>
      <c r="BE366" s="226">
        <f>IF(N366="základní",J366,0)</f>
        <v>0</v>
      </c>
      <c r="BF366" s="226">
        <f>IF(N366="snížená",J366,0)</f>
        <v>0</v>
      </c>
      <c r="BG366" s="226">
        <f>IF(N366="zákl. přenesená",J366,0)</f>
        <v>0</v>
      </c>
      <c r="BH366" s="226">
        <f>IF(N366="sníž. přenesená",J366,0)</f>
        <v>0</v>
      </c>
      <c r="BI366" s="226">
        <f>IF(N366="nulová",J366,0)</f>
        <v>0</v>
      </c>
      <c r="BJ366" s="19" t="s">
        <v>84</v>
      </c>
      <c r="BK366" s="226">
        <f>ROUND(I366*H366,2)</f>
        <v>0</v>
      </c>
      <c r="BL366" s="19" t="s">
        <v>283</v>
      </c>
      <c r="BM366" s="225" t="s">
        <v>1309</v>
      </c>
    </row>
    <row r="367" s="13" customFormat="1">
      <c r="A367" s="13"/>
      <c r="B367" s="232"/>
      <c r="C367" s="233"/>
      <c r="D367" s="234" t="s">
        <v>152</v>
      </c>
      <c r="E367" s="235" t="s">
        <v>19</v>
      </c>
      <c r="F367" s="236" t="s">
        <v>1120</v>
      </c>
      <c r="G367" s="233"/>
      <c r="H367" s="235" t="s">
        <v>19</v>
      </c>
      <c r="I367" s="237"/>
      <c r="J367" s="233"/>
      <c r="K367" s="233"/>
      <c r="L367" s="238"/>
      <c r="M367" s="239"/>
      <c r="N367" s="240"/>
      <c r="O367" s="240"/>
      <c r="P367" s="240"/>
      <c r="Q367" s="240"/>
      <c r="R367" s="240"/>
      <c r="S367" s="240"/>
      <c r="T367" s="24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2" t="s">
        <v>152</v>
      </c>
      <c r="AU367" s="242" t="s">
        <v>84</v>
      </c>
      <c r="AV367" s="13" t="s">
        <v>78</v>
      </c>
      <c r="AW367" s="13" t="s">
        <v>33</v>
      </c>
      <c r="AX367" s="13" t="s">
        <v>71</v>
      </c>
      <c r="AY367" s="242" t="s">
        <v>141</v>
      </c>
    </row>
    <row r="368" s="13" customFormat="1">
      <c r="A368" s="13"/>
      <c r="B368" s="232"/>
      <c r="C368" s="233"/>
      <c r="D368" s="234" t="s">
        <v>152</v>
      </c>
      <c r="E368" s="235" t="s">
        <v>19</v>
      </c>
      <c r="F368" s="236" t="s">
        <v>1310</v>
      </c>
      <c r="G368" s="233"/>
      <c r="H368" s="235" t="s">
        <v>19</v>
      </c>
      <c r="I368" s="237"/>
      <c r="J368" s="233"/>
      <c r="K368" s="233"/>
      <c r="L368" s="238"/>
      <c r="M368" s="239"/>
      <c r="N368" s="240"/>
      <c r="O368" s="240"/>
      <c r="P368" s="240"/>
      <c r="Q368" s="240"/>
      <c r="R368" s="240"/>
      <c r="S368" s="240"/>
      <c r="T368" s="241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2" t="s">
        <v>152</v>
      </c>
      <c r="AU368" s="242" t="s">
        <v>84</v>
      </c>
      <c r="AV368" s="13" t="s">
        <v>78</v>
      </c>
      <c r="AW368" s="13" t="s">
        <v>33</v>
      </c>
      <c r="AX368" s="13" t="s">
        <v>71</v>
      </c>
      <c r="AY368" s="242" t="s">
        <v>141</v>
      </c>
    </row>
    <row r="369" s="14" customFormat="1">
      <c r="A369" s="14"/>
      <c r="B369" s="243"/>
      <c r="C369" s="244"/>
      <c r="D369" s="234" t="s">
        <v>152</v>
      </c>
      <c r="E369" s="245" t="s">
        <v>19</v>
      </c>
      <c r="F369" s="246" t="s">
        <v>1311</v>
      </c>
      <c r="G369" s="244"/>
      <c r="H369" s="247">
        <v>11.25</v>
      </c>
      <c r="I369" s="248"/>
      <c r="J369" s="244"/>
      <c r="K369" s="244"/>
      <c r="L369" s="249"/>
      <c r="M369" s="250"/>
      <c r="N369" s="251"/>
      <c r="O369" s="251"/>
      <c r="P369" s="251"/>
      <c r="Q369" s="251"/>
      <c r="R369" s="251"/>
      <c r="S369" s="251"/>
      <c r="T369" s="252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3" t="s">
        <v>152</v>
      </c>
      <c r="AU369" s="253" t="s">
        <v>84</v>
      </c>
      <c r="AV369" s="14" t="s">
        <v>84</v>
      </c>
      <c r="AW369" s="14" t="s">
        <v>33</v>
      </c>
      <c r="AX369" s="14" t="s">
        <v>71</v>
      </c>
      <c r="AY369" s="253" t="s">
        <v>141</v>
      </c>
    </row>
    <row r="370" s="15" customFormat="1">
      <c r="A370" s="15"/>
      <c r="B370" s="254"/>
      <c r="C370" s="255"/>
      <c r="D370" s="234" t="s">
        <v>152</v>
      </c>
      <c r="E370" s="256" t="s">
        <v>19</v>
      </c>
      <c r="F370" s="257" t="s">
        <v>159</v>
      </c>
      <c r="G370" s="255"/>
      <c r="H370" s="258">
        <v>11.25</v>
      </c>
      <c r="I370" s="259"/>
      <c r="J370" s="255"/>
      <c r="K370" s="255"/>
      <c r="L370" s="260"/>
      <c r="M370" s="261"/>
      <c r="N370" s="262"/>
      <c r="O370" s="262"/>
      <c r="P370" s="262"/>
      <c r="Q370" s="262"/>
      <c r="R370" s="262"/>
      <c r="S370" s="262"/>
      <c r="T370" s="263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T370" s="264" t="s">
        <v>152</v>
      </c>
      <c r="AU370" s="264" t="s">
        <v>84</v>
      </c>
      <c r="AV370" s="15" t="s">
        <v>148</v>
      </c>
      <c r="AW370" s="15" t="s">
        <v>33</v>
      </c>
      <c r="AX370" s="15" t="s">
        <v>78</v>
      </c>
      <c r="AY370" s="264" t="s">
        <v>141</v>
      </c>
    </row>
    <row r="371" s="2" customFormat="1" ht="24.15" customHeight="1">
      <c r="A371" s="40"/>
      <c r="B371" s="41"/>
      <c r="C371" s="214" t="s">
        <v>478</v>
      </c>
      <c r="D371" s="214" t="s">
        <v>143</v>
      </c>
      <c r="E371" s="215" t="s">
        <v>1312</v>
      </c>
      <c r="F371" s="216" t="s">
        <v>1313</v>
      </c>
      <c r="G371" s="217" t="s">
        <v>347</v>
      </c>
      <c r="H371" s="218">
        <v>4.5499999999999998</v>
      </c>
      <c r="I371" s="219"/>
      <c r="J371" s="220">
        <f>ROUND(I371*H371,2)</f>
        <v>0</v>
      </c>
      <c r="K371" s="216" t="s">
        <v>147</v>
      </c>
      <c r="L371" s="46"/>
      <c r="M371" s="221" t="s">
        <v>19</v>
      </c>
      <c r="N371" s="222" t="s">
        <v>43</v>
      </c>
      <c r="O371" s="86"/>
      <c r="P371" s="223">
        <f>O371*H371</f>
        <v>0</v>
      </c>
      <c r="Q371" s="223">
        <v>0.0018500000000000001</v>
      </c>
      <c r="R371" s="223">
        <f>Q371*H371</f>
        <v>0.0084174999999999996</v>
      </c>
      <c r="S371" s="223">
        <v>0</v>
      </c>
      <c r="T371" s="224">
        <f>S371*H371</f>
        <v>0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25" t="s">
        <v>283</v>
      </c>
      <c r="AT371" s="225" t="s">
        <v>143</v>
      </c>
      <c r="AU371" s="225" t="s">
        <v>84</v>
      </c>
      <c r="AY371" s="19" t="s">
        <v>141</v>
      </c>
      <c r="BE371" s="226">
        <f>IF(N371="základní",J371,0)</f>
        <v>0</v>
      </c>
      <c r="BF371" s="226">
        <f>IF(N371="snížená",J371,0)</f>
        <v>0</v>
      </c>
      <c r="BG371" s="226">
        <f>IF(N371="zákl. přenesená",J371,0)</f>
        <v>0</v>
      </c>
      <c r="BH371" s="226">
        <f>IF(N371="sníž. přenesená",J371,0)</f>
        <v>0</v>
      </c>
      <c r="BI371" s="226">
        <f>IF(N371="nulová",J371,0)</f>
        <v>0</v>
      </c>
      <c r="BJ371" s="19" t="s">
        <v>84</v>
      </c>
      <c r="BK371" s="226">
        <f>ROUND(I371*H371,2)</f>
        <v>0</v>
      </c>
      <c r="BL371" s="19" t="s">
        <v>283</v>
      </c>
      <c r="BM371" s="225" t="s">
        <v>1314</v>
      </c>
    </row>
    <row r="372" s="2" customFormat="1">
      <c r="A372" s="40"/>
      <c r="B372" s="41"/>
      <c r="C372" s="42"/>
      <c r="D372" s="227" t="s">
        <v>150</v>
      </c>
      <c r="E372" s="42"/>
      <c r="F372" s="228" t="s">
        <v>1315</v>
      </c>
      <c r="G372" s="42"/>
      <c r="H372" s="42"/>
      <c r="I372" s="229"/>
      <c r="J372" s="42"/>
      <c r="K372" s="42"/>
      <c r="L372" s="46"/>
      <c r="M372" s="230"/>
      <c r="N372" s="231"/>
      <c r="O372" s="86"/>
      <c r="P372" s="86"/>
      <c r="Q372" s="86"/>
      <c r="R372" s="86"/>
      <c r="S372" s="86"/>
      <c r="T372" s="87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T372" s="19" t="s">
        <v>150</v>
      </c>
      <c r="AU372" s="19" t="s">
        <v>84</v>
      </c>
    </row>
    <row r="373" s="13" customFormat="1">
      <c r="A373" s="13"/>
      <c r="B373" s="232"/>
      <c r="C373" s="233"/>
      <c r="D373" s="234" t="s">
        <v>152</v>
      </c>
      <c r="E373" s="235" t="s">
        <v>19</v>
      </c>
      <c r="F373" s="236" t="s">
        <v>1120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152</v>
      </c>
      <c r="AU373" s="242" t="s">
        <v>84</v>
      </c>
      <c r="AV373" s="13" t="s">
        <v>78</v>
      </c>
      <c r="AW373" s="13" t="s">
        <v>33</v>
      </c>
      <c r="AX373" s="13" t="s">
        <v>71</v>
      </c>
      <c r="AY373" s="242" t="s">
        <v>141</v>
      </c>
    </row>
    <row r="374" s="13" customFormat="1">
      <c r="A374" s="13"/>
      <c r="B374" s="232"/>
      <c r="C374" s="233"/>
      <c r="D374" s="234" t="s">
        <v>152</v>
      </c>
      <c r="E374" s="235" t="s">
        <v>19</v>
      </c>
      <c r="F374" s="236" t="s">
        <v>1316</v>
      </c>
      <c r="G374" s="233"/>
      <c r="H374" s="235" t="s">
        <v>19</v>
      </c>
      <c r="I374" s="237"/>
      <c r="J374" s="233"/>
      <c r="K374" s="233"/>
      <c r="L374" s="238"/>
      <c r="M374" s="239"/>
      <c r="N374" s="240"/>
      <c r="O374" s="240"/>
      <c r="P374" s="240"/>
      <c r="Q374" s="240"/>
      <c r="R374" s="240"/>
      <c r="S374" s="240"/>
      <c r="T374" s="24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2" t="s">
        <v>152</v>
      </c>
      <c r="AU374" s="242" t="s">
        <v>84</v>
      </c>
      <c r="AV374" s="13" t="s">
        <v>78</v>
      </c>
      <c r="AW374" s="13" t="s">
        <v>33</v>
      </c>
      <c r="AX374" s="13" t="s">
        <v>71</v>
      </c>
      <c r="AY374" s="242" t="s">
        <v>141</v>
      </c>
    </row>
    <row r="375" s="14" customFormat="1">
      <c r="A375" s="14"/>
      <c r="B375" s="243"/>
      <c r="C375" s="244"/>
      <c r="D375" s="234" t="s">
        <v>152</v>
      </c>
      <c r="E375" s="245" t="s">
        <v>19</v>
      </c>
      <c r="F375" s="246" t="s">
        <v>1317</v>
      </c>
      <c r="G375" s="244"/>
      <c r="H375" s="247">
        <v>4.5499999999999998</v>
      </c>
      <c r="I375" s="248"/>
      <c r="J375" s="244"/>
      <c r="K375" s="244"/>
      <c r="L375" s="249"/>
      <c r="M375" s="250"/>
      <c r="N375" s="251"/>
      <c r="O375" s="251"/>
      <c r="P375" s="251"/>
      <c r="Q375" s="251"/>
      <c r="R375" s="251"/>
      <c r="S375" s="251"/>
      <c r="T375" s="252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3" t="s">
        <v>152</v>
      </c>
      <c r="AU375" s="253" t="s">
        <v>84</v>
      </c>
      <c r="AV375" s="14" t="s">
        <v>84</v>
      </c>
      <c r="AW375" s="14" t="s">
        <v>33</v>
      </c>
      <c r="AX375" s="14" t="s">
        <v>71</v>
      </c>
      <c r="AY375" s="253" t="s">
        <v>141</v>
      </c>
    </row>
    <row r="376" s="15" customFormat="1">
      <c r="A376" s="15"/>
      <c r="B376" s="254"/>
      <c r="C376" s="255"/>
      <c r="D376" s="234" t="s">
        <v>152</v>
      </c>
      <c r="E376" s="256" t="s">
        <v>19</v>
      </c>
      <c r="F376" s="257" t="s">
        <v>159</v>
      </c>
      <c r="G376" s="255"/>
      <c r="H376" s="258">
        <v>4.5499999999999998</v>
      </c>
      <c r="I376" s="259"/>
      <c r="J376" s="255"/>
      <c r="K376" s="255"/>
      <c r="L376" s="260"/>
      <c r="M376" s="261"/>
      <c r="N376" s="262"/>
      <c r="O376" s="262"/>
      <c r="P376" s="262"/>
      <c r="Q376" s="262"/>
      <c r="R376" s="262"/>
      <c r="S376" s="262"/>
      <c r="T376" s="263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64" t="s">
        <v>152</v>
      </c>
      <c r="AU376" s="264" t="s">
        <v>84</v>
      </c>
      <c r="AV376" s="15" t="s">
        <v>148</v>
      </c>
      <c r="AW376" s="15" t="s">
        <v>33</v>
      </c>
      <c r="AX376" s="15" t="s">
        <v>78</v>
      </c>
      <c r="AY376" s="264" t="s">
        <v>141</v>
      </c>
    </row>
    <row r="377" s="2" customFormat="1" ht="24.15" customHeight="1">
      <c r="A377" s="40"/>
      <c r="B377" s="41"/>
      <c r="C377" s="214" t="s">
        <v>488</v>
      </c>
      <c r="D377" s="214" t="s">
        <v>143</v>
      </c>
      <c r="E377" s="215" t="s">
        <v>1318</v>
      </c>
      <c r="F377" s="216" t="s">
        <v>1319</v>
      </c>
      <c r="G377" s="217" t="s">
        <v>347</v>
      </c>
      <c r="H377" s="218">
        <v>55.990000000000002</v>
      </c>
      <c r="I377" s="219"/>
      <c r="J377" s="220">
        <f>ROUND(I377*H377,2)</f>
        <v>0</v>
      </c>
      <c r="K377" s="216" t="s">
        <v>147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0.0079699999999999997</v>
      </c>
      <c r="R377" s="223">
        <f>Q377*H377</f>
        <v>0.44624029999999998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283</v>
      </c>
      <c r="AT377" s="225" t="s">
        <v>143</v>
      </c>
      <c r="AU377" s="225" t="s">
        <v>84</v>
      </c>
      <c r="AY377" s="19" t="s">
        <v>141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84</v>
      </c>
      <c r="BK377" s="226">
        <f>ROUND(I377*H377,2)</f>
        <v>0</v>
      </c>
      <c r="BL377" s="19" t="s">
        <v>283</v>
      </c>
      <c r="BM377" s="225" t="s">
        <v>1320</v>
      </c>
    </row>
    <row r="378" s="2" customFormat="1">
      <c r="A378" s="40"/>
      <c r="B378" s="41"/>
      <c r="C378" s="42"/>
      <c r="D378" s="227" t="s">
        <v>150</v>
      </c>
      <c r="E378" s="42"/>
      <c r="F378" s="228" t="s">
        <v>1321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150</v>
      </c>
      <c r="AU378" s="19" t="s">
        <v>84</v>
      </c>
    </row>
    <row r="379" s="13" customFormat="1">
      <c r="A379" s="13"/>
      <c r="B379" s="232"/>
      <c r="C379" s="233"/>
      <c r="D379" s="234" t="s">
        <v>152</v>
      </c>
      <c r="E379" s="235" t="s">
        <v>19</v>
      </c>
      <c r="F379" s="236" t="s">
        <v>1120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152</v>
      </c>
      <c r="AU379" s="242" t="s">
        <v>84</v>
      </c>
      <c r="AV379" s="13" t="s">
        <v>78</v>
      </c>
      <c r="AW379" s="13" t="s">
        <v>33</v>
      </c>
      <c r="AX379" s="13" t="s">
        <v>71</v>
      </c>
      <c r="AY379" s="242" t="s">
        <v>141</v>
      </c>
    </row>
    <row r="380" s="13" customFormat="1">
      <c r="A380" s="13"/>
      <c r="B380" s="232"/>
      <c r="C380" s="233"/>
      <c r="D380" s="234" t="s">
        <v>152</v>
      </c>
      <c r="E380" s="235" t="s">
        <v>19</v>
      </c>
      <c r="F380" s="236" t="s">
        <v>1322</v>
      </c>
      <c r="G380" s="233"/>
      <c r="H380" s="235" t="s">
        <v>19</v>
      </c>
      <c r="I380" s="237"/>
      <c r="J380" s="233"/>
      <c r="K380" s="233"/>
      <c r="L380" s="238"/>
      <c r="M380" s="239"/>
      <c r="N380" s="240"/>
      <c r="O380" s="240"/>
      <c r="P380" s="240"/>
      <c r="Q380" s="240"/>
      <c r="R380" s="240"/>
      <c r="S380" s="240"/>
      <c r="T380" s="241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2" t="s">
        <v>152</v>
      </c>
      <c r="AU380" s="242" t="s">
        <v>84</v>
      </c>
      <c r="AV380" s="13" t="s">
        <v>78</v>
      </c>
      <c r="AW380" s="13" t="s">
        <v>33</v>
      </c>
      <c r="AX380" s="13" t="s">
        <v>71</v>
      </c>
      <c r="AY380" s="242" t="s">
        <v>141</v>
      </c>
    </row>
    <row r="381" s="14" customFormat="1">
      <c r="A381" s="14"/>
      <c r="B381" s="243"/>
      <c r="C381" s="244"/>
      <c r="D381" s="234" t="s">
        <v>152</v>
      </c>
      <c r="E381" s="245" t="s">
        <v>19</v>
      </c>
      <c r="F381" s="246" t="s">
        <v>1323</v>
      </c>
      <c r="G381" s="244"/>
      <c r="H381" s="247">
        <v>55.990000000000002</v>
      </c>
      <c r="I381" s="248"/>
      <c r="J381" s="244"/>
      <c r="K381" s="244"/>
      <c r="L381" s="249"/>
      <c r="M381" s="250"/>
      <c r="N381" s="251"/>
      <c r="O381" s="251"/>
      <c r="P381" s="251"/>
      <c r="Q381" s="251"/>
      <c r="R381" s="251"/>
      <c r="S381" s="251"/>
      <c r="T381" s="252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53" t="s">
        <v>152</v>
      </c>
      <c r="AU381" s="253" t="s">
        <v>84</v>
      </c>
      <c r="AV381" s="14" t="s">
        <v>84</v>
      </c>
      <c r="AW381" s="14" t="s">
        <v>33</v>
      </c>
      <c r="AX381" s="14" t="s">
        <v>71</v>
      </c>
      <c r="AY381" s="253" t="s">
        <v>141</v>
      </c>
    </row>
    <row r="382" s="15" customFormat="1">
      <c r="A382" s="15"/>
      <c r="B382" s="254"/>
      <c r="C382" s="255"/>
      <c r="D382" s="234" t="s">
        <v>152</v>
      </c>
      <c r="E382" s="256" t="s">
        <v>19</v>
      </c>
      <c r="F382" s="257" t="s">
        <v>159</v>
      </c>
      <c r="G382" s="255"/>
      <c r="H382" s="258">
        <v>55.990000000000002</v>
      </c>
      <c r="I382" s="259"/>
      <c r="J382" s="255"/>
      <c r="K382" s="255"/>
      <c r="L382" s="260"/>
      <c r="M382" s="261"/>
      <c r="N382" s="262"/>
      <c r="O382" s="262"/>
      <c r="P382" s="262"/>
      <c r="Q382" s="262"/>
      <c r="R382" s="262"/>
      <c r="S382" s="262"/>
      <c r="T382" s="263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64" t="s">
        <v>152</v>
      </c>
      <c r="AU382" s="264" t="s">
        <v>84</v>
      </c>
      <c r="AV382" s="15" t="s">
        <v>148</v>
      </c>
      <c r="AW382" s="15" t="s">
        <v>33</v>
      </c>
      <c r="AX382" s="15" t="s">
        <v>78</v>
      </c>
      <c r="AY382" s="264" t="s">
        <v>141</v>
      </c>
    </row>
    <row r="383" s="2" customFormat="1" ht="16.5" customHeight="1">
      <c r="A383" s="40"/>
      <c r="B383" s="41"/>
      <c r="C383" s="214" t="s">
        <v>505</v>
      </c>
      <c r="D383" s="214" t="s">
        <v>143</v>
      </c>
      <c r="E383" s="215" t="s">
        <v>1324</v>
      </c>
      <c r="F383" s="216" t="s">
        <v>1325</v>
      </c>
      <c r="G383" s="217" t="s">
        <v>636</v>
      </c>
      <c r="H383" s="218">
        <v>3</v>
      </c>
      <c r="I383" s="219"/>
      <c r="J383" s="220">
        <f>ROUND(I383*H383,2)</f>
        <v>0</v>
      </c>
      <c r="K383" s="216" t="s">
        <v>147</v>
      </c>
      <c r="L383" s="46"/>
      <c r="M383" s="221" t="s">
        <v>19</v>
      </c>
      <c r="N383" s="222" t="s">
        <v>43</v>
      </c>
      <c r="O383" s="86"/>
      <c r="P383" s="223">
        <f>O383*H383</f>
        <v>0</v>
      </c>
      <c r="Q383" s="223">
        <v>0</v>
      </c>
      <c r="R383" s="223">
        <f>Q383*H383</f>
        <v>0</v>
      </c>
      <c r="S383" s="223">
        <v>0</v>
      </c>
      <c r="T383" s="224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25" t="s">
        <v>148</v>
      </c>
      <c r="AT383" s="225" t="s">
        <v>143</v>
      </c>
      <c r="AU383" s="225" t="s">
        <v>84</v>
      </c>
      <c r="AY383" s="19" t="s">
        <v>141</v>
      </c>
      <c r="BE383" s="226">
        <f>IF(N383="základní",J383,0)</f>
        <v>0</v>
      </c>
      <c r="BF383" s="226">
        <f>IF(N383="snížená",J383,0)</f>
        <v>0</v>
      </c>
      <c r="BG383" s="226">
        <f>IF(N383="zákl. přenesená",J383,0)</f>
        <v>0</v>
      </c>
      <c r="BH383" s="226">
        <f>IF(N383="sníž. přenesená",J383,0)</f>
        <v>0</v>
      </c>
      <c r="BI383" s="226">
        <f>IF(N383="nulová",J383,0)</f>
        <v>0</v>
      </c>
      <c r="BJ383" s="19" t="s">
        <v>84</v>
      </c>
      <c r="BK383" s="226">
        <f>ROUND(I383*H383,2)</f>
        <v>0</v>
      </c>
      <c r="BL383" s="19" t="s">
        <v>148</v>
      </c>
      <c r="BM383" s="225" t="s">
        <v>1326</v>
      </c>
    </row>
    <row r="384" s="2" customFormat="1">
      <c r="A384" s="40"/>
      <c r="B384" s="41"/>
      <c r="C384" s="42"/>
      <c r="D384" s="227" t="s">
        <v>150</v>
      </c>
      <c r="E384" s="42"/>
      <c r="F384" s="228" t="s">
        <v>1327</v>
      </c>
      <c r="G384" s="42"/>
      <c r="H384" s="42"/>
      <c r="I384" s="229"/>
      <c r="J384" s="42"/>
      <c r="K384" s="42"/>
      <c r="L384" s="46"/>
      <c r="M384" s="230"/>
      <c r="N384" s="231"/>
      <c r="O384" s="86"/>
      <c r="P384" s="86"/>
      <c r="Q384" s="86"/>
      <c r="R384" s="86"/>
      <c r="S384" s="86"/>
      <c r="T384" s="87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T384" s="19" t="s">
        <v>150</v>
      </c>
      <c r="AU384" s="19" t="s">
        <v>84</v>
      </c>
    </row>
    <row r="385" s="13" customFormat="1">
      <c r="A385" s="13"/>
      <c r="B385" s="232"/>
      <c r="C385" s="233"/>
      <c r="D385" s="234" t="s">
        <v>152</v>
      </c>
      <c r="E385" s="235" t="s">
        <v>19</v>
      </c>
      <c r="F385" s="236" t="s">
        <v>1120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152</v>
      </c>
      <c r="AU385" s="242" t="s">
        <v>84</v>
      </c>
      <c r="AV385" s="13" t="s">
        <v>78</v>
      </c>
      <c r="AW385" s="13" t="s">
        <v>33</v>
      </c>
      <c r="AX385" s="13" t="s">
        <v>71</v>
      </c>
      <c r="AY385" s="242" t="s">
        <v>141</v>
      </c>
    </row>
    <row r="386" s="14" customFormat="1">
      <c r="A386" s="14"/>
      <c r="B386" s="243"/>
      <c r="C386" s="244"/>
      <c r="D386" s="234" t="s">
        <v>152</v>
      </c>
      <c r="E386" s="245" t="s">
        <v>19</v>
      </c>
      <c r="F386" s="246" t="s">
        <v>164</v>
      </c>
      <c r="G386" s="244"/>
      <c r="H386" s="247">
        <v>3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152</v>
      </c>
      <c r="AU386" s="253" t="s">
        <v>84</v>
      </c>
      <c r="AV386" s="14" t="s">
        <v>84</v>
      </c>
      <c r="AW386" s="14" t="s">
        <v>33</v>
      </c>
      <c r="AX386" s="14" t="s">
        <v>71</v>
      </c>
      <c r="AY386" s="253" t="s">
        <v>141</v>
      </c>
    </row>
    <row r="387" s="15" customFormat="1">
      <c r="A387" s="15"/>
      <c r="B387" s="254"/>
      <c r="C387" s="255"/>
      <c r="D387" s="234" t="s">
        <v>152</v>
      </c>
      <c r="E387" s="256" t="s">
        <v>19</v>
      </c>
      <c r="F387" s="257" t="s">
        <v>159</v>
      </c>
      <c r="G387" s="255"/>
      <c r="H387" s="258">
        <v>3</v>
      </c>
      <c r="I387" s="259"/>
      <c r="J387" s="255"/>
      <c r="K387" s="255"/>
      <c r="L387" s="260"/>
      <c r="M387" s="261"/>
      <c r="N387" s="262"/>
      <c r="O387" s="262"/>
      <c r="P387" s="262"/>
      <c r="Q387" s="262"/>
      <c r="R387" s="262"/>
      <c r="S387" s="262"/>
      <c r="T387" s="263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T387" s="264" t="s">
        <v>152</v>
      </c>
      <c r="AU387" s="264" t="s">
        <v>84</v>
      </c>
      <c r="AV387" s="15" t="s">
        <v>148</v>
      </c>
      <c r="AW387" s="15" t="s">
        <v>33</v>
      </c>
      <c r="AX387" s="15" t="s">
        <v>78</v>
      </c>
      <c r="AY387" s="264" t="s">
        <v>141</v>
      </c>
    </row>
    <row r="388" s="2" customFormat="1" ht="16.5" customHeight="1">
      <c r="A388" s="40"/>
      <c r="B388" s="41"/>
      <c r="C388" s="265" t="s">
        <v>512</v>
      </c>
      <c r="D388" s="265" t="s">
        <v>183</v>
      </c>
      <c r="E388" s="266" t="s">
        <v>1328</v>
      </c>
      <c r="F388" s="267" t="s">
        <v>1329</v>
      </c>
      <c r="G388" s="268" t="s">
        <v>636</v>
      </c>
      <c r="H388" s="269">
        <v>3</v>
      </c>
      <c r="I388" s="270"/>
      <c r="J388" s="271">
        <f>ROUND(I388*H388,2)</f>
        <v>0</v>
      </c>
      <c r="K388" s="267" t="s">
        <v>147</v>
      </c>
      <c r="L388" s="272"/>
      <c r="M388" s="273" t="s">
        <v>19</v>
      </c>
      <c r="N388" s="274" t="s">
        <v>43</v>
      </c>
      <c r="O388" s="86"/>
      <c r="P388" s="223">
        <f>O388*H388</f>
        <v>0</v>
      </c>
      <c r="Q388" s="223">
        <v>0.0054000000000000003</v>
      </c>
      <c r="R388" s="223">
        <f>Q388*H388</f>
        <v>0.016199999999999999</v>
      </c>
      <c r="S388" s="223">
        <v>0</v>
      </c>
      <c r="T388" s="224">
        <f>S388*H388</f>
        <v>0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25" t="s">
        <v>187</v>
      </c>
      <c r="AT388" s="225" t="s">
        <v>183</v>
      </c>
      <c r="AU388" s="225" t="s">
        <v>84</v>
      </c>
      <c r="AY388" s="19" t="s">
        <v>141</v>
      </c>
      <c r="BE388" s="226">
        <f>IF(N388="základní",J388,0)</f>
        <v>0</v>
      </c>
      <c r="BF388" s="226">
        <f>IF(N388="snížená",J388,0)</f>
        <v>0</v>
      </c>
      <c r="BG388" s="226">
        <f>IF(N388="zákl. přenesená",J388,0)</f>
        <v>0</v>
      </c>
      <c r="BH388" s="226">
        <f>IF(N388="sníž. přenesená",J388,0)</f>
        <v>0</v>
      </c>
      <c r="BI388" s="226">
        <f>IF(N388="nulová",J388,0)</f>
        <v>0</v>
      </c>
      <c r="BJ388" s="19" t="s">
        <v>84</v>
      </c>
      <c r="BK388" s="226">
        <f>ROUND(I388*H388,2)</f>
        <v>0</v>
      </c>
      <c r="BL388" s="19" t="s">
        <v>148</v>
      </c>
      <c r="BM388" s="225" t="s">
        <v>1330</v>
      </c>
    </row>
    <row r="389" s="2" customFormat="1">
      <c r="A389" s="40"/>
      <c r="B389" s="41"/>
      <c r="C389" s="42"/>
      <c r="D389" s="227" t="s">
        <v>150</v>
      </c>
      <c r="E389" s="42"/>
      <c r="F389" s="228" t="s">
        <v>1331</v>
      </c>
      <c r="G389" s="42"/>
      <c r="H389" s="42"/>
      <c r="I389" s="229"/>
      <c r="J389" s="42"/>
      <c r="K389" s="42"/>
      <c r="L389" s="46"/>
      <c r="M389" s="230"/>
      <c r="N389" s="231"/>
      <c r="O389" s="86"/>
      <c r="P389" s="86"/>
      <c r="Q389" s="86"/>
      <c r="R389" s="86"/>
      <c r="S389" s="86"/>
      <c r="T389" s="87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T389" s="19" t="s">
        <v>150</v>
      </c>
      <c r="AU389" s="19" t="s">
        <v>84</v>
      </c>
    </row>
    <row r="390" s="13" customFormat="1">
      <c r="A390" s="13"/>
      <c r="B390" s="232"/>
      <c r="C390" s="233"/>
      <c r="D390" s="234" t="s">
        <v>152</v>
      </c>
      <c r="E390" s="235" t="s">
        <v>19</v>
      </c>
      <c r="F390" s="236" t="s">
        <v>1120</v>
      </c>
      <c r="G390" s="233"/>
      <c r="H390" s="235" t="s">
        <v>19</v>
      </c>
      <c r="I390" s="237"/>
      <c r="J390" s="233"/>
      <c r="K390" s="233"/>
      <c r="L390" s="238"/>
      <c r="M390" s="239"/>
      <c r="N390" s="240"/>
      <c r="O390" s="240"/>
      <c r="P390" s="240"/>
      <c r="Q390" s="240"/>
      <c r="R390" s="240"/>
      <c r="S390" s="240"/>
      <c r="T390" s="241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2" t="s">
        <v>152</v>
      </c>
      <c r="AU390" s="242" t="s">
        <v>84</v>
      </c>
      <c r="AV390" s="13" t="s">
        <v>78</v>
      </c>
      <c r="AW390" s="13" t="s">
        <v>33</v>
      </c>
      <c r="AX390" s="13" t="s">
        <v>71</v>
      </c>
      <c r="AY390" s="242" t="s">
        <v>141</v>
      </c>
    </row>
    <row r="391" s="14" customFormat="1">
      <c r="A391" s="14"/>
      <c r="B391" s="243"/>
      <c r="C391" s="244"/>
      <c r="D391" s="234" t="s">
        <v>152</v>
      </c>
      <c r="E391" s="245" t="s">
        <v>19</v>
      </c>
      <c r="F391" s="246" t="s">
        <v>164</v>
      </c>
      <c r="G391" s="244"/>
      <c r="H391" s="247">
        <v>3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152</v>
      </c>
      <c r="AU391" s="253" t="s">
        <v>84</v>
      </c>
      <c r="AV391" s="14" t="s">
        <v>84</v>
      </c>
      <c r="AW391" s="14" t="s">
        <v>33</v>
      </c>
      <c r="AX391" s="14" t="s">
        <v>71</v>
      </c>
      <c r="AY391" s="253" t="s">
        <v>141</v>
      </c>
    </row>
    <row r="392" s="15" customFormat="1">
      <c r="A392" s="15"/>
      <c r="B392" s="254"/>
      <c r="C392" s="255"/>
      <c r="D392" s="234" t="s">
        <v>152</v>
      </c>
      <c r="E392" s="256" t="s">
        <v>19</v>
      </c>
      <c r="F392" s="257" t="s">
        <v>159</v>
      </c>
      <c r="G392" s="255"/>
      <c r="H392" s="258">
        <v>3</v>
      </c>
      <c r="I392" s="259"/>
      <c r="J392" s="255"/>
      <c r="K392" s="255"/>
      <c r="L392" s="260"/>
      <c r="M392" s="261"/>
      <c r="N392" s="262"/>
      <c r="O392" s="262"/>
      <c r="P392" s="262"/>
      <c r="Q392" s="262"/>
      <c r="R392" s="262"/>
      <c r="S392" s="262"/>
      <c r="T392" s="263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T392" s="264" t="s">
        <v>152</v>
      </c>
      <c r="AU392" s="264" t="s">
        <v>84</v>
      </c>
      <c r="AV392" s="15" t="s">
        <v>148</v>
      </c>
      <c r="AW392" s="15" t="s">
        <v>33</v>
      </c>
      <c r="AX392" s="15" t="s">
        <v>78</v>
      </c>
      <c r="AY392" s="264" t="s">
        <v>141</v>
      </c>
    </row>
    <row r="393" s="2" customFormat="1" ht="21.75" customHeight="1">
      <c r="A393" s="40"/>
      <c r="B393" s="41"/>
      <c r="C393" s="214" t="s">
        <v>532</v>
      </c>
      <c r="D393" s="214" t="s">
        <v>143</v>
      </c>
      <c r="E393" s="215" t="s">
        <v>1332</v>
      </c>
      <c r="F393" s="216" t="s">
        <v>1333</v>
      </c>
      <c r="G393" s="217" t="s">
        <v>347</v>
      </c>
      <c r="H393" s="218">
        <v>4.7649999999999997</v>
      </c>
      <c r="I393" s="219"/>
      <c r="J393" s="220">
        <f>ROUND(I393*H393,2)</f>
        <v>0</v>
      </c>
      <c r="K393" s="216" t="s">
        <v>147</v>
      </c>
      <c r="L393" s="46"/>
      <c r="M393" s="221" t="s">
        <v>19</v>
      </c>
      <c r="N393" s="222" t="s">
        <v>43</v>
      </c>
      <c r="O393" s="86"/>
      <c r="P393" s="223">
        <f>O393*H393</f>
        <v>0</v>
      </c>
      <c r="Q393" s="223">
        <v>0.0022799999999999999</v>
      </c>
      <c r="R393" s="223">
        <f>Q393*H393</f>
        <v>0.010864199999999999</v>
      </c>
      <c r="S393" s="223">
        <v>0</v>
      </c>
      <c r="T393" s="224">
        <f>S393*H393</f>
        <v>0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25" t="s">
        <v>283</v>
      </c>
      <c r="AT393" s="225" t="s">
        <v>143</v>
      </c>
      <c r="AU393" s="225" t="s">
        <v>84</v>
      </c>
      <c r="AY393" s="19" t="s">
        <v>141</v>
      </c>
      <c r="BE393" s="226">
        <f>IF(N393="základní",J393,0)</f>
        <v>0</v>
      </c>
      <c r="BF393" s="226">
        <f>IF(N393="snížená",J393,0)</f>
        <v>0</v>
      </c>
      <c r="BG393" s="226">
        <f>IF(N393="zákl. přenesená",J393,0)</f>
        <v>0</v>
      </c>
      <c r="BH393" s="226">
        <f>IF(N393="sníž. přenesená",J393,0)</f>
        <v>0</v>
      </c>
      <c r="BI393" s="226">
        <f>IF(N393="nulová",J393,0)</f>
        <v>0</v>
      </c>
      <c r="BJ393" s="19" t="s">
        <v>84</v>
      </c>
      <c r="BK393" s="226">
        <f>ROUND(I393*H393,2)</f>
        <v>0</v>
      </c>
      <c r="BL393" s="19" t="s">
        <v>283</v>
      </c>
      <c r="BM393" s="225" t="s">
        <v>1334</v>
      </c>
    </row>
    <row r="394" s="2" customFormat="1">
      <c r="A394" s="40"/>
      <c r="B394" s="41"/>
      <c r="C394" s="42"/>
      <c r="D394" s="227" t="s">
        <v>150</v>
      </c>
      <c r="E394" s="42"/>
      <c r="F394" s="228" t="s">
        <v>1335</v>
      </c>
      <c r="G394" s="42"/>
      <c r="H394" s="42"/>
      <c r="I394" s="229"/>
      <c r="J394" s="42"/>
      <c r="K394" s="42"/>
      <c r="L394" s="46"/>
      <c r="M394" s="230"/>
      <c r="N394" s="231"/>
      <c r="O394" s="86"/>
      <c r="P394" s="86"/>
      <c r="Q394" s="86"/>
      <c r="R394" s="86"/>
      <c r="S394" s="86"/>
      <c r="T394" s="87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T394" s="19" t="s">
        <v>150</v>
      </c>
      <c r="AU394" s="19" t="s">
        <v>84</v>
      </c>
    </row>
    <row r="395" s="13" customFormat="1">
      <c r="A395" s="13"/>
      <c r="B395" s="232"/>
      <c r="C395" s="233"/>
      <c r="D395" s="234" t="s">
        <v>152</v>
      </c>
      <c r="E395" s="235" t="s">
        <v>19</v>
      </c>
      <c r="F395" s="236" t="s">
        <v>1120</v>
      </c>
      <c r="G395" s="233"/>
      <c r="H395" s="235" t="s">
        <v>19</v>
      </c>
      <c r="I395" s="237"/>
      <c r="J395" s="233"/>
      <c r="K395" s="233"/>
      <c r="L395" s="238"/>
      <c r="M395" s="239"/>
      <c r="N395" s="240"/>
      <c r="O395" s="240"/>
      <c r="P395" s="240"/>
      <c r="Q395" s="240"/>
      <c r="R395" s="240"/>
      <c r="S395" s="240"/>
      <c r="T395" s="241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2" t="s">
        <v>152</v>
      </c>
      <c r="AU395" s="242" t="s">
        <v>84</v>
      </c>
      <c r="AV395" s="13" t="s">
        <v>78</v>
      </c>
      <c r="AW395" s="13" t="s">
        <v>33</v>
      </c>
      <c r="AX395" s="13" t="s">
        <v>71</v>
      </c>
      <c r="AY395" s="242" t="s">
        <v>141</v>
      </c>
    </row>
    <row r="396" s="13" customFormat="1">
      <c r="A396" s="13"/>
      <c r="B396" s="232"/>
      <c r="C396" s="233"/>
      <c r="D396" s="234" t="s">
        <v>152</v>
      </c>
      <c r="E396" s="235" t="s">
        <v>19</v>
      </c>
      <c r="F396" s="236" t="s">
        <v>1336</v>
      </c>
      <c r="G396" s="233"/>
      <c r="H396" s="235" t="s">
        <v>19</v>
      </c>
      <c r="I396" s="237"/>
      <c r="J396" s="233"/>
      <c r="K396" s="233"/>
      <c r="L396" s="238"/>
      <c r="M396" s="239"/>
      <c r="N396" s="240"/>
      <c r="O396" s="240"/>
      <c r="P396" s="240"/>
      <c r="Q396" s="240"/>
      <c r="R396" s="240"/>
      <c r="S396" s="240"/>
      <c r="T396" s="24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2" t="s">
        <v>152</v>
      </c>
      <c r="AU396" s="242" t="s">
        <v>84</v>
      </c>
      <c r="AV396" s="13" t="s">
        <v>78</v>
      </c>
      <c r="AW396" s="13" t="s">
        <v>33</v>
      </c>
      <c r="AX396" s="13" t="s">
        <v>71</v>
      </c>
      <c r="AY396" s="242" t="s">
        <v>141</v>
      </c>
    </row>
    <row r="397" s="14" customFormat="1">
      <c r="A397" s="14"/>
      <c r="B397" s="243"/>
      <c r="C397" s="244"/>
      <c r="D397" s="234" t="s">
        <v>152</v>
      </c>
      <c r="E397" s="245" t="s">
        <v>19</v>
      </c>
      <c r="F397" s="246" t="s">
        <v>1337</v>
      </c>
      <c r="G397" s="244"/>
      <c r="H397" s="247">
        <v>4.7649999999999997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152</v>
      </c>
      <c r="AU397" s="253" t="s">
        <v>84</v>
      </c>
      <c r="AV397" s="14" t="s">
        <v>84</v>
      </c>
      <c r="AW397" s="14" t="s">
        <v>33</v>
      </c>
      <c r="AX397" s="14" t="s">
        <v>71</v>
      </c>
      <c r="AY397" s="253" t="s">
        <v>141</v>
      </c>
    </row>
    <row r="398" s="15" customFormat="1">
      <c r="A398" s="15"/>
      <c r="B398" s="254"/>
      <c r="C398" s="255"/>
      <c r="D398" s="234" t="s">
        <v>152</v>
      </c>
      <c r="E398" s="256" t="s">
        <v>19</v>
      </c>
      <c r="F398" s="257" t="s">
        <v>159</v>
      </c>
      <c r="G398" s="255"/>
      <c r="H398" s="258">
        <v>4.7649999999999997</v>
      </c>
      <c r="I398" s="259"/>
      <c r="J398" s="255"/>
      <c r="K398" s="255"/>
      <c r="L398" s="260"/>
      <c r="M398" s="261"/>
      <c r="N398" s="262"/>
      <c r="O398" s="262"/>
      <c r="P398" s="262"/>
      <c r="Q398" s="262"/>
      <c r="R398" s="262"/>
      <c r="S398" s="262"/>
      <c r="T398" s="263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T398" s="264" t="s">
        <v>152</v>
      </c>
      <c r="AU398" s="264" t="s">
        <v>84</v>
      </c>
      <c r="AV398" s="15" t="s">
        <v>148</v>
      </c>
      <c r="AW398" s="15" t="s">
        <v>33</v>
      </c>
      <c r="AX398" s="15" t="s">
        <v>78</v>
      </c>
      <c r="AY398" s="264" t="s">
        <v>141</v>
      </c>
    </row>
    <row r="399" s="2" customFormat="1" ht="24.15" customHeight="1">
      <c r="A399" s="40"/>
      <c r="B399" s="41"/>
      <c r="C399" s="214" t="s">
        <v>552</v>
      </c>
      <c r="D399" s="214" t="s">
        <v>143</v>
      </c>
      <c r="E399" s="215" t="s">
        <v>1338</v>
      </c>
      <c r="F399" s="216" t="s">
        <v>1339</v>
      </c>
      <c r="G399" s="217" t="s">
        <v>636</v>
      </c>
      <c r="H399" s="218">
        <v>1</v>
      </c>
      <c r="I399" s="219"/>
      <c r="J399" s="220">
        <f>ROUND(I399*H399,2)</f>
        <v>0</v>
      </c>
      <c r="K399" s="216" t="s">
        <v>147</v>
      </c>
      <c r="L399" s="46"/>
      <c r="M399" s="221" t="s">
        <v>19</v>
      </c>
      <c r="N399" s="222" t="s">
        <v>43</v>
      </c>
      <c r="O399" s="86"/>
      <c r="P399" s="223">
        <f>O399*H399</f>
        <v>0</v>
      </c>
      <c r="Q399" s="223">
        <v>0.00031</v>
      </c>
      <c r="R399" s="223">
        <f>Q399*H399</f>
        <v>0.00031</v>
      </c>
      <c r="S399" s="223">
        <v>0</v>
      </c>
      <c r="T399" s="224">
        <f>S399*H399</f>
        <v>0</v>
      </c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R399" s="225" t="s">
        <v>283</v>
      </c>
      <c r="AT399" s="225" t="s">
        <v>143</v>
      </c>
      <c r="AU399" s="225" t="s">
        <v>84</v>
      </c>
      <c r="AY399" s="19" t="s">
        <v>141</v>
      </c>
      <c r="BE399" s="226">
        <f>IF(N399="základní",J399,0)</f>
        <v>0</v>
      </c>
      <c r="BF399" s="226">
        <f>IF(N399="snížená",J399,0)</f>
        <v>0</v>
      </c>
      <c r="BG399" s="226">
        <f>IF(N399="zákl. přenesená",J399,0)</f>
        <v>0</v>
      </c>
      <c r="BH399" s="226">
        <f>IF(N399="sníž. přenesená",J399,0)</f>
        <v>0</v>
      </c>
      <c r="BI399" s="226">
        <f>IF(N399="nulová",J399,0)</f>
        <v>0</v>
      </c>
      <c r="BJ399" s="19" t="s">
        <v>84</v>
      </c>
      <c r="BK399" s="226">
        <f>ROUND(I399*H399,2)</f>
        <v>0</v>
      </c>
      <c r="BL399" s="19" t="s">
        <v>283</v>
      </c>
      <c r="BM399" s="225" t="s">
        <v>1340</v>
      </c>
    </row>
    <row r="400" s="2" customFormat="1">
      <c r="A400" s="40"/>
      <c r="B400" s="41"/>
      <c r="C400" s="42"/>
      <c r="D400" s="227" t="s">
        <v>150</v>
      </c>
      <c r="E400" s="42"/>
      <c r="F400" s="228" t="s">
        <v>1341</v>
      </c>
      <c r="G400" s="42"/>
      <c r="H400" s="42"/>
      <c r="I400" s="229"/>
      <c r="J400" s="42"/>
      <c r="K400" s="42"/>
      <c r="L400" s="46"/>
      <c r="M400" s="230"/>
      <c r="N400" s="231"/>
      <c r="O400" s="86"/>
      <c r="P400" s="86"/>
      <c r="Q400" s="86"/>
      <c r="R400" s="86"/>
      <c r="S400" s="86"/>
      <c r="T400" s="87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T400" s="19" t="s">
        <v>150</v>
      </c>
      <c r="AU400" s="19" t="s">
        <v>84</v>
      </c>
    </row>
    <row r="401" s="13" customFormat="1">
      <c r="A401" s="13"/>
      <c r="B401" s="232"/>
      <c r="C401" s="233"/>
      <c r="D401" s="234" t="s">
        <v>152</v>
      </c>
      <c r="E401" s="235" t="s">
        <v>19</v>
      </c>
      <c r="F401" s="236" t="s">
        <v>1120</v>
      </c>
      <c r="G401" s="233"/>
      <c r="H401" s="235" t="s">
        <v>19</v>
      </c>
      <c r="I401" s="237"/>
      <c r="J401" s="233"/>
      <c r="K401" s="233"/>
      <c r="L401" s="238"/>
      <c r="M401" s="239"/>
      <c r="N401" s="240"/>
      <c r="O401" s="240"/>
      <c r="P401" s="240"/>
      <c r="Q401" s="240"/>
      <c r="R401" s="240"/>
      <c r="S401" s="240"/>
      <c r="T401" s="241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2" t="s">
        <v>152</v>
      </c>
      <c r="AU401" s="242" t="s">
        <v>84</v>
      </c>
      <c r="AV401" s="13" t="s">
        <v>78</v>
      </c>
      <c r="AW401" s="13" t="s">
        <v>33</v>
      </c>
      <c r="AX401" s="13" t="s">
        <v>71</v>
      </c>
      <c r="AY401" s="242" t="s">
        <v>141</v>
      </c>
    </row>
    <row r="402" s="13" customFormat="1">
      <c r="A402" s="13"/>
      <c r="B402" s="232"/>
      <c r="C402" s="233"/>
      <c r="D402" s="234" t="s">
        <v>152</v>
      </c>
      <c r="E402" s="235" t="s">
        <v>19</v>
      </c>
      <c r="F402" s="236" t="s">
        <v>1336</v>
      </c>
      <c r="G402" s="233"/>
      <c r="H402" s="235" t="s">
        <v>19</v>
      </c>
      <c r="I402" s="237"/>
      <c r="J402" s="233"/>
      <c r="K402" s="233"/>
      <c r="L402" s="238"/>
      <c r="M402" s="239"/>
      <c r="N402" s="240"/>
      <c r="O402" s="240"/>
      <c r="P402" s="240"/>
      <c r="Q402" s="240"/>
      <c r="R402" s="240"/>
      <c r="S402" s="240"/>
      <c r="T402" s="24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2" t="s">
        <v>152</v>
      </c>
      <c r="AU402" s="242" t="s">
        <v>84</v>
      </c>
      <c r="AV402" s="13" t="s">
        <v>78</v>
      </c>
      <c r="AW402" s="13" t="s">
        <v>33</v>
      </c>
      <c r="AX402" s="13" t="s">
        <v>71</v>
      </c>
      <c r="AY402" s="242" t="s">
        <v>141</v>
      </c>
    </row>
    <row r="403" s="14" customFormat="1">
      <c r="A403" s="14"/>
      <c r="B403" s="243"/>
      <c r="C403" s="244"/>
      <c r="D403" s="234" t="s">
        <v>152</v>
      </c>
      <c r="E403" s="245" t="s">
        <v>19</v>
      </c>
      <c r="F403" s="246" t="s">
        <v>78</v>
      </c>
      <c r="G403" s="244"/>
      <c r="H403" s="247">
        <v>1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152</v>
      </c>
      <c r="AU403" s="253" t="s">
        <v>84</v>
      </c>
      <c r="AV403" s="14" t="s">
        <v>84</v>
      </c>
      <c r="AW403" s="14" t="s">
        <v>33</v>
      </c>
      <c r="AX403" s="14" t="s">
        <v>71</v>
      </c>
      <c r="AY403" s="253" t="s">
        <v>141</v>
      </c>
    </row>
    <row r="404" s="15" customFormat="1">
      <c r="A404" s="15"/>
      <c r="B404" s="254"/>
      <c r="C404" s="255"/>
      <c r="D404" s="234" t="s">
        <v>152</v>
      </c>
      <c r="E404" s="256" t="s">
        <v>19</v>
      </c>
      <c r="F404" s="257" t="s">
        <v>159</v>
      </c>
      <c r="G404" s="255"/>
      <c r="H404" s="258">
        <v>1</v>
      </c>
      <c r="I404" s="259"/>
      <c r="J404" s="255"/>
      <c r="K404" s="255"/>
      <c r="L404" s="260"/>
      <c r="M404" s="261"/>
      <c r="N404" s="262"/>
      <c r="O404" s="262"/>
      <c r="P404" s="262"/>
      <c r="Q404" s="262"/>
      <c r="R404" s="262"/>
      <c r="S404" s="262"/>
      <c r="T404" s="263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64" t="s">
        <v>152</v>
      </c>
      <c r="AU404" s="264" t="s">
        <v>84</v>
      </c>
      <c r="AV404" s="15" t="s">
        <v>148</v>
      </c>
      <c r="AW404" s="15" t="s">
        <v>33</v>
      </c>
      <c r="AX404" s="15" t="s">
        <v>78</v>
      </c>
      <c r="AY404" s="264" t="s">
        <v>141</v>
      </c>
    </row>
    <row r="405" s="2" customFormat="1" ht="24.15" customHeight="1">
      <c r="A405" s="40"/>
      <c r="B405" s="41"/>
      <c r="C405" s="214" t="s">
        <v>558</v>
      </c>
      <c r="D405" s="214" t="s">
        <v>143</v>
      </c>
      <c r="E405" s="215" t="s">
        <v>919</v>
      </c>
      <c r="F405" s="216" t="s">
        <v>1342</v>
      </c>
      <c r="G405" s="217" t="s">
        <v>347</v>
      </c>
      <c r="H405" s="218">
        <v>2.54</v>
      </c>
      <c r="I405" s="219"/>
      <c r="J405" s="220">
        <f>ROUND(I405*H405,2)</f>
        <v>0</v>
      </c>
      <c r="K405" s="216" t="s">
        <v>147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0.00191</v>
      </c>
      <c r="R405" s="223">
        <f>Q405*H405</f>
        <v>0.0048514000000000005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283</v>
      </c>
      <c r="AT405" s="225" t="s">
        <v>143</v>
      </c>
      <c r="AU405" s="225" t="s">
        <v>84</v>
      </c>
      <c r="AY405" s="19" t="s">
        <v>141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84</v>
      </c>
      <c r="BK405" s="226">
        <f>ROUND(I405*H405,2)</f>
        <v>0</v>
      </c>
      <c r="BL405" s="19" t="s">
        <v>283</v>
      </c>
      <c r="BM405" s="225" t="s">
        <v>1343</v>
      </c>
    </row>
    <row r="406" s="2" customFormat="1">
      <c r="A406" s="40"/>
      <c r="B406" s="41"/>
      <c r="C406" s="42"/>
      <c r="D406" s="227" t="s">
        <v>150</v>
      </c>
      <c r="E406" s="42"/>
      <c r="F406" s="228" t="s">
        <v>922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150</v>
      </c>
      <c r="AU406" s="19" t="s">
        <v>84</v>
      </c>
    </row>
    <row r="407" s="13" customFormat="1">
      <c r="A407" s="13"/>
      <c r="B407" s="232"/>
      <c r="C407" s="233"/>
      <c r="D407" s="234" t="s">
        <v>152</v>
      </c>
      <c r="E407" s="235" t="s">
        <v>19</v>
      </c>
      <c r="F407" s="236" t="s">
        <v>1120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152</v>
      </c>
      <c r="AU407" s="242" t="s">
        <v>84</v>
      </c>
      <c r="AV407" s="13" t="s">
        <v>78</v>
      </c>
      <c r="AW407" s="13" t="s">
        <v>33</v>
      </c>
      <c r="AX407" s="13" t="s">
        <v>71</v>
      </c>
      <c r="AY407" s="242" t="s">
        <v>141</v>
      </c>
    </row>
    <row r="408" s="13" customFormat="1">
      <c r="A408" s="13"/>
      <c r="B408" s="232"/>
      <c r="C408" s="233"/>
      <c r="D408" s="234" t="s">
        <v>152</v>
      </c>
      <c r="E408" s="235" t="s">
        <v>19</v>
      </c>
      <c r="F408" s="236" t="s">
        <v>1344</v>
      </c>
      <c r="G408" s="233"/>
      <c r="H408" s="235" t="s">
        <v>19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152</v>
      </c>
      <c r="AU408" s="242" t="s">
        <v>84</v>
      </c>
      <c r="AV408" s="13" t="s">
        <v>78</v>
      </c>
      <c r="AW408" s="13" t="s">
        <v>33</v>
      </c>
      <c r="AX408" s="13" t="s">
        <v>71</v>
      </c>
      <c r="AY408" s="242" t="s">
        <v>141</v>
      </c>
    </row>
    <row r="409" s="14" customFormat="1">
      <c r="A409" s="14"/>
      <c r="B409" s="243"/>
      <c r="C409" s="244"/>
      <c r="D409" s="234" t="s">
        <v>152</v>
      </c>
      <c r="E409" s="245" t="s">
        <v>19</v>
      </c>
      <c r="F409" s="246" t="s">
        <v>1345</v>
      </c>
      <c r="G409" s="244"/>
      <c r="H409" s="247">
        <v>2.54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152</v>
      </c>
      <c r="AU409" s="253" t="s">
        <v>84</v>
      </c>
      <c r="AV409" s="14" t="s">
        <v>84</v>
      </c>
      <c r="AW409" s="14" t="s">
        <v>33</v>
      </c>
      <c r="AX409" s="14" t="s">
        <v>71</v>
      </c>
      <c r="AY409" s="253" t="s">
        <v>141</v>
      </c>
    </row>
    <row r="410" s="15" customFormat="1">
      <c r="A410" s="15"/>
      <c r="B410" s="254"/>
      <c r="C410" s="255"/>
      <c r="D410" s="234" t="s">
        <v>152</v>
      </c>
      <c r="E410" s="256" t="s">
        <v>19</v>
      </c>
      <c r="F410" s="257" t="s">
        <v>159</v>
      </c>
      <c r="G410" s="255"/>
      <c r="H410" s="258">
        <v>2.54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152</v>
      </c>
      <c r="AU410" s="264" t="s">
        <v>84</v>
      </c>
      <c r="AV410" s="15" t="s">
        <v>148</v>
      </c>
      <c r="AW410" s="15" t="s">
        <v>33</v>
      </c>
      <c r="AX410" s="15" t="s">
        <v>78</v>
      </c>
      <c r="AY410" s="264" t="s">
        <v>141</v>
      </c>
    </row>
    <row r="411" s="2" customFormat="1" ht="24.15" customHeight="1">
      <c r="A411" s="40"/>
      <c r="B411" s="41"/>
      <c r="C411" s="214" t="s">
        <v>573</v>
      </c>
      <c r="D411" s="214" t="s">
        <v>143</v>
      </c>
      <c r="E411" s="215" t="s">
        <v>925</v>
      </c>
      <c r="F411" s="216" t="s">
        <v>926</v>
      </c>
      <c r="G411" s="217" t="s">
        <v>826</v>
      </c>
      <c r="H411" s="286"/>
      <c r="I411" s="219"/>
      <c r="J411" s="220">
        <f>ROUND(I411*H411,2)</f>
        <v>0</v>
      </c>
      <c r="K411" s="216" t="s">
        <v>147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283</v>
      </c>
      <c r="AT411" s="225" t="s">
        <v>143</v>
      </c>
      <c r="AU411" s="225" t="s">
        <v>84</v>
      </c>
      <c r="AY411" s="19" t="s">
        <v>141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84</v>
      </c>
      <c r="BK411" s="226">
        <f>ROUND(I411*H411,2)</f>
        <v>0</v>
      </c>
      <c r="BL411" s="19" t="s">
        <v>283</v>
      </c>
      <c r="BM411" s="225" t="s">
        <v>1346</v>
      </c>
    </row>
    <row r="412" s="2" customFormat="1">
      <c r="A412" s="40"/>
      <c r="B412" s="41"/>
      <c r="C412" s="42"/>
      <c r="D412" s="227" t="s">
        <v>150</v>
      </c>
      <c r="E412" s="42"/>
      <c r="F412" s="228" t="s">
        <v>928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150</v>
      </c>
      <c r="AU412" s="19" t="s">
        <v>84</v>
      </c>
    </row>
    <row r="413" s="12" customFormat="1" ht="22.8" customHeight="1">
      <c r="A413" s="12"/>
      <c r="B413" s="198"/>
      <c r="C413" s="199"/>
      <c r="D413" s="200" t="s">
        <v>70</v>
      </c>
      <c r="E413" s="212" t="s">
        <v>1347</v>
      </c>
      <c r="F413" s="212" t="s">
        <v>1348</v>
      </c>
      <c r="G413" s="199"/>
      <c r="H413" s="199"/>
      <c r="I413" s="202"/>
      <c r="J413" s="213">
        <f>BK413</f>
        <v>0</v>
      </c>
      <c r="K413" s="199"/>
      <c r="L413" s="204"/>
      <c r="M413" s="205"/>
      <c r="N413" s="206"/>
      <c r="O413" s="206"/>
      <c r="P413" s="207">
        <f>SUM(P414:P421)</f>
        <v>0</v>
      </c>
      <c r="Q413" s="206"/>
      <c r="R413" s="207">
        <f>SUM(R414:R421)</f>
        <v>0.0090299999999999998</v>
      </c>
      <c r="S413" s="206"/>
      <c r="T413" s="208">
        <f>SUM(T414:T421)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9" t="s">
        <v>84</v>
      </c>
      <c r="AT413" s="210" t="s">
        <v>70</v>
      </c>
      <c r="AU413" s="210" t="s">
        <v>78</v>
      </c>
      <c r="AY413" s="209" t="s">
        <v>141</v>
      </c>
      <c r="BK413" s="211">
        <f>SUM(BK414:BK421)</f>
        <v>0</v>
      </c>
    </row>
    <row r="414" s="2" customFormat="1" ht="16.5" customHeight="1">
      <c r="A414" s="40"/>
      <c r="B414" s="41"/>
      <c r="C414" s="214" t="s">
        <v>596</v>
      </c>
      <c r="D414" s="214" t="s">
        <v>143</v>
      </c>
      <c r="E414" s="215" t="s">
        <v>1349</v>
      </c>
      <c r="F414" s="216" t="s">
        <v>1350</v>
      </c>
      <c r="G414" s="217" t="s">
        <v>146</v>
      </c>
      <c r="H414" s="218">
        <v>64.5</v>
      </c>
      <c r="I414" s="219"/>
      <c r="J414" s="220">
        <f>ROUND(I414*H414,2)</f>
        <v>0</v>
      </c>
      <c r="K414" s="216" t="s">
        <v>147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0.00013999999999999999</v>
      </c>
      <c r="R414" s="223">
        <f>Q414*H414</f>
        <v>0.0090299999999999998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283</v>
      </c>
      <c r="AT414" s="225" t="s">
        <v>143</v>
      </c>
      <c r="AU414" s="225" t="s">
        <v>84</v>
      </c>
      <c r="AY414" s="19" t="s">
        <v>141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84</v>
      </c>
      <c r="BK414" s="226">
        <f>ROUND(I414*H414,2)</f>
        <v>0</v>
      </c>
      <c r="BL414" s="19" t="s">
        <v>283</v>
      </c>
      <c r="BM414" s="225" t="s">
        <v>1351</v>
      </c>
    </row>
    <row r="415" s="2" customFormat="1">
      <c r="A415" s="40"/>
      <c r="B415" s="41"/>
      <c r="C415" s="42"/>
      <c r="D415" s="227" t="s">
        <v>150</v>
      </c>
      <c r="E415" s="42"/>
      <c r="F415" s="228" t="s">
        <v>1352</v>
      </c>
      <c r="G415" s="42"/>
      <c r="H415" s="42"/>
      <c r="I415" s="229"/>
      <c r="J415" s="42"/>
      <c r="K415" s="42"/>
      <c r="L415" s="46"/>
      <c r="M415" s="230"/>
      <c r="N415" s="231"/>
      <c r="O415" s="86"/>
      <c r="P415" s="86"/>
      <c r="Q415" s="86"/>
      <c r="R415" s="86"/>
      <c r="S415" s="86"/>
      <c r="T415" s="87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T415" s="19" t="s">
        <v>150</v>
      </c>
      <c r="AU415" s="19" t="s">
        <v>84</v>
      </c>
    </row>
    <row r="416" s="13" customFormat="1">
      <c r="A416" s="13"/>
      <c r="B416" s="232"/>
      <c r="C416" s="233"/>
      <c r="D416" s="234" t="s">
        <v>152</v>
      </c>
      <c r="E416" s="235" t="s">
        <v>19</v>
      </c>
      <c r="F416" s="236" t="s">
        <v>1353</v>
      </c>
      <c r="G416" s="233"/>
      <c r="H416" s="235" t="s">
        <v>19</v>
      </c>
      <c r="I416" s="237"/>
      <c r="J416" s="233"/>
      <c r="K416" s="233"/>
      <c r="L416" s="238"/>
      <c r="M416" s="239"/>
      <c r="N416" s="240"/>
      <c r="O416" s="240"/>
      <c r="P416" s="240"/>
      <c r="Q416" s="240"/>
      <c r="R416" s="240"/>
      <c r="S416" s="240"/>
      <c r="T416" s="241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2" t="s">
        <v>152</v>
      </c>
      <c r="AU416" s="242" t="s">
        <v>84</v>
      </c>
      <c r="AV416" s="13" t="s">
        <v>78</v>
      </c>
      <c r="AW416" s="13" t="s">
        <v>33</v>
      </c>
      <c r="AX416" s="13" t="s">
        <v>71</v>
      </c>
      <c r="AY416" s="242" t="s">
        <v>141</v>
      </c>
    </row>
    <row r="417" s="13" customFormat="1">
      <c r="A417" s="13"/>
      <c r="B417" s="232"/>
      <c r="C417" s="233"/>
      <c r="D417" s="234" t="s">
        <v>152</v>
      </c>
      <c r="E417" s="235" t="s">
        <v>19</v>
      </c>
      <c r="F417" s="236" t="s">
        <v>1166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152</v>
      </c>
      <c r="AU417" s="242" t="s">
        <v>84</v>
      </c>
      <c r="AV417" s="13" t="s">
        <v>78</v>
      </c>
      <c r="AW417" s="13" t="s">
        <v>33</v>
      </c>
      <c r="AX417" s="13" t="s">
        <v>71</v>
      </c>
      <c r="AY417" s="242" t="s">
        <v>141</v>
      </c>
    </row>
    <row r="418" s="14" customFormat="1">
      <c r="A418" s="14"/>
      <c r="B418" s="243"/>
      <c r="C418" s="244"/>
      <c r="D418" s="234" t="s">
        <v>152</v>
      </c>
      <c r="E418" s="245" t="s">
        <v>19</v>
      </c>
      <c r="F418" s="246" t="s">
        <v>1354</v>
      </c>
      <c r="G418" s="244"/>
      <c r="H418" s="247">
        <v>64.5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84</v>
      </c>
      <c r="AV418" s="14" t="s">
        <v>84</v>
      </c>
      <c r="AW418" s="14" t="s">
        <v>33</v>
      </c>
      <c r="AX418" s="14" t="s">
        <v>71</v>
      </c>
      <c r="AY418" s="253" t="s">
        <v>141</v>
      </c>
    </row>
    <row r="419" s="15" customFormat="1">
      <c r="A419" s="15"/>
      <c r="B419" s="254"/>
      <c r="C419" s="255"/>
      <c r="D419" s="234" t="s">
        <v>152</v>
      </c>
      <c r="E419" s="256" t="s">
        <v>19</v>
      </c>
      <c r="F419" s="257" t="s">
        <v>159</v>
      </c>
      <c r="G419" s="255"/>
      <c r="H419" s="258">
        <v>64.5</v>
      </c>
      <c r="I419" s="259"/>
      <c r="J419" s="255"/>
      <c r="K419" s="255"/>
      <c r="L419" s="260"/>
      <c r="M419" s="261"/>
      <c r="N419" s="262"/>
      <c r="O419" s="262"/>
      <c r="P419" s="262"/>
      <c r="Q419" s="262"/>
      <c r="R419" s="262"/>
      <c r="S419" s="262"/>
      <c r="T419" s="263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64" t="s">
        <v>152</v>
      </c>
      <c r="AU419" s="264" t="s">
        <v>84</v>
      </c>
      <c r="AV419" s="15" t="s">
        <v>148</v>
      </c>
      <c r="AW419" s="15" t="s">
        <v>33</v>
      </c>
      <c r="AX419" s="15" t="s">
        <v>78</v>
      </c>
      <c r="AY419" s="264" t="s">
        <v>141</v>
      </c>
    </row>
    <row r="420" s="2" customFormat="1" ht="24.15" customHeight="1">
      <c r="A420" s="40"/>
      <c r="B420" s="41"/>
      <c r="C420" s="214" t="s">
        <v>616</v>
      </c>
      <c r="D420" s="214" t="s">
        <v>143</v>
      </c>
      <c r="E420" s="215" t="s">
        <v>1355</v>
      </c>
      <c r="F420" s="216" t="s">
        <v>1356</v>
      </c>
      <c r="G420" s="217" t="s">
        <v>826</v>
      </c>
      <c r="H420" s="286"/>
      <c r="I420" s="219"/>
      <c r="J420" s="220">
        <f>ROUND(I420*H420,2)</f>
        <v>0</v>
      </c>
      <c r="K420" s="216" t="s">
        <v>147</v>
      </c>
      <c r="L420" s="46"/>
      <c r="M420" s="221" t="s">
        <v>19</v>
      </c>
      <c r="N420" s="222" t="s">
        <v>43</v>
      </c>
      <c r="O420" s="86"/>
      <c r="P420" s="223">
        <f>O420*H420</f>
        <v>0</v>
      </c>
      <c r="Q420" s="223">
        <v>0</v>
      </c>
      <c r="R420" s="223">
        <f>Q420*H420</f>
        <v>0</v>
      </c>
      <c r="S420" s="223">
        <v>0</v>
      </c>
      <c r="T420" s="224">
        <f>S420*H420</f>
        <v>0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25" t="s">
        <v>283</v>
      </c>
      <c r="AT420" s="225" t="s">
        <v>143</v>
      </c>
      <c r="AU420" s="225" t="s">
        <v>84</v>
      </c>
      <c r="AY420" s="19" t="s">
        <v>141</v>
      </c>
      <c r="BE420" s="226">
        <f>IF(N420="základní",J420,0)</f>
        <v>0</v>
      </c>
      <c r="BF420" s="226">
        <f>IF(N420="snížená",J420,0)</f>
        <v>0</v>
      </c>
      <c r="BG420" s="226">
        <f>IF(N420="zákl. přenesená",J420,0)</f>
        <v>0</v>
      </c>
      <c r="BH420" s="226">
        <f>IF(N420="sníž. přenesená",J420,0)</f>
        <v>0</v>
      </c>
      <c r="BI420" s="226">
        <f>IF(N420="nulová",J420,0)</f>
        <v>0</v>
      </c>
      <c r="BJ420" s="19" t="s">
        <v>84</v>
      </c>
      <c r="BK420" s="226">
        <f>ROUND(I420*H420,2)</f>
        <v>0</v>
      </c>
      <c r="BL420" s="19" t="s">
        <v>283</v>
      </c>
      <c r="BM420" s="225" t="s">
        <v>1357</v>
      </c>
    </row>
    <row r="421" s="2" customFormat="1">
      <c r="A421" s="40"/>
      <c r="B421" s="41"/>
      <c r="C421" s="42"/>
      <c r="D421" s="227" t="s">
        <v>150</v>
      </c>
      <c r="E421" s="42"/>
      <c r="F421" s="228" t="s">
        <v>1358</v>
      </c>
      <c r="G421" s="42"/>
      <c r="H421" s="42"/>
      <c r="I421" s="229"/>
      <c r="J421" s="42"/>
      <c r="K421" s="42"/>
      <c r="L421" s="46"/>
      <c r="M421" s="230"/>
      <c r="N421" s="231"/>
      <c r="O421" s="86"/>
      <c r="P421" s="86"/>
      <c r="Q421" s="86"/>
      <c r="R421" s="86"/>
      <c r="S421" s="86"/>
      <c r="T421" s="87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T421" s="19" t="s">
        <v>150</v>
      </c>
      <c r="AU421" s="19" t="s">
        <v>84</v>
      </c>
    </row>
    <row r="422" s="12" customFormat="1" ht="22.8" customHeight="1">
      <c r="A422" s="12"/>
      <c r="B422" s="198"/>
      <c r="C422" s="199"/>
      <c r="D422" s="200" t="s">
        <v>70</v>
      </c>
      <c r="E422" s="212" t="s">
        <v>1359</v>
      </c>
      <c r="F422" s="212" t="s">
        <v>1360</v>
      </c>
      <c r="G422" s="199"/>
      <c r="H422" s="199"/>
      <c r="I422" s="202"/>
      <c r="J422" s="213">
        <f>BK422</f>
        <v>0</v>
      </c>
      <c r="K422" s="199"/>
      <c r="L422" s="204"/>
      <c r="M422" s="205"/>
      <c r="N422" s="206"/>
      <c r="O422" s="206"/>
      <c r="P422" s="207">
        <f>SUM(P423:P435)</f>
        <v>0</v>
      </c>
      <c r="Q422" s="206"/>
      <c r="R422" s="207">
        <f>SUM(R423:R435)</f>
        <v>0</v>
      </c>
      <c r="S422" s="206"/>
      <c r="T422" s="208">
        <f>SUM(T423:T435)</f>
        <v>0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09" t="s">
        <v>84</v>
      </c>
      <c r="AT422" s="210" t="s">
        <v>70</v>
      </c>
      <c r="AU422" s="210" t="s">
        <v>78</v>
      </c>
      <c r="AY422" s="209" t="s">
        <v>141</v>
      </c>
      <c r="BK422" s="211">
        <f>SUM(BK423:BK435)</f>
        <v>0</v>
      </c>
    </row>
    <row r="423" s="2" customFormat="1" ht="16.5" customHeight="1">
      <c r="A423" s="40"/>
      <c r="B423" s="41"/>
      <c r="C423" s="214" t="s">
        <v>621</v>
      </c>
      <c r="D423" s="214" t="s">
        <v>143</v>
      </c>
      <c r="E423" s="215" t="s">
        <v>1361</v>
      </c>
      <c r="F423" s="216" t="s">
        <v>1362</v>
      </c>
      <c r="G423" s="217" t="s">
        <v>1257</v>
      </c>
      <c r="H423" s="218">
        <v>1</v>
      </c>
      <c r="I423" s="219"/>
      <c r="J423" s="220">
        <f>ROUND(I423*H423,2)</f>
        <v>0</v>
      </c>
      <c r="K423" s="216" t="s">
        <v>19</v>
      </c>
      <c r="L423" s="46"/>
      <c r="M423" s="221" t="s">
        <v>19</v>
      </c>
      <c r="N423" s="222" t="s">
        <v>43</v>
      </c>
      <c r="O423" s="86"/>
      <c r="P423" s="223">
        <f>O423*H423</f>
        <v>0</v>
      </c>
      <c r="Q423" s="223">
        <v>0</v>
      </c>
      <c r="R423" s="223">
        <f>Q423*H423</f>
        <v>0</v>
      </c>
      <c r="S423" s="223">
        <v>0</v>
      </c>
      <c r="T423" s="224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25" t="s">
        <v>283</v>
      </c>
      <c r="AT423" s="225" t="s">
        <v>143</v>
      </c>
      <c r="AU423" s="225" t="s">
        <v>84</v>
      </c>
      <c r="AY423" s="19" t="s">
        <v>141</v>
      </c>
      <c r="BE423" s="226">
        <f>IF(N423="základní",J423,0)</f>
        <v>0</v>
      </c>
      <c r="BF423" s="226">
        <f>IF(N423="snížená",J423,0)</f>
        <v>0</v>
      </c>
      <c r="BG423" s="226">
        <f>IF(N423="zákl. přenesená",J423,0)</f>
        <v>0</v>
      </c>
      <c r="BH423" s="226">
        <f>IF(N423="sníž. přenesená",J423,0)</f>
        <v>0</v>
      </c>
      <c r="BI423" s="226">
        <f>IF(N423="nulová",J423,0)</f>
        <v>0</v>
      </c>
      <c r="BJ423" s="19" t="s">
        <v>84</v>
      </c>
      <c r="BK423" s="226">
        <f>ROUND(I423*H423,2)</f>
        <v>0</v>
      </c>
      <c r="BL423" s="19" t="s">
        <v>283</v>
      </c>
      <c r="BM423" s="225" t="s">
        <v>1363</v>
      </c>
    </row>
    <row r="424" s="14" customFormat="1">
      <c r="A424" s="14"/>
      <c r="B424" s="243"/>
      <c r="C424" s="244"/>
      <c r="D424" s="234" t="s">
        <v>152</v>
      </c>
      <c r="E424" s="245" t="s">
        <v>19</v>
      </c>
      <c r="F424" s="246" t="s">
        <v>78</v>
      </c>
      <c r="G424" s="244"/>
      <c r="H424" s="247">
        <v>1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152</v>
      </c>
      <c r="AU424" s="253" t="s">
        <v>84</v>
      </c>
      <c r="AV424" s="14" t="s">
        <v>84</v>
      </c>
      <c r="AW424" s="14" t="s">
        <v>33</v>
      </c>
      <c r="AX424" s="14" t="s">
        <v>71</v>
      </c>
      <c r="AY424" s="253" t="s">
        <v>141</v>
      </c>
    </row>
    <row r="425" s="15" customFormat="1">
      <c r="A425" s="15"/>
      <c r="B425" s="254"/>
      <c r="C425" s="255"/>
      <c r="D425" s="234" t="s">
        <v>152</v>
      </c>
      <c r="E425" s="256" t="s">
        <v>19</v>
      </c>
      <c r="F425" s="257" t="s">
        <v>159</v>
      </c>
      <c r="G425" s="255"/>
      <c r="H425" s="258">
        <v>1</v>
      </c>
      <c r="I425" s="259"/>
      <c r="J425" s="255"/>
      <c r="K425" s="255"/>
      <c r="L425" s="260"/>
      <c r="M425" s="261"/>
      <c r="N425" s="262"/>
      <c r="O425" s="262"/>
      <c r="P425" s="262"/>
      <c r="Q425" s="262"/>
      <c r="R425" s="262"/>
      <c r="S425" s="262"/>
      <c r="T425" s="263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4" t="s">
        <v>152</v>
      </c>
      <c r="AU425" s="264" t="s">
        <v>84</v>
      </c>
      <c r="AV425" s="15" t="s">
        <v>148</v>
      </c>
      <c r="AW425" s="15" t="s">
        <v>33</v>
      </c>
      <c r="AX425" s="15" t="s">
        <v>78</v>
      </c>
      <c r="AY425" s="264" t="s">
        <v>141</v>
      </c>
    </row>
    <row r="426" s="2" customFormat="1" ht="16.5" customHeight="1">
      <c r="A426" s="40"/>
      <c r="B426" s="41"/>
      <c r="C426" s="265" t="s">
        <v>628</v>
      </c>
      <c r="D426" s="265" t="s">
        <v>183</v>
      </c>
      <c r="E426" s="266" t="s">
        <v>1364</v>
      </c>
      <c r="F426" s="267" t="s">
        <v>1365</v>
      </c>
      <c r="G426" s="268" t="s">
        <v>1366</v>
      </c>
      <c r="H426" s="269">
        <v>1</v>
      </c>
      <c r="I426" s="270"/>
      <c r="J426" s="271">
        <f>ROUND(I426*H426,2)</f>
        <v>0</v>
      </c>
      <c r="K426" s="267" t="s">
        <v>19</v>
      </c>
      <c r="L426" s="272"/>
      <c r="M426" s="273" t="s">
        <v>19</v>
      </c>
      <c r="N426" s="274" t="s">
        <v>43</v>
      </c>
      <c r="O426" s="86"/>
      <c r="P426" s="223">
        <f>O426*H426</f>
        <v>0</v>
      </c>
      <c r="Q426" s="223">
        <v>0</v>
      </c>
      <c r="R426" s="223">
        <f>Q426*H426</f>
        <v>0</v>
      </c>
      <c r="S426" s="223">
        <v>0</v>
      </c>
      <c r="T426" s="224">
        <f>S426*H426</f>
        <v>0</v>
      </c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R426" s="225" t="s">
        <v>294</v>
      </c>
      <c r="AT426" s="225" t="s">
        <v>183</v>
      </c>
      <c r="AU426" s="225" t="s">
        <v>84</v>
      </c>
      <c r="AY426" s="19" t="s">
        <v>141</v>
      </c>
      <c r="BE426" s="226">
        <f>IF(N426="základní",J426,0)</f>
        <v>0</v>
      </c>
      <c r="BF426" s="226">
        <f>IF(N426="snížená",J426,0)</f>
        <v>0</v>
      </c>
      <c r="BG426" s="226">
        <f>IF(N426="zákl. přenesená",J426,0)</f>
        <v>0</v>
      </c>
      <c r="BH426" s="226">
        <f>IF(N426="sníž. přenesená",J426,0)</f>
        <v>0</v>
      </c>
      <c r="BI426" s="226">
        <f>IF(N426="nulová",J426,0)</f>
        <v>0</v>
      </c>
      <c r="BJ426" s="19" t="s">
        <v>84</v>
      </c>
      <c r="BK426" s="226">
        <f>ROUND(I426*H426,2)</f>
        <v>0</v>
      </c>
      <c r="BL426" s="19" t="s">
        <v>283</v>
      </c>
      <c r="BM426" s="225" t="s">
        <v>1367</v>
      </c>
    </row>
    <row r="427" s="13" customFormat="1">
      <c r="A427" s="13"/>
      <c r="B427" s="232"/>
      <c r="C427" s="233"/>
      <c r="D427" s="234" t="s">
        <v>152</v>
      </c>
      <c r="E427" s="235" t="s">
        <v>19</v>
      </c>
      <c r="F427" s="236" t="s">
        <v>1368</v>
      </c>
      <c r="G427" s="233"/>
      <c r="H427" s="235" t="s">
        <v>19</v>
      </c>
      <c r="I427" s="237"/>
      <c r="J427" s="233"/>
      <c r="K427" s="233"/>
      <c r="L427" s="238"/>
      <c r="M427" s="239"/>
      <c r="N427" s="240"/>
      <c r="O427" s="240"/>
      <c r="P427" s="240"/>
      <c r="Q427" s="240"/>
      <c r="R427" s="240"/>
      <c r="S427" s="240"/>
      <c r="T427" s="24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2" t="s">
        <v>152</v>
      </c>
      <c r="AU427" s="242" t="s">
        <v>84</v>
      </c>
      <c r="AV427" s="13" t="s">
        <v>78</v>
      </c>
      <c r="AW427" s="13" t="s">
        <v>33</v>
      </c>
      <c r="AX427" s="13" t="s">
        <v>71</v>
      </c>
      <c r="AY427" s="242" t="s">
        <v>141</v>
      </c>
    </row>
    <row r="428" s="14" customFormat="1">
      <c r="A428" s="14"/>
      <c r="B428" s="243"/>
      <c r="C428" s="244"/>
      <c r="D428" s="234" t="s">
        <v>152</v>
      </c>
      <c r="E428" s="245" t="s">
        <v>19</v>
      </c>
      <c r="F428" s="246" t="s">
        <v>78</v>
      </c>
      <c r="G428" s="244"/>
      <c r="H428" s="247">
        <v>1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152</v>
      </c>
      <c r="AU428" s="253" t="s">
        <v>84</v>
      </c>
      <c r="AV428" s="14" t="s">
        <v>84</v>
      </c>
      <c r="AW428" s="14" t="s">
        <v>33</v>
      </c>
      <c r="AX428" s="14" t="s">
        <v>71</v>
      </c>
      <c r="AY428" s="253" t="s">
        <v>141</v>
      </c>
    </row>
    <row r="429" s="15" customFormat="1">
      <c r="A429" s="15"/>
      <c r="B429" s="254"/>
      <c r="C429" s="255"/>
      <c r="D429" s="234" t="s">
        <v>152</v>
      </c>
      <c r="E429" s="256" t="s">
        <v>19</v>
      </c>
      <c r="F429" s="257" t="s">
        <v>159</v>
      </c>
      <c r="G429" s="255"/>
      <c r="H429" s="258">
        <v>1</v>
      </c>
      <c r="I429" s="259"/>
      <c r="J429" s="255"/>
      <c r="K429" s="255"/>
      <c r="L429" s="260"/>
      <c r="M429" s="261"/>
      <c r="N429" s="262"/>
      <c r="O429" s="262"/>
      <c r="P429" s="262"/>
      <c r="Q429" s="262"/>
      <c r="R429" s="262"/>
      <c r="S429" s="262"/>
      <c r="T429" s="263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T429" s="264" t="s">
        <v>152</v>
      </c>
      <c r="AU429" s="264" t="s">
        <v>84</v>
      </c>
      <c r="AV429" s="15" t="s">
        <v>148</v>
      </c>
      <c r="AW429" s="15" t="s">
        <v>33</v>
      </c>
      <c r="AX429" s="15" t="s">
        <v>78</v>
      </c>
      <c r="AY429" s="264" t="s">
        <v>141</v>
      </c>
    </row>
    <row r="430" s="2" customFormat="1" ht="16.5" customHeight="1">
      <c r="A430" s="40"/>
      <c r="B430" s="41"/>
      <c r="C430" s="265" t="s">
        <v>633</v>
      </c>
      <c r="D430" s="265" t="s">
        <v>183</v>
      </c>
      <c r="E430" s="266" t="s">
        <v>1369</v>
      </c>
      <c r="F430" s="267" t="s">
        <v>1370</v>
      </c>
      <c r="G430" s="268" t="s">
        <v>1366</v>
      </c>
      <c r="H430" s="269">
        <v>1</v>
      </c>
      <c r="I430" s="270"/>
      <c r="J430" s="271">
        <f>ROUND(I430*H430,2)</f>
        <v>0</v>
      </c>
      <c r="K430" s="267" t="s">
        <v>19</v>
      </c>
      <c r="L430" s="272"/>
      <c r="M430" s="273" t="s">
        <v>19</v>
      </c>
      <c r="N430" s="274" t="s">
        <v>43</v>
      </c>
      <c r="O430" s="86"/>
      <c r="P430" s="223">
        <f>O430*H430</f>
        <v>0</v>
      </c>
      <c r="Q430" s="223">
        <v>0</v>
      </c>
      <c r="R430" s="223">
        <f>Q430*H430</f>
        <v>0</v>
      </c>
      <c r="S430" s="223">
        <v>0</v>
      </c>
      <c r="T430" s="224">
        <f>S430*H430</f>
        <v>0</v>
      </c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R430" s="225" t="s">
        <v>294</v>
      </c>
      <c r="AT430" s="225" t="s">
        <v>183</v>
      </c>
      <c r="AU430" s="225" t="s">
        <v>84</v>
      </c>
      <c r="AY430" s="19" t="s">
        <v>141</v>
      </c>
      <c r="BE430" s="226">
        <f>IF(N430="základní",J430,0)</f>
        <v>0</v>
      </c>
      <c r="BF430" s="226">
        <f>IF(N430="snížená",J430,0)</f>
        <v>0</v>
      </c>
      <c r="BG430" s="226">
        <f>IF(N430="zákl. přenesená",J430,0)</f>
        <v>0</v>
      </c>
      <c r="BH430" s="226">
        <f>IF(N430="sníž. přenesená",J430,0)</f>
        <v>0</v>
      </c>
      <c r="BI430" s="226">
        <f>IF(N430="nulová",J430,0)</f>
        <v>0</v>
      </c>
      <c r="BJ430" s="19" t="s">
        <v>84</v>
      </c>
      <c r="BK430" s="226">
        <f>ROUND(I430*H430,2)</f>
        <v>0</v>
      </c>
      <c r="BL430" s="19" t="s">
        <v>283</v>
      </c>
      <c r="BM430" s="225" t="s">
        <v>1371</v>
      </c>
    </row>
    <row r="431" s="13" customFormat="1">
      <c r="A431" s="13"/>
      <c r="B431" s="232"/>
      <c r="C431" s="233"/>
      <c r="D431" s="234" t="s">
        <v>152</v>
      </c>
      <c r="E431" s="235" t="s">
        <v>19</v>
      </c>
      <c r="F431" s="236" t="s">
        <v>1372</v>
      </c>
      <c r="G431" s="233"/>
      <c r="H431" s="235" t="s">
        <v>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152</v>
      </c>
      <c r="AU431" s="242" t="s">
        <v>84</v>
      </c>
      <c r="AV431" s="13" t="s">
        <v>78</v>
      </c>
      <c r="AW431" s="13" t="s">
        <v>33</v>
      </c>
      <c r="AX431" s="13" t="s">
        <v>71</v>
      </c>
      <c r="AY431" s="242" t="s">
        <v>141</v>
      </c>
    </row>
    <row r="432" s="14" customFormat="1">
      <c r="A432" s="14"/>
      <c r="B432" s="243"/>
      <c r="C432" s="244"/>
      <c r="D432" s="234" t="s">
        <v>152</v>
      </c>
      <c r="E432" s="245" t="s">
        <v>19</v>
      </c>
      <c r="F432" s="246" t="s">
        <v>78</v>
      </c>
      <c r="G432" s="244"/>
      <c r="H432" s="247">
        <v>1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84</v>
      </c>
      <c r="AV432" s="14" t="s">
        <v>84</v>
      </c>
      <c r="AW432" s="14" t="s">
        <v>33</v>
      </c>
      <c r="AX432" s="14" t="s">
        <v>71</v>
      </c>
      <c r="AY432" s="253" t="s">
        <v>141</v>
      </c>
    </row>
    <row r="433" s="15" customFormat="1">
      <c r="A433" s="15"/>
      <c r="B433" s="254"/>
      <c r="C433" s="255"/>
      <c r="D433" s="234" t="s">
        <v>152</v>
      </c>
      <c r="E433" s="256" t="s">
        <v>19</v>
      </c>
      <c r="F433" s="257" t="s">
        <v>159</v>
      </c>
      <c r="G433" s="255"/>
      <c r="H433" s="258">
        <v>1</v>
      </c>
      <c r="I433" s="259"/>
      <c r="J433" s="255"/>
      <c r="K433" s="255"/>
      <c r="L433" s="260"/>
      <c r="M433" s="261"/>
      <c r="N433" s="262"/>
      <c r="O433" s="262"/>
      <c r="P433" s="262"/>
      <c r="Q433" s="262"/>
      <c r="R433" s="262"/>
      <c r="S433" s="262"/>
      <c r="T433" s="263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T433" s="264" t="s">
        <v>152</v>
      </c>
      <c r="AU433" s="264" t="s">
        <v>84</v>
      </c>
      <c r="AV433" s="15" t="s">
        <v>148</v>
      </c>
      <c r="AW433" s="15" t="s">
        <v>33</v>
      </c>
      <c r="AX433" s="15" t="s">
        <v>78</v>
      </c>
      <c r="AY433" s="264" t="s">
        <v>141</v>
      </c>
    </row>
    <row r="434" s="2" customFormat="1" ht="24.15" customHeight="1">
      <c r="A434" s="40"/>
      <c r="B434" s="41"/>
      <c r="C434" s="214" t="s">
        <v>640</v>
      </c>
      <c r="D434" s="214" t="s">
        <v>143</v>
      </c>
      <c r="E434" s="215" t="s">
        <v>1373</v>
      </c>
      <c r="F434" s="216" t="s">
        <v>1374</v>
      </c>
      <c r="G434" s="217" t="s">
        <v>826</v>
      </c>
      <c r="H434" s="286"/>
      <c r="I434" s="219"/>
      <c r="J434" s="220">
        <f>ROUND(I434*H434,2)</f>
        <v>0</v>
      </c>
      <c r="K434" s="216" t="s">
        <v>147</v>
      </c>
      <c r="L434" s="46"/>
      <c r="M434" s="221" t="s">
        <v>19</v>
      </c>
      <c r="N434" s="222" t="s">
        <v>43</v>
      </c>
      <c r="O434" s="86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25" t="s">
        <v>283</v>
      </c>
      <c r="AT434" s="225" t="s">
        <v>143</v>
      </c>
      <c r="AU434" s="225" t="s">
        <v>84</v>
      </c>
      <c r="AY434" s="19" t="s">
        <v>141</v>
      </c>
      <c r="BE434" s="226">
        <f>IF(N434="základní",J434,0)</f>
        <v>0</v>
      </c>
      <c r="BF434" s="226">
        <f>IF(N434="snížená",J434,0)</f>
        <v>0</v>
      </c>
      <c r="BG434" s="226">
        <f>IF(N434="zákl. přenesená",J434,0)</f>
        <v>0</v>
      </c>
      <c r="BH434" s="226">
        <f>IF(N434="sníž. přenesená",J434,0)</f>
        <v>0</v>
      </c>
      <c r="BI434" s="226">
        <f>IF(N434="nulová",J434,0)</f>
        <v>0</v>
      </c>
      <c r="BJ434" s="19" t="s">
        <v>84</v>
      </c>
      <c r="BK434" s="226">
        <f>ROUND(I434*H434,2)</f>
        <v>0</v>
      </c>
      <c r="BL434" s="19" t="s">
        <v>283</v>
      </c>
      <c r="BM434" s="225" t="s">
        <v>1375</v>
      </c>
    </row>
    <row r="435" s="2" customFormat="1">
      <c r="A435" s="40"/>
      <c r="B435" s="41"/>
      <c r="C435" s="42"/>
      <c r="D435" s="227" t="s">
        <v>150</v>
      </c>
      <c r="E435" s="42"/>
      <c r="F435" s="228" t="s">
        <v>1376</v>
      </c>
      <c r="G435" s="42"/>
      <c r="H435" s="42"/>
      <c r="I435" s="229"/>
      <c r="J435" s="42"/>
      <c r="K435" s="42"/>
      <c r="L435" s="46"/>
      <c r="M435" s="230"/>
      <c r="N435" s="231"/>
      <c r="O435" s="86"/>
      <c r="P435" s="86"/>
      <c r="Q435" s="86"/>
      <c r="R435" s="86"/>
      <c r="S435" s="86"/>
      <c r="T435" s="87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T435" s="19" t="s">
        <v>150</v>
      </c>
      <c r="AU435" s="19" t="s">
        <v>84</v>
      </c>
    </row>
    <row r="436" s="12" customFormat="1" ht="22.8" customHeight="1">
      <c r="A436" s="12"/>
      <c r="B436" s="198"/>
      <c r="C436" s="199"/>
      <c r="D436" s="200" t="s">
        <v>70</v>
      </c>
      <c r="E436" s="212" t="s">
        <v>929</v>
      </c>
      <c r="F436" s="212" t="s">
        <v>930</v>
      </c>
      <c r="G436" s="199"/>
      <c r="H436" s="199"/>
      <c r="I436" s="202"/>
      <c r="J436" s="213">
        <f>BK436</f>
        <v>0</v>
      </c>
      <c r="K436" s="199"/>
      <c r="L436" s="204"/>
      <c r="M436" s="205"/>
      <c r="N436" s="206"/>
      <c r="O436" s="206"/>
      <c r="P436" s="207">
        <f>SUM(P437:P457)</f>
        <v>0</v>
      </c>
      <c r="Q436" s="206"/>
      <c r="R436" s="207">
        <f>SUM(R437:R457)</f>
        <v>0.46864243999999999</v>
      </c>
      <c r="S436" s="206"/>
      <c r="T436" s="208">
        <f>SUM(T437:T457)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09" t="s">
        <v>84</v>
      </c>
      <c r="AT436" s="210" t="s">
        <v>70</v>
      </c>
      <c r="AU436" s="210" t="s">
        <v>78</v>
      </c>
      <c r="AY436" s="209" t="s">
        <v>141</v>
      </c>
      <c r="BK436" s="211">
        <f>SUM(BK437:BK457)</f>
        <v>0</v>
      </c>
    </row>
    <row r="437" s="2" customFormat="1" ht="24.15" customHeight="1">
      <c r="A437" s="40"/>
      <c r="B437" s="41"/>
      <c r="C437" s="214" t="s">
        <v>645</v>
      </c>
      <c r="D437" s="214" t="s">
        <v>143</v>
      </c>
      <c r="E437" s="215" t="s">
        <v>1377</v>
      </c>
      <c r="F437" s="216" t="s">
        <v>1378</v>
      </c>
      <c r="G437" s="217" t="s">
        <v>146</v>
      </c>
      <c r="H437" s="218">
        <v>43.472999999999999</v>
      </c>
      <c r="I437" s="219"/>
      <c r="J437" s="220">
        <f>ROUND(I437*H437,2)</f>
        <v>0</v>
      </c>
      <c r="K437" s="216" t="s">
        <v>147</v>
      </c>
      <c r="L437" s="46"/>
      <c r="M437" s="221" t="s">
        <v>19</v>
      </c>
      <c r="N437" s="222" t="s">
        <v>43</v>
      </c>
      <c r="O437" s="86"/>
      <c r="P437" s="223">
        <f>O437*H437</f>
        <v>0</v>
      </c>
      <c r="Q437" s="223">
        <v>0.00027999999999999998</v>
      </c>
      <c r="R437" s="223">
        <f>Q437*H437</f>
        <v>0.012172439999999998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283</v>
      </c>
      <c r="AT437" s="225" t="s">
        <v>143</v>
      </c>
      <c r="AU437" s="225" t="s">
        <v>84</v>
      </c>
      <c r="AY437" s="19" t="s">
        <v>141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84</v>
      </c>
      <c r="BK437" s="226">
        <f>ROUND(I437*H437,2)</f>
        <v>0</v>
      </c>
      <c r="BL437" s="19" t="s">
        <v>283</v>
      </c>
      <c r="BM437" s="225" t="s">
        <v>1379</v>
      </c>
    </row>
    <row r="438" s="2" customFormat="1">
      <c r="A438" s="40"/>
      <c r="B438" s="41"/>
      <c r="C438" s="42"/>
      <c r="D438" s="227" t="s">
        <v>150</v>
      </c>
      <c r="E438" s="42"/>
      <c r="F438" s="228" t="s">
        <v>1380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150</v>
      </c>
      <c r="AU438" s="19" t="s">
        <v>84</v>
      </c>
    </row>
    <row r="439" s="13" customFormat="1">
      <c r="A439" s="13"/>
      <c r="B439" s="232"/>
      <c r="C439" s="233"/>
      <c r="D439" s="234" t="s">
        <v>152</v>
      </c>
      <c r="E439" s="235" t="s">
        <v>19</v>
      </c>
      <c r="F439" s="236" t="s">
        <v>1120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152</v>
      </c>
      <c r="AU439" s="242" t="s">
        <v>84</v>
      </c>
      <c r="AV439" s="13" t="s">
        <v>78</v>
      </c>
      <c r="AW439" s="13" t="s">
        <v>33</v>
      </c>
      <c r="AX439" s="13" t="s">
        <v>71</v>
      </c>
      <c r="AY439" s="242" t="s">
        <v>141</v>
      </c>
    </row>
    <row r="440" s="13" customFormat="1">
      <c r="A440" s="13"/>
      <c r="B440" s="232"/>
      <c r="C440" s="233"/>
      <c r="D440" s="234" t="s">
        <v>152</v>
      </c>
      <c r="E440" s="235" t="s">
        <v>19</v>
      </c>
      <c r="F440" s="236" t="s">
        <v>1286</v>
      </c>
      <c r="G440" s="233"/>
      <c r="H440" s="235" t="s">
        <v>19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152</v>
      </c>
      <c r="AU440" s="242" t="s">
        <v>84</v>
      </c>
      <c r="AV440" s="13" t="s">
        <v>78</v>
      </c>
      <c r="AW440" s="13" t="s">
        <v>33</v>
      </c>
      <c r="AX440" s="13" t="s">
        <v>71</v>
      </c>
      <c r="AY440" s="242" t="s">
        <v>141</v>
      </c>
    </row>
    <row r="441" s="14" customFormat="1">
      <c r="A441" s="14"/>
      <c r="B441" s="243"/>
      <c r="C441" s="244"/>
      <c r="D441" s="234" t="s">
        <v>152</v>
      </c>
      <c r="E441" s="245" t="s">
        <v>19</v>
      </c>
      <c r="F441" s="246" t="s">
        <v>1381</v>
      </c>
      <c r="G441" s="244"/>
      <c r="H441" s="247">
        <v>30.375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152</v>
      </c>
      <c r="AU441" s="253" t="s">
        <v>84</v>
      </c>
      <c r="AV441" s="14" t="s">
        <v>84</v>
      </c>
      <c r="AW441" s="14" t="s">
        <v>33</v>
      </c>
      <c r="AX441" s="14" t="s">
        <v>71</v>
      </c>
      <c r="AY441" s="253" t="s">
        <v>141</v>
      </c>
    </row>
    <row r="442" s="14" customFormat="1">
      <c r="A442" s="14"/>
      <c r="B442" s="243"/>
      <c r="C442" s="244"/>
      <c r="D442" s="234" t="s">
        <v>152</v>
      </c>
      <c r="E442" s="245" t="s">
        <v>19</v>
      </c>
      <c r="F442" s="246" t="s">
        <v>1382</v>
      </c>
      <c r="G442" s="244"/>
      <c r="H442" s="247">
        <v>11.375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152</v>
      </c>
      <c r="AU442" s="253" t="s">
        <v>84</v>
      </c>
      <c r="AV442" s="14" t="s">
        <v>84</v>
      </c>
      <c r="AW442" s="14" t="s">
        <v>33</v>
      </c>
      <c r="AX442" s="14" t="s">
        <v>71</v>
      </c>
      <c r="AY442" s="253" t="s">
        <v>141</v>
      </c>
    </row>
    <row r="443" s="14" customFormat="1">
      <c r="A443" s="14"/>
      <c r="B443" s="243"/>
      <c r="C443" s="244"/>
      <c r="D443" s="234" t="s">
        <v>152</v>
      </c>
      <c r="E443" s="245" t="s">
        <v>19</v>
      </c>
      <c r="F443" s="246" t="s">
        <v>1383</v>
      </c>
      <c r="G443" s="244"/>
      <c r="H443" s="247">
        <v>0.48799999999999999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152</v>
      </c>
      <c r="AU443" s="253" t="s">
        <v>84</v>
      </c>
      <c r="AV443" s="14" t="s">
        <v>84</v>
      </c>
      <c r="AW443" s="14" t="s">
        <v>33</v>
      </c>
      <c r="AX443" s="14" t="s">
        <v>71</v>
      </c>
      <c r="AY443" s="253" t="s">
        <v>141</v>
      </c>
    </row>
    <row r="444" s="14" customFormat="1">
      <c r="A444" s="14"/>
      <c r="B444" s="243"/>
      <c r="C444" s="244"/>
      <c r="D444" s="234" t="s">
        <v>152</v>
      </c>
      <c r="E444" s="245" t="s">
        <v>19</v>
      </c>
      <c r="F444" s="246" t="s">
        <v>1384</v>
      </c>
      <c r="G444" s="244"/>
      <c r="H444" s="247">
        <v>1.2350000000000001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152</v>
      </c>
      <c r="AU444" s="253" t="s">
        <v>84</v>
      </c>
      <c r="AV444" s="14" t="s">
        <v>84</v>
      </c>
      <c r="AW444" s="14" t="s">
        <v>33</v>
      </c>
      <c r="AX444" s="14" t="s">
        <v>71</v>
      </c>
      <c r="AY444" s="253" t="s">
        <v>141</v>
      </c>
    </row>
    <row r="445" s="15" customFormat="1">
      <c r="A445" s="15"/>
      <c r="B445" s="254"/>
      <c r="C445" s="255"/>
      <c r="D445" s="234" t="s">
        <v>152</v>
      </c>
      <c r="E445" s="256" t="s">
        <v>19</v>
      </c>
      <c r="F445" s="257" t="s">
        <v>159</v>
      </c>
      <c r="G445" s="255"/>
      <c r="H445" s="258">
        <v>43.472999999999999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4" t="s">
        <v>152</v>
      </c>
      <c r="AU445" s="264" t="s">
        <v>84</v>
      </c>
      <c r="AV445" s="15" t="s">
        <v>148</v>
      </c>
      <c r="AW445" s="15" t="s">
        <v>33</v>
      </c>
      <c r="AX445" s="15" t="s">
        <v>78</v>
      </c>
      <c r="AY445" s="264" t="s">
        <v>141</v>
      </c>
    </row>
    <row r="446" s="2" customFormat="1" ht="16.5" customHeight="1">
      <c r="A446" s="40"/>
      <c r="B446" s="41"/>
      <c r="C446" s="265" t="s">
        <v>650</v>
      </c>
      <c r="D446" s="265" t="s">
        <v>183</v>
      </c>
      <c r="E446" s="266" t="s">
        <v>1385</v>
      </c>
      <c r="F446" s="267" t="s">
        <v>1386</v>
      </c>
      <c r="G446" s="268" t="s">
        <v>146</v>
      </c>
      <c r="H446" s="269">
        <v>45.646999999999998</v>
      </c>
      <c r="I446" s="270"/>
      <c r="J446" s="271">
        <f>ROUND(I446*H446,2)</f>
        <v>0</v>
      </c>
      <c r="K446" s="267" t="s">
        <v>147</v>
      </c>
      <c r="L446" s="272"/>
      <c r="M446" s="273" t="s">
        <v>19</v>
      </c>
      <c r="N446" s="274" t="s">
        <v>43</v>
      </c>
      <c r="O446" s="86"/>
      <c r="P446" s="223">
        <f>O446*H446</f>
        <v>0</v>
      </c>
      <c r="Q446" s="223">
        <v>0.01</v>
      </c>
      <c r="R446" s="223">
        <f>Q446*H446</f>
        <v>0.45646999999999999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294</v>
      </c>
      <c r="AT446" s="225" t="s">
        <v>183</v>
      </c>
      <c r="AU446" s="225" t="s">
        <v>84</v>
      </c>
      <c r="AY446" s="19" t="s">
        <v>141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84</v>
      </c>
      <c r="BK446" s="226">
        <f>ROUND(I446*H446,2)</f>
        <v>0</v>
      </c>
      <c r="BL446" s="19" t="s">
        <v>283</v>
      </c>
      <c r="BM446" s="225" t="s">
        <v>1387</v>
      </c>
    </row>
    <row r="447" s="2" customFormat="1">
      <c r="A447" s="40"/>
      <c r="B447" s="41"/>
      <c r="C447" s="42"/>
      <c r="D447" s="227" t="s">
        <v>150</v>
      </c>
      <c r="E447" s="42"/>
      <c r="F447" s="228" t="s">
        <v>1388</v>
      </c>
      <c r="G447" s="42"/>
      <c r="H447" s="42"/>
      <c r="I447" s="229"/>
      <c r="J447" s="42"/>
      <c r="K447" s="42"/>
      <c r="L447" s="46"/>
      <c r="M447" s="230"/>
      <c r="N447" s="231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150</v>
      </c>
      <c r="AU447" s="19" t="s">
        <v>84</v>
      </c>
    </row>
    <row r="448" s="13" customFormat="1">
      <c r="A448" s="13"/>
      <c r="B448" s="232"/>
      <c r="C448" s="233"/>
      <c r="D448" s="234" t="s">
        <v>152</v>
      </c>
      <c r="E448" s="235" t="s">
        <v>19</v>
      </c>
      <c r="F448" s="236" t="s">
        <v>1120</v>
      </c>
      <c r="G448" s="233"/>
      <c r="H448" s="235" t="s">
        <v>19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152</v>
      </c>
      <c r="AU448" s="242" t="s">
        <v>84</v>
      </c>
      <c r="AV448" s="13" t="s">
        <v>78</v>
      </c>
      <c r="AW448" s="13" t="s">
        <v>33</v>
      </c>
      <c r="AX448" s="13" t="s">
        <v>71</v>
      </c>
      <c r="AY448" s="242" t="s">
        <v>141</v>
      </c>
    </row>
    <row r="449" s="13" customFormat="1">
      <c r="A449" s="13"/>
      <c r="B449" s="232"/>
      <c r="C449" s="233"/>
      <c r="D449" s="234" t="s">
        <v>152</v>
      </c>
      <c r="E449" s="235" t="s">
        <v>19</v>
      </c>
      <c r="F449" s="236" t="s">
        <v>1286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152</v>
      </c>
      <c r="AU449" s="242" t="s">
        <v>84</v>
      </c>
      <c r="AV449" s="13" t="s">
        <v>78</v>
      </c>
      <c r="AW449" s="13" t="s">
        <v>33</v>
      </c>
      <c r="AX449" s="13" t="s">
        <v>71</v>
      </c>
      <c r="AY449" s="242" t="s">
        <v>141</v>
      </c>
    </row>
    <row r="450" s="14" customFormat="1">
      <c r="A450" s="14"/>
      <c r="B450" s="243"/>
      <c r="C450" s="244"/>
      <c r="D450" s="234" t="s">
        <v>152</v>
      </c>
      <c r="E450" s="245" t="s">
        <v>19</v>
      </c>
      <c r="F450" s="246" t="s">
        <v>1381</v>
      </c>
      <c r="G450" s="244"/>
      <c r="H450" s="247">
        <v>30.375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152</v>
      </c>
      <c r="AU450" s="253" t="s">
        <v>84</v>
      </c>
      <c r="AV450" s="14" t="s">
        <v>84</v>
      </c>
      <c r="AW450" s="14" t="s">
        <v>33</v>
      </c>
      <c r="AX450" s="14" t="s">
        <v>71</v>
      </c>
      <c r="AY450" s="253" t="s">
        <v>141</v>
      </c>
    </row>
    <row r="451" s="14" customFormat="1">
      <c r="A451" s="14"/>
      <c r="B451" s="243"/>
      <c r="C451" s="244"/>
      <c r="D451" s="234" t="s">
        <v>152</v>
      </c>
      <c r="E451" s="245" t="s">
        <v>19</v>
      </c>
      <c r="F451" s="246" t="s">
        <v>1382</v>
      </c>
      <c r="G451" s="244"/>
      <c r="H451" s="247">
        <v>11.375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152</v>
      </c>
      <c r="AU451" s="253" t="s">
        <v>84</v>
      </c>
      <c r="AV451" s="14" t="s">
        <v>84</v>
      </c>
      <c r="AW451" s="14" t="s">
        <v>33</v>
      </c>
      <c r="AX451" s="14" t="s">
        <v>71</v>
      </c>
      <c r="AY451" s="253" t="s">
        <v>141</v>
      </c>
    </row>
    <row r="452" s="14" customFormat="1">
      <c r="A452" s="14"/>
      <c r="B452" s="243"/>
      <c r="C452" s="244"/>
      <c r="D452" s="234" t="s">
        <v>152</v>
      </c>
      <c r="E452" s="245" t="s">
        <v>19</v>
      </c>
      <c r="F452" s="246" t="s">
        <v>1383</v>
      </c>
      <c r="G452" s="244"/>
      <c r="H452" s="247">
        <v>0.48799999999999999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152</v>
      </c>
      <c r="AU452" s="253" t="s">
        <v>84</v>
      </c>
      <c r="AV452" s="14" t="s">
        <v>84</v>
      </c>
      <c r="AW452" s="14" t="s">
        <v>33</v>
      </c>
      <c r="AX452" s="14" t="s">
        <v>71</v>
      </c>
      <c r="AY452" s="253" t="s">
        <v>141</v>
      </c>
    </row>
    <row r="453" s="14" customFormat="1">
      <c r="A453" s="14"/>
      <c r="B453" s="243"/>
      <c r="C453" s="244"/>
      <c r="D453" s="234" t="s">
        <v>152</v>
      </c>
      <c r="E453" s="245" t="s">
        <v>19</v>
      </c>
      <c r="F453" s="246" t="s">
        <v>1384</v>
      </c>
      <c r="G453" s="244"/>
      <c r="H453" s="247">
        <v>1.2350000000000001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152</v>
      </c>
      <c r="AU453" s="253" t="s">
        <v>84</v>
      </c>
      <c r="AV453" s="14" t="s">
        <v>84</v>
      </c>
      <c r="AW453" s="14" t="s">
        <v>33</v>
      </c>
      <c r="AX453" s="14" t="s">
        <v>71</v>
      </c>
      <c r="AY453" s="253" t="s">
        <v>141</v>
      </c>
    </row>
    <row r="454" s="15" customFormat="1">
      <c r="A454" s="15"/>
      <c r="B454" s="254"/>
      <c r="C454" s="255"/>
      <c r="D454" s="234" t="s">
        <v>152</v>
      </c>
      <c r="E454" s="256" t="s">
        <v>19</v>
      </c>
      <c r="F454" s="257" t="s">
        <v>159</v>
      </c>
      <c r="G454" s="255"/>
      <c r="H454" s="258">
        <v>43.472999999999999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152</v>
      </c>
      <c r="AU454" s="264" t="s">
        <v>84</v>
      </c>
      <c r="AV454" s="15" t="s">
        <v>148</v>
      </c>
      <c r="AW454" s="15" t="s">
        <v>33</v>
      </c>
      <c r="AX454" s="15" t="s">
        <v>78</v>
      </c>
      <c r="AY454" s="264" t="s">
        <v>141</v>
      </c>
    </row>
    <row r="455" s="14" customFormat="1">
      <c r="A455" s="14"/>
      <c r="B455" s="243"/>
      <c r="C455" s="244"/>
      <c r="D455" s="234" t="s">
        <v>152</v>
      </c>
      <c r="E455" s="244"/>
      <c r="F455" s="246" t="s">
        <v>1389</v>
      </c>
      <c r="G455" s="244"/>
      <c r="H455" s="247">
        <v>45.646999999999998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152</v>
      </c>
      <c r="AU455" s="253" t="s">
        <v>84</v>
      </c>
      <c r="AV455" s="14" t="s">
        <v>84</v>
      </c>
      <c r="AW455" s="14" t="s">
        <v>4</v>
      </c>
      <c r="AX455" s="14" t="s">
        <v>78</v>
      </c>
      <c r="AY455" s="253" t="s">
        <v>141</v>
      </c>
    </row>
    <row r="456" s="2" customFormat="1" ht="24.15" customHeight="1">
      <c r="A456" s="40"/>
      <c r="B456" s="41"/>
      <c r="C456" s="214" t="s">
        <v>658</v>
      </c>
      <c r="D456" s="214" t="s">
        <v>143</v>
      </c>
      <c r="E456" s="215" t="s">
        <v>978</v>
      </c>
      <c r="F456" s="216" t="s">
        <v>979</v>
      </c>
      <c r="G456" s="217" t="s">
        <v>826</v>
      </c>
      <c r="H456" s="286"/>
      <c r="I456" s="219"/>
      <c r="J456" s="220">
        <f>ROUND(I456*H456,2)</f>
        <v>0</v>
      </c>
      <c r="K456" s="216" t="s">
        <v>147</v>
      </c>
      <c r="L456" s="46"/>
      <c r="M456" s="221" t="s">
        <v>19</v>
      </c>
      <c r="N456" s="222" t="s">
        <v>43</v>
      </c>
      <c r="O456" s="86"/>
      <c r="P456" s="223">
        <f>O456*H456</f>
        <v>0</v>
      </c>
      <c r="Q456" s="223">
        <v>0</v>
      </c>
      <c r="R456" s="223">
        <f>Q456*H456</f>
        <v>0</v>
      </c>
      <c r="S456" s="223">
        <v>0</v>
      </c>
      <c r="T456" s="224">
        <f>S456*H456</f>
        <v>0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25" t="s">
        <v>283</v>
      </c>
      <c r="AT456" s="225" t="s">
        <v>143</v>
      </c>
      <c r="AU456" s="225" t="s">
        <v>84</v>
      </c>
      <c r="AY456" s="19" t="s">
        <v>141</v>
      </c>
      <c r="BE456" s="226">
        <f>IF(N456="základní",J456,0)</f>
        <v>0</v>
      </c>
      <c r="BF456" s="226">
        <f>IF(N456="snížená",J456,0)</f>
        <v>0</v>
      </c>
      <c r="BG456" s="226">
        <f>IF(N456="zákl. přenesená",J456,0)</f>
        <v>0</v>
      </c>
      <c r="BH456" s="226">
        <f>IF(N456="sníž. přenesená",J456,0)</f>
        <v>0</v>
      </c>
      <c r="BI456" s="226">
        <f>IF(N456="nulová",J456,0)</f>
        <v>0</v>
      </c>
      <c r="BJ456" s="19" t="s">
        <v>84</v>
      </c>
      <c r="BK456" s="226">
        <f>ROUND(I456*H456,2)</f>
        <v>0</v>
      </c>
      <c r="BL456" s="19" t="s">
        <v>283</v>
      </c>
      <c r="BM456" s="225" t="s">
        <v>1390</v>
      </c>
    </row>
    <row r="457" s="2" customFormat="1">
      <c r="A457" s="40"/>
      <c r="B457" s="41"/>
      <c r="C457" s="42"/>
      <c r="D457" s="227" t="s">
        <v>150</v>
      </c>
      <c r="E457" s="42"/>
      <c r="F457" s="228" t="s">
        <v>981</v>
      </c>
      <c r="G457" s="42"/>
      <c r="H457" s="42"/>
      <c r="I457" s="229"/>
      <c r="J457" s="42"/>
      <c r="K457" s="42"/>
      <c r="L457" s="46"/>
      <c r="M457" s="230"/>
      <c r="N457" s="231"/>
      <c r="O457" s="86"/>
      <c r="P457" s="86"/>
      <c r="Q457" s="86"/>
      <c r="R457" s="86"/>
      <c r="S457" s="86"/>
      <c r="T457" s="87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T457" s="19" t="s">
        <v>150</v>
      </c>
      <c r="AU457" s="19" t="s">
        <v>84</v>
      </c>
    </row>
    <row r="458" s="12" customFormat="1" ht="22.8" customHeight="1">
      <c r="A458" s="12"/>
      <c r="B458" s="198"/>
      <c r="C458" s="199"/>
      <c r="D458" s="200" t="s">
        <v>70</v>
      </c>
      <c r="E458" s="212" t="s">
        <v>1062</v>
      </c>
      <c r="F458" s="212" t="s">
        <v>1063</v>
      </c>
      <c r="G458" s="199"/>
      <c r="H458" s="199"/>
      <c r="I458" s="202"/>
      <c r="J458" s="213">
        <f>BK458</f>
        <v>0</v>
      </c>
      <c r="K458" s="199"/>
      <c r="L458" s="204"/>
      <c r="M458" s="205"/>
      <c r="N458" s="206"/>
      <c r="O458" s="206"/>
      <c r="P458" s="207">
        <f>SUM(P459:P463)</f>
        <v>0</v>
      </c>
      <c r="Q458" s="206"/>
      <c r="R458" s="207">
        <f>SUM(R459:R463)</f>
        <v>0.030221400000000002</v>
      </c>
      <c r="S458" s="206"/>
      <c r="T458" s="208">
        <f>SUM(T459:T463)</f>
        <v>0</v>
      </c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R458" s="209" t="s">
        <v>84</v>
      </c>
      <c r="AT458" s="210" t="s">
        <v>70</v>
      </c>
      <c r="AU458" s="210" t="s">
        <v>78</v>
      </c>
      <c r="AY458" s="209" t="s">
        <v>141</v>
      </c>
      <c r="BK458" s="211">
        <f>SUM(BK459:BK463)</f>
        <v>0</v>
      </c>
    </row>
    <row r="459" s="2" customFormat="1" ht="24.15" customHeight="1">
      <c r="A459" s="40"/>
      <c r="B459" s="41"/>
      <c r="C459" s="214" t="s">
        <v>665</v>
      </c>
      <c r="D459" s="214" t="s">
        <v>143</v>
      </c>
      <c r="E459" s="215" t="s">
        <v>1391</v>
      </c>
      <c r="F459" s="216" t="s">
        <v>1392</v>
      </c>
      <c r="G459" s="217" t="s">
        <v>146</v>
      </c>
      <c r="H459" s="218">
        <v>137.37000000000001</v>
      </c>
      <c r="I459" s="219"/>
      <c r="J459" s="220">
        <f>ROUND(I459*H459,2)</f>
        <v>0</v>
      </c>
      <c r="K459" s="216" t="s">
        <v>147</v>
      </c>
      <c r="L459" s="46"/>
      <c r="M459" s="221" t="s">
        <v>19</v>
      </c>
      <c r="N459" s="222" t="s">
        <v>43</v>
      </c>
      <c r="O459" s="86"/>
      <c r="P459" s="223">
        <f>O459*H459</f>
        <v>0</v>
      </c>
      <c r="Q459" s="223">
        <v>0.00022000000000000001</v>
      </c>
      <c r="R459" s="223">
        <f>Q459*H459</f>
        <v>0.030221400000000002</v>
      </c>
      <c r="S459" s="223">
        <v>0</v>
      </c>
      <c r="T459" s="224">
        <f>S459*H459</f>
        <v>0</v>
      </c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R459" s="225" t="s">
        <v>283</v>
      </c>
      <c r="AT459" s="225" t="s">
        <v>143</v>
      </c>
      <c r="AU459" s="225" t="s">
        <v>84</v>
      </c>
      <c r="AY459" s="19" t="s">
        <v>141</v>
      </c>
      <c r="BE459" s="226">
        <f>IF(N459="základní",J459,0)</f>
        <v>0</v>
      </c>
      <c r="BF459" s="226">
        <f>IF(N459="snížená",J459,0)</f>
        <v>0</v>
      </c>
      <c r="BG459" s="226">
        <f>IF(N459="zákl. přenesená",J459,0)</f>
        <v>0</v>
      </c>
      <c r="BH459" s="226">
        <f>IF(N459="sníž. přenesená",J459,0)</f>
        <v>0</v>
      </c>
      <c r="BI459" s="226">
        <f>IF(N459="nulová",J459,0)</f>
        <v>0</v>
      </c>
      <c r="BJ459" s="19" t="s">
        <v>84</v>
      </c>
      <c r="BK459" s="226">
        <f>ROUND(I459*H459,2)</f>
        <v>0</v>
      </c>
      <c r="BL459" s="19" t="s">
        <v>283</v>
      </c>
      <c r="BM459" s="225" t="s">
        <v>1393</v>
      </c>
    </row>
    <row r="460" s="2" customFormat="1">
      <c r="A460" s="40"/>
      <c r="B460" s="41"/>
      <c r="C460" s="42"/>
      <c r="D460" s="227" t="s">
        <v>150</v>
      </c>
      <c r="E460" s="42"/>
      <c r="F460" s="228" t="s">
        <v>1394</v>
      </c>
      <c r="G460" s="42"/>
      <c r="H460" s="42"/>
      <c r="I460" s="229"/>
      <c r="J460" s="42"/>
      <c r="K460" s="42"/>
      <c r="L460" s="46"/>
      <c r="M460" s="230"/>
      <c r="N460" s="231"/>
      <c r="O460" s="86"/>
      <c r="P460" s="86"/>
      <c r="Q460" s="86"/>
      <c r="R460" s="86"/>
      <c r="S460" s="86"/>
      <c r="T460" s="87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T460" s="19" t="s">
        <v>150</v>
      </c>
      <c r="AU460" s="19" t="s">
        <v>84</v>
      </c>
    </row>
    <row r="461" s="14" customFormat="1">
      <c r="A461" s="14"/>
      <c r="B461" s="243"/>
      <c r="C461" s="244"/>
      <c r="D461" s="234" t="s">
        <v>152</v>
      </c>
      <c r="E461" s="245" t="s">
        <v>19</v>
      </c>
      <c r="F461" s="246" t="s">
        <v>1395</v>
      </c>
      <c r="G461" s="244"/>
      <c r="H461" s="247">
        <v>66.164000000000001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152</v>
      </c>
      <c r="AU461" s="253" t="s">
        <v>84</v>
      </c>
      <c r="AV461" s="14" t="s">
        <v>84</v>
      </c>
      <c r="AW461" s="14" t="s">
        <v>33</v>
      </c>
      <c r="AX461" s="14" t="s">
        <v>71</v>
      </c>
      <c r="AY461" s="253" t="s">
        <v>141</v>
      </c>
    </row>
    <row r="462" s="14" customFormat="1">
      <c r="A462" s="14"/>
      <c r="B462" s="243"/>
      <c r="C462" s="244"/>
      <c r="D462" s="234" t="s">
        <v>152</v>
      </c>
      <c r="E462" s="245" t="s">
        <v>19</v>
      </c>
      <c r="F462" s="246" t="s">
        <v>1396</v>
      </c>
      <c r="G462" s="244"/>
      <c r="H462" s="247">
        <v>71.206000000000003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152</v>
      </c>
      <c r="AU462" s="253" t="s">
        <v>84</v>
      </c>
      <c r="AV462" s="14" t="s">
        <v>84</v>
      </c>
      <c r="AW462" s="14" t="s">
        <v>33</v>
      </c>
      <c r="AX462" s="14" t="s">
        <v>71</v>
      </c>
      <c r="AY462" s="253" t="s">
        <v>141</v>
      </c>
    </row>
    <row r="463" s="15" customFormat="1">
      <c r="A463" s="15"/>
      <c r="B463" s="254"/>
      <c r="C463" s="255"/>
      <c r="D463" s="234" t="s">
        <v>152</v>
      </c>
      <c r="E463" s="256" t="s">
        <v>19</v>
      </c>
      <c r="F463" s="257" t="s">
        <v>159</v>
      </c>
      <c r="G463" s="255"/>
      <c r="H463" s="258">
        <v>137.37000000000001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4" t="s">
        <v>152</v>
      </c>
      <c r="AU463" s="264" t="s">
        <v>84</v>
      </c>
      <c r="AV463" s="15" t="s">
        <v>148</v>
      </c>
      <c r="AW463" s="15" t="s">
        <v>33</v>
      </c>
      <c r="AX463" s="15" t="s">
        <v>78</v>
      </c>
      <c r="AY463" s="264" t="s">
        <v>141</v>
      </c>
    </row>
    <row r="464" s="12" customFormat="1" ht="25.92" customHeight="1">
      <c r="A464" s="12"/>
      <c r="B464" s="198"/>
      <c r="C464" s="199"/>
      <c r="D464" s="200" t="s">
        <v>70</v>
      </c>
      <c r="E464" s="201" t="s">
        <v>183</v>
      </c>
      <c r="F464" s="201" t="s">
        <v>1397</v>
      </c>
      <c r="G464" s="199"/>
      <c r="H464" s="199"/>
      <c r="I464" s="202"/>
      <c r="J464" s="203">
        <f>BK464</f>
        <v>0</v>
      </c>
      <c r="K464" s="199"/>
      <c r="L464" s="204"/>
      <c r="M464" s="205"/>
      <c r="N464" s="206"/>
      <c r="O464" s="206"/>
      <c r="P464" s="207">
        <f>P465</f>
        <v>0</v>
      </c>
      <c r="Q464" s="206"/>
      <c r="R464" s="207">
        <f>R465</f>
        <v>0</v>
      </c>
      <c r="S464" s="206"/>
      <c r="T464" s="208">
        <f>T465</f>
        <v>0</v>
      </c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R464" s="209" t="s">
        <v>164</v>
      </c>
      <c r="AT464" s="210" t="s">
        <v>70</v>
      </c>
      <c r="AU464" s="210" t="s">
        <v>71</v>
      </c>
      <c r="AY464" s="209" t="s">
        <v>141</v>
      </c>
      <c r="BK464" s="211">
        <f>BK465</f>
        <v>0</v>
      </c>
    </row>
    <row r="465" s="12" customFormat="1" ht="22.8" customHeight="1">
      <c r="A465" s="12"/>
      <c r="B465" s="198"/>
      <c r="C465" s="199"/>
      <c r="D465" s="200" t="s">
        <v>70</v>
      </c>
      <c r="E465" s="212" t="s">
        <v>1398</v>
      </c>
      <c r="F465" s="212" t="s">
        <v>1399</v>
      </c>
      <c r="G465" s="199"/>
      <c r="H465" s="199"/>
      <c r="I465" s="202"/>
      <c r="J465" s="213">
        <f>BK465</f>
        <v>0</v>
      </c>
      <c r="K465" s="199"/>
      <c r="L465" s="204"/>
      <c r="M465" s="205"/>
      <c r="N465" s="206"/>
      <c r="O465" s="206"/>
      <c r="P465" s="207">
        <f>SUM(P466:P468)</f>
        <v>0</v>
      </c>
      <c r="Q465" s="206"/>
      <c r="R465" s="207">
        <f>SUM(R466:R468)</f>
        <v>0</v>
      </c>
      <c r="S465" s="206"/>
      <c r="T465" s="208">
        <f>SUM(T466:T468)</f>
        <v>0</v>
      </c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R465" s="209" t="s">
        <v>164</v>
      </c>
      <c r="AT465" s="210" t="s">
        <v>70</v>
      </c>
      <c r="AU465" s="210" t="s">
        <v>78</v>
      </c>
      <c r="AY465" s="209" t="s">
        <v>141</v>
      </c>
      <c r="BK465" s="211">
        <f>SUM(BK466:BK468)</f>
        <v>0</v>
      </c>
    </row>
    <row r="466" s="2" customFormat="1" ht="16.5" customHeight="1">
      <c r="A466" s="40"/>
      <c r="B466" s="41"/>
      <c r="C466" s="214" t="s">
        <v>671</v>
      </c>
      <c r="D466" s="214" t="s">
        <v>143</v>
      </c>
      <c r="E466" s="215" t="s">
        <v>1400</v>
      </c>
      <c r="F466" s="216" t="s">
        <v>1401</v>
      </c>
      <c r="G466" s="217" t="s">
        <v>1257</v>
      </c>
      <c r="H466" s="218">
        <v>1</v>
      </c>
      <c r="I466" s="219"/>
      <c r="J466" s="220">
        <f>ROUND(I466*H466,2)</f>
        <v>0</v>
      </c>
      <c r="K466" s="216" t="s">
        <v>19</v>
      </c>
      <c r="L466" s="46"/>
      <c r="M466" s="221" t="s">
        <v>19</v>
      </c>
      <c r="N466" s="222" t="s">
        <v>43</v>
      </c>
      <c r="O466" s="86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25" t="s">
        <v>714</v>
      </c>
      <c r="AT466" s="225" t="s">
        <v>143</v>
      </c>
      <c r="AU466" s="225" t="s">
        <v>84</v>
      </c>
      <c r="AY466" s="19" t="s">
        <v>141</v>
      </c>
      <c r="BE466" s="226">
        <f>IF(N466="základní",J466,0)</f>
        <v>0</v>
      </c>
      <c r="BF466" s="226">
        <f>IF(N466="snížená",J466,0)</f>
        <v>0</v>
      </c>
      <c r="BG466" s="226">
        <f>IF(N466="zákl. přenesená",J466,0)</f>
        <v>0</v>
      </c>
      <c r="BH466" s="226">
        <f>IF(N466="sníž. přenesená",J466,0)</f>
        <v>0</v>
      </c>
      <c r="BI466" s="226">
        <f>IF(N466="nulová",J466,0)</f>
        <v>0</v>
      </c>
      <c r="BJ466" s="19" t="s">
        <v>84</v>
      </c>
      <c r="BK466" s="226">
        <f>ROUND(I466*H466,2)</f>
        <v>0</v>
      </c>
      <c r="BL466" s="19" t="s">
        <v>714</v>
      </c>
      <c r="BM466" s="225" t="s">
        <v>1402</v>
      </c>
    </row>
    <row r="467" s="14" customFormat="1">
      <c r="A467" s="14"/>
      <c r="B467" s="243"/>
      <c r="C467" s="244"/>
      <c r="D467" s="234" t="s">
        <v>152</v>
      </c>
      <c r="E467" s="245" t="s">
        <v>19</v>
      </c>
      <c r="F467" s="246" t="s">
        <v>78</v>
      </c>
      <c r="G467" s="244"/>
      <c r="H467" s="247">
        <v>1</v>
      </c>
      <c r="I467" s="248"/>
      <c r="J467" s="244"/>
      <c r="K467" s="244"/>
      <c r="L467" s="249"/>
      <c r="M467" s="250"/>
      <c r="N467" s="251"/>
      <c r="O467" s="251"/>
      <c r="P467" s="251"/>
      <c r="Q467" s="251"/>
      <c r="R467" s="251"/>
      <c r="S467" s="251"/>
      <c r="T467" s="252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53" t="s">
        <v>152</v>
      </c>
      <c r="AU467" s="253" t="s">
        <v>84</v>
      </c>
      <c r="AV467" s="14" t="s">
        <v>84</v>
      </c>
      <c r="AW467" s="14" t="s">
        <v>33</v>
      </c>
      <c r="AX467" s="14" t="s">
        <v>71</v>
      </c>
      <c r="AY467" s="253" t="s">
        <v>141</v>
      </c>
    </row>
    <row r="468" s="15" customFormat="1">
      <c r="A468" s="15"/>
      <c r="B468" s="254"/>
      <c r="C468" s="255"/>
      <c r="D468" s="234" t="s">
        <v>152</v>
      </c>
      <c r="E468" s="256" t="s">
        <v>19</v>
      </c>
      <c r="F468" s="257" t="s">
        <v>159</v>
      </c>
      <c r="G468" s="255"/>
      <c r="H468" s="258">
        <v>1</v>
      </c>
      <c r="I468" s="259"/>
      <c r="J468" s="255"/>
      <c r="K468" s="255"/>
      <c r="L468" s="260"/>
      <c r="M468" s="261"/>
      <c r="N468" s="262"/>
      <c r="O468" s="262"/>
      <c r="P468" s="262"/>
      <c r="Q468" s="262"/>
      <c r="R468" s="262"/>
      <c r="S468" s="262"/>
      <c r="T468" s="263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T468" s="264" t="s">
        <v>152</v>
      </c>
      <c r="AU468" s="264" t="s">
        <v>84</v>
      </c>
      <c r="AV468" s="15" t="s">
        <v>148</v>
      </c>
      <c r="AW468" s="15" t="s">
        <v>33</v>
      </c>
      <c r="AX468" s="15" t="s">
        <v>78</v>
      </c>
      <c r="AY468" s="264" t="s">
        <v>141</v>
      </c>
    </row>
    <row r="469" s="12" customFormat="1" ht="25.92" customHeight="1">
      <c r="A469" s="12"/>
      <c r="B469" s="198"/>
      <c r="C469" s="199"/>
      <c r="D469" s="200" t="s">
        <v>70</v>
      </c>
      <c r="E469" s="201" t="s">
        <v>1403</v>
      </c>
      <c r="F469" s="201" t="s">
        <v>1404</v>
      </c>
      <c r="G469" s="199"/>
      <c r="H469" s="199"/>
      <c r="I469" s="202"/>
      <c r="J469" s="203">
        <f>BK469</f>
        <v>0</v>
      </c>
      <c r="K469" s="199"/>
      <c r="L469" s="204"/>
      <c r="M469" s="205"/>
      <c r="N469" s="206"/>
      <c r="O469" s="206"/>
      <c r="P469" s="207">
        <f>SUM(P470:P478)</f>
        <v>0</v>
      </c>
      <c r="Q469" s="206"/>
      <c r="R469" s="207">
        <f>SUM(R470:R478)</f>
        <v>0</v>
      </c>
      <c r="S469" s="206"/>
      <c r="T469" s="208">
        <f>SUM(T470:T478)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9" t="s">
        <v>148</v>
      </c>
      <c r="AT469" s="210" t="s">
        <v>70</v>
      </c>
      <c r="AU469" s="210" t="s">
        <v>71</v>
      </c>
      <c r="AY469" s="209" t="s">
        <v>141</v>
      </c>
      <c r="BK469" s="211">
        <f>SUM(BK470:BK478)</f>
        <v>0</v>
      </c>
    </row>
    <row r="470" s="2" customFormat="1" ht="16.5" customHeight="1">
      <c r="A470" s="40"/>
      <c r="B470" s="41"/>
      <c r="C470" s="214" t="s">
        <v>676</v>
      </c>
      <c r="D470" s="214" t="s">
        <v>143</v>
      </c>
      <c r="E470" s="215" t="s">
        <v>1405</v>
      </c>
      <c r="F470" s="216" t="s">
        <v>1406</v>
      </c>
      <c r="G470" s="217" t="s">
        <v>1257</v>
      </c>
      <c r="H470" s="218">
        <v>1</v>
      </c>
      <c r="I470" s="219"/>
      <c r="J470" s="220">
        <f>ROUND(I470*H470,2)</f>
        <v>0</v>
      </c>
      <c r="K470" s="216" t="s">
        <v>19</v>
      </c>
      <c r="L470" s="46"/>
      <c r="M470" s="221" t="s">
        <v>19</v>
      </c>
      <c r="N470" s="222" t="s">
        <v>43</v>
      </c>
      <c r="O470" s="86"/>
      <c r="P470" s="223">
        <f>O470*H470</f>
        <v>0</v>
      </c>
      <c r="Q470" s="223">
        <v>0</v>
      </c>
      <c r="R470" s="223">
        <f>Q470*H470</f>
        <v>0</v>
      </c>
      <c r="S470" s="223">
        <v>0</v>
      </c>
      <c r="T470" s="224">
        <f>S470*H470</f>
        <v>0</v>
      </c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R470" s="225" t="s">
        <v>1407</v>
      </c>
      <c r="AT470" s="225" t="s">
        <v>143</v>
      </c>
      <c r="AU470" s="225" t="s">
        <v>78</v>
      </c>
      <c r="AY470" s="19" t="s">
        <v>141</v>
      </c>
      <c r="BE470" s="226">
        <f>IF(N470="základní",J470,0)</f>
        <v>0</v>
      </c>
      <c r="BF470" s="226">
        <f>IF(N470="snížená",J470,0)</f>
        <v>0</v>
      </c>
      <c r="BG470" s="226">
        <f>IF(N470="zákl. přenesená",J470,0)</f>
        <v>0</v>
      </c>
      <c r="BH470" s="226">
        <f>IF(N470="sníž. přenesená",J470,0)</f>
        <v>0</v>
      </c>
      <c r="BI470" s="226">
        <f>IF(N470="nulová",J470,0)</f>
        <v>0</v>
      </c>
      <c r="BJ470" s="19" t="s">
        <v>84</v>
      </c>
      <c r="BK470" s="226">
        <f>ROUND(I470*H470,2)</f>
        <v>0</v>
      </c>
      <c r="BL470" s="19" t="s">
        <v>1407</v>
      </c>
      <c r="BM470" s="225" t="s">
        <v>1408</v>
      </c>
    </row>
    <row r="471" s="14" customFormat="1">
      <c r="A471" s="14"/>
      <c r="B471" s="243"/>
      <c r="C471" s="244"/>
      <c r="D471" s="234" t="s">
        <v>152</v>
      </c>
      <c r="E471" s="245" t="s">
        <v>19</v>
      </c>
      <c r="F471" s="246" t="s">
        <v>78</v>
      </c>
      <c r="G471" s="244"/>
      <c r="H471" s="247">
        <v>1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152</v>
      </c>
      <c r="AU471" s="253" t="s">
        <v>78</v>
      </c>
      <c r="AV471" s="14" t="s">
        <v>84</v>
      </c>
      <c r="AW471" s="14" t="s">
        <v>33</v>
      </c>
      <c r="AX471" s="14" t="s">
        <v>71</v>
      </c>
      <c r="AY471" s="253" t="s">
        <v>141</v>
      </c>
    </row>
    <row r="472" s="15" customFormat="1">
      <c r="A472" s="15"/>
      <c r="B472" s="254"/>
      <c r="C472" s="255"/>
      <c r="D472" s="234" t="s">
        <v>152</v>
      </c>
      <c r="E472" s="256" t="s">
        <v>19</v>
      </c>
      <c r="F472" s="257" t="s">
        <v>159</v>
      </c>
      <c r="G472" s="255"/>
      <c r="H472" s="258">
        <v>1</v>
      </c>
      <c r="I472" s="259"/>
      <c r="J472" s="255"/>
      <c r="K472" s="255"/>
      <c r="L472" s="260"/>
      <c r="M472" s="261"/>
      <c r="N472" s="262"/>
      <c r="O472" s="262"/>
      <c r="P472" s="262"/>
      <c r="Q472" s="262"/>
      <c r="R472" s="262"/>
      <c r="S472" s="262"/>
      <c r="T472" s="263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T472" s="264" t="s">
        <v>152</v>
      </c>
      <c r="AU472" s="264" t="s">
        <v>78</v>
      </c>
      <c r="AV472" s="15" t="s">
        <v>148</v>
      </c>
      <c r="AW472" s="15" t="s">
        <v>33</v>
      </c>
      <c r="AX472" s="15" t="s">
        <v>78</v>
      </c>
      <c r="AY472" s="264" t="s">
        <v>141</v>
      </c>
    </row>
    <row r="473" s="2" customFormat="1" ht="16.5" customHeight="1">
      <c r="A473" s="40"/>
      <c r="B473" s="41"/>
      <c r="C473" s="214" t="s">
        <v>682</v>
      </c>
      <c r="D473" s="214" t="s">
        <v>143</v>
      </c>
      <c r="E473" s="215" t="s">
        <v>1409</v>
      </c>
      <c r="F473" s="216" t="s">
        <v>1410</v>
      </c>
      <c r="G473" s="217" t="s">
        <v>1257</v>
      </c>
      <c r="H473" s="218">
        <v>1</v>
      </c>
      <c r="I473" s="219"/>
      <c r="J473" s="220">
        <f>ROUND(I473*H473,2)</f>
        <v>0</v>
      </c>
      <c r="K473" s="216" t="s">
        <v>19</v>
      </c>
      <c r="L473" s="46"/>
      <c r="M473" s="221" t="s">
        <v>19</v>
      </c>
      <c r="N473" s="222" t="s">
        <v>43</v>
      </c>
      <c r="O473" s="86"/>
      <c r="P473" s="223">
        <f>O473*H473</f>
        <v>0</v>
      </c>
      <c r="Q473" s="223">
        <v>0</v>
      </c>
      <c r="R473" s="223">
        <f>Q473*H473</f>
        <v>0</v>
      </c>
      <c r="S473" s="223">
        <v>0</v>
      </c>
      <c r="T473" s="224">
        <f>S473*H473</f>
        <v>0</v>
      </c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R473" s="225" t="s">
        <v>1407</v>
      </c>
      <c r="AT473" s="225" t="s">
        <v>143</v>
      </c>
      <c r="AU473" s="225" t="s">
        <v>78</v>
      </c>
      <c r="AY473" s="19" t="s">
        <v>141</v>
      </c>
      <c r="BE473" s="226">
        <f>IF(N473="základní",J473,0)</f>
        <v>0</v>
      </c>
      <c r="BF473" s="226">
        <f>IF(N473="snížená",J473,0)</f>
        <v>0</v>
      </c>
      <c r="BG473" s="226">
        <f>IF(N473="zákl. přenesená",J473,0)</f>
        <v>0</v>
      </c>
      <c r="BH473" s="226">
        <f>IF(N473="sníž. přenesená",J473,0)</f>
        <v>0</v>
      </c>
      <c r="BI473" s="226">
        <f>IF(N473="nulová",J473,0)</f>
        <v>0</v>
      </c>
      <c r="BJ473" s="19" t="s">
        <v>84</v>
      </c>
      <c r="BK473" s="226">
        <f>ROUND(I473*H473,2)</f>
        <v>0</v>
      </c>
      <c r="BL473" s="19" t="s">
        <v>1407</v>
      </c>
      <c r="BM473" s="225" t="s">
        <v>1411</v>
      </c>
    </row>
    <row r="474" s="14" customFormat="1">
      <c r="A474" s="14"/>
      <c r="B474" s="243"/>
      <c r="C474" s="244"/>
      <c r="D474" s="234" t="s">
        <v>152</v>
      </c>
      <c r="E474" s="245" t="s">
        <v>19</v>
      </c>
      <c r="F474" s="246" t="s">
        <v>78</v>
      </c>
      <c r="G474" s="244"/>
      <c r="H474" s="247">
        <v>1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152</v>
      </c>
      <c r="AU474" s="253" t="s">
        <v>78</v>
      </c>
      <c r="AV474" s="14" t="s">
        <v>84</v>
      </c>
      <c r="AW474" s="14" t="s">
        <v>33</v>
      </c>
      <c r="AX474" s="14" t="s">
        <v>71</v>
      </c>
      <c r="AY474" s="253" t="s">
        <v>141</v>
      </c>
    </row>
    <row r="475" s="15" customFormat="1">
      <c r="A475" s="15"/>
      <c r="B475" s="254"/>
      <c r="C475" s="255"/>
      <c r="D475" s="234" t="s">
        <v>152</v>
      </c>
      <c r="E475" s="256" t="s">
        <v>19</v>
      </c>
      <c r="F475" s="257" t="s">
        <v>159</v>
      </c>
      <c r="G475" s="255"/>
      <c r="H475" s="258">
        <v>1</v>
      </c>
      <c r="I475" s="259"/>
      <c r="J475" s="255"/>
      <c r="K475" s="255"/>
      <c r="L475" s="260"/>
      <c r="M475" s="261"/>
      <c r="N475" s="262"/>
      <c r="O475" s="262"/>
      <c r="P475" s="262"/>
      <c r="Q475" s="262"/>
      <c r="R475" s="262"/>
      <c r="S475" s="262"/>
      <c r="T475" s="263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T475" s="264" t="s">
        <v>152</v>
      </c>
      <c r="AU475" s="264" t="s">
        <v>78</v>
      </c>
      <c r="AV475" s="15" t="s">
        <v>148</v>
      </c>
      <c r="AW475" s="15" t="s">
        <v>33</v>
      </c>
      <c r="AX475" s="15" t="s">
        <v>78</v>
      </c>
      <c r="AY475" s="264" t="s">
        <v>141</v>
      </c>
    </row>
    <row r="476" s="2" customFormat="1" ht="16.5" customHeight="1">
      <c r="A476" s="40"/>
      <c r="B476" s="41"/>
      <c r="C476" s="214" t="s">
        <v>688</v>
      </c>
      <c r="D476" s="214" t="s">
        <v>143</v>
      </c>
      <c r="E476" s="215" t="s">
        <v>1412</v>
      </c>
      <c r="F476" s="216" t="s">
        <v>1413</v>
      </c>
      <c r="G476" s="217" t="s">
        <v>1257</v>
      </c>
      <c r="H476" s="218">
        <v>1</v>
      </c>
      <c r="I476" s="219"/>
      <c r="J476" s="220">
        <f>ROUND(I476*H476,2)</f>
        <v>0</v>
      </c>
      <c r="K476" s="216" t="s">
        <v>19</v>
      </c>
      <c r="L476" s="46"/>
      <c r="M476" s="221" t="s">
        <v>19</v>
      </c>
      <c r="N476" s="222" t="s">
        <v>43</v>
      </c>
      <c r="O476" s="86"/>
      <c r="P476" s="223">
        <f>O476*H476</f>
        <v>0</v>
      </c>
      <c r="Q476" s="223">
        <v>0</v>
      </c>
      <c r="R476" s="223">
        <f>Q476*H476</f>
        <v>0</v>
      </c>
      <c r="S476" s="223">
        <v>0</v>
      </c>
      <c r="T476" s="224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25" t="s">
        <v>1407</v>
      </c>
      <c r="AT476" s="225" t="s">
        <v>143</v>
      </c>
      <c r="AU476" s="225" t="s">
        <v>78</v>
      </c>
      <c r="AY476" s="19" t="s">
        <v>141</v>
      </c>
      <c r="BE476" s="226">
        <f>IF(N476="základní",J476,0)</f>
        <v>0</v>
      </c>
      <c r="BF476" s="226">
        <f>IF(N476="snížená",J476,0)</f>
        <v>0</v>
      </c>
      <c r="BG476" s="226">
        <f>IF(N476="zákl. přenesená",J476,0)</f>
        <v>0</v>
      </c>
      <c r="BH476" s="226">
        <f>IF(N476="sníž. přenesená",J476,0)</f>
        <v>0</v>
      </c>
      <c r="BI476" s="226">
        <f>IF(N476="nulová",J476,0)</f>
        <v>0</v>
      </c>
      <c r="BJ476" s="19" t="s">
        <v>84</v>
      </c>
      <c r="BK476" s="226">
        <f>ROUND(I476*H476,2)</f>
        <v>0</v>
      </c>
      <c r="BL476" s="19" t="s">
        <v>1407</v>
      </c>
      <c r="BM476" s="225" t="s">
        <v>1414</v>
      </c>
    </row>
    <row r="477" s="14" customFormat="1">
      <c r="A477" s="14"/>
      <c r="B477" s="243"/>
      <c r="C477" s="244"/>
      <c r="D477" s="234" t="s">
        <v>152</v>
      </c>
      <c r="E477" s="245" t="s">
        <v>19</v>
      </c>
      <c r="F477" s="246" t="s">
        <v>78</v>
      </c>
      <c r="G477" s="244"/>
      <c r="H477" s="247">
        <v>1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152</v>
      </c>
      <c r="AU477" s="253" t="s">
        <v>78</v>
      </c>
      <c r="AV477" s="14" t="s">
        <v>84</v>
      </c>
      <c r="AW477" s="14" t="s">
        <v>33</v>
      </c>
      <c r="AX477" s="14" t="s">
        <v>71</v>
      </c>
      <c r="AY477" s="253" t="s">
        <v>141</v>
      </c>
    </row>
    <row r="478" s="15" customFormat="1">
      <c r="A478" s="15"/>
      <c r="B478" s="254"/>
      <c r="C478" s="255"/>
      <c r="D478" s="234" t="s">
        <v>152</v>
      </c>
      <c r="E478" s="256" t="s">
        <v>19</v>
      </c>
      <c r="F478" s="257" t="s">
        <v>159</v>
      </c>
      <c r="G478" s="255"/>
      <c r="H478" s="258">
        <v>1</v>
      </c>
      <c r="I478" s="259"/>
      <c r="J478" s="255"/>
      <c r="K478" s="255"/>
      <c r="L478" s="260"/>
      <c r="M478" s="261"/>
      <c r="N478" s="262"/>
      <c r="O478" s="262"/>
      <c r="P478" s="262"/>
      <c r="Q478" s="262"/>
      <c r="R478" s="262"/>
      <c r="S478" s="262"/>
      <c r="T478" s="263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T478" s="264" t="s">
        <v>152</v>
      </c>
      <c r="AU478" s="264" t="s">
        <v>78</v>
      </c>
      <c r="AV478" s="15" t="s">
        <v>148</v>
      </c>
      <c r="AW478" s="15" t="s">
        <v>33</v>
      </c>
      <c r="AX478" s="15" t="s">
        <v>78</v>
      </c>
      <c r="AY478" s="264" t="s">
        <v>141</v>
      </c>
    </row>
    <row r="479" s="12" customFormat="1" ht="25.92" customHeight="1">
      <c r="A479" s="12"/>
      <c r="B479" s="198"/>
      <c r="C479" s="199"/>
      <c r="D479" s="200" t="s">
        <v>70</v>
      </c>
      <c r="E479" s="201" t="s">
        <v>1089</v>
      </c>
      <c r="F479" s="201" t="s">
        <v>1090</v>
      </c>
      <c r="G479" s="199"/>
      <c r="H479" s="199"/>
      <c r="I479" s="202"/>
      <c r="J479" s="203">
        <f>BK479</f>
        <v>0</v>
      </c>
      <c r="K479" s="199"/>
      <c r="L479" s="204"/>
      <c r="M479" s="205"/>
      <c r="N479" s="206"/>
      <c r="O479" s="206"/>
      <c r="P479" s="207">
        <f>SUM(P480:P481)</f>
        <v>0</v>
      </c>
      <c r="Q479" s="206"/>
      <c r="R479" s="207">
        <f>SUM(R480:R481)</f>
        <v>0</v>
      </c>
      <c r="S479" s="206"/>
      <c r="T479" s="208">
        <f>SUM(T480:T481)</f>
        <v>0</v>
      </c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R479" s="209" t="s">
        <v>182</v>
      </c>
      <c r="AT479" s="210" t="s">
        <v>70</v>
      </c>
      <c r="AU479" s="210" t="s">
        <v>71</v>
      </c>
      <c r="AY479" s="209" t="s">
        <v>141</v>
      </c>
      <c r="BK479" s="211">
        <f>SUM(BK480:BK481)</f>
        <v>0</v>
      </c>
    </row>
    <row r="480" s="2" customFormat="1" ht="16.5" customHeight="1">
      <c r="A480" s="40"/>
      <c r="B480" s="41"/>
      <c r="C480" s="214" t="s">
        <v>693</v>
      </c>
      <c r="D480" s="214" t="s">
        <v>143</v>
      </c>
      <c r="E480" s="215" t="s">
        <v>1092</v>
      </c>
      <c r="F480" s="216" t="s">
        <v>1093</v>
      </c>
      <c r="G480" s="217" t="s">
        <v>826</v>
      </c>
      <c r="H480" s="286"/>
      <c r="I480" s="219"/>
      <c r="J480" s="220">
        <f>ROUND(I480*H480,2)</f>
        <v>0</v>
      </c>
      <c r="K480" s="216" t="s">
        <v>19</v>
      </c>
      <c r="L480" s="46"/>
      <c r="M480" s="221" t="s">
        <v>19</v>
      </c>
      <c r="N480" s="222" t="s">
        <v>43</v>
      </c>
      <c r="O480" s="86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25" t="s">
        <v>148</v>
      </c>
      <c r="AT480" s="225" t="s">
        <v>143</v>
      </c>
      <c r="AU480" s="225" t="s">
        <v>78</v>
      </c>
      <c r="AY480" s="19" t="s">
        <v>141</v>
      </c>
      <c r="BE480" s="226">
        <f>IF(N480="základní",J480,0)</f>
        <v>0</v>
      </c>
      <c r="BF480" s="226">
        <f>IF(N480="snížená",J480,0)</f>
        <v>0</v>
      </c>
      <c r="BG480" s="226">
        <f>IF(N480="zákl. přenesená",J480,0)</f>
        <v>0</v>
      </c>
      <c r="BH480" s="226">
        <f>IF(N480="sníž. přenesená",J480,0)</f>
        <v>0</v>
      </c>
      <c r="BI480" s="226">
        <f>IF(N480="nulová",J480,0)</f>
        <v>0</v>
      </c>
      <c r="BJ480" s="19" t="s">
        <v>84</v>
      </c>
      <c r="BK480" s="226">
        <f>ROUND(I480*H480,2)</f>
        <v>0</v>
      </c>
      <c r="BL480" s="19" t="s">
        <v>148</v>
      </c>
      <c r="BM480" s="225" t="s">
        <v>1415</v>
      </c>
    </row>
    <row r="481" s="2" customFormat="1" ht="16.5" customHeight="1">
      <c r="A481" s="40"/>
      <c r="B481" s="41"/>
      <c r="C481" s="214" t="s">
        <v>698</v>
      </c>
      <c r="D481" s="214" t="s">
        <v>143</v>
      </c>
      <c r="E481" s="215" t="s">
        <v>1096</v>
      </c>
      <c r="F481" s="216" t="s">
        <v>1097</v>
      </c>
      <c r="G481" s="217" t="s">
        <v>826</v>
      </c>
      <c r="H481" s="286"/>
      <c r="I481" s="219"/>
      <c r="J481" s="220">
        <f>ROUND(I481*H481,2)</f>
        <v>0</v>
      </c>
      <c r="K481" s="216" t="s">
        <v>19</v>
      </c>
      <c r="L481" s="46"/>
      <c r="M481" s="287" t="s">
        <v>19</v>
      </c>
      <c r="N481" s="288" t="s">
        <v>43</v>
      </c>
      <c r="O481" s="289"/>
      <c r="P481" s="290">
        <f>O481*H481</f>
        <v>0</v>
      </c>
      <c r="Q481" s="290">
        <v>0</v>
      </c>
      <c r="R481" s="290">
        <f>Q481*H481</f>
        <v>0</v>
      </c>
      <c r="S481" s="290">
        <v>0</v>
      </c>
      <c r="T481" s="291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25" t="s">
        <v>148</v>
      </c>
      <c r="AT481" s="225" t="s">
        <v>143</v>
      </c>
      <c r="AU481" s="225" t="s">
        <v>78</v>
      </c>
      <c r="AY481" s="19" t="s">
        <v>141</v>
      </c>
      <c r="BE481" s="226">
        <f>IF(N481="základní",J481,0)</f>
        <v>0</v>
      </c>
      <c r="BF481" s="226">
        <f>IF(N481="snížená",J481,0)</f>
        <v>0</v>
      </c>
      <c r="BG481" s="226">
        <f>IF(N481="zákl. přenesená",J481,0)</f>
        <v>0</v>
      </c>
      <c r="BH481" s="226">
        <f>IF(N481="sníž. přenesená",J481,0)</f>
        <v>0</v>
      </c>
      <c r="BI481" s="226">
        <f>IF(N481="nulová",J481,0)</f>
        <v>0</v>
      </c>
      <c r="BJ481" s="19" t="s">
        <v>84</v>
      </c>
      <c r="BK481" s="226">
        <f>ROUND(I481*H481,2)</f>
        <v>0</v>
      </c>
      <c r="BL481" s="19" t="s">
        <v>148</v>
      </c>
      <c r="BM481" s="225" t="s">
        <v>1416</v>
      </c>
    </row>
    <row r="482" s="2" customFormat="1" ht="6.96" customHeight="1">
      <c r="A482" s="40"/>
      <c r="B482" s="61"/>
      <c r="C482" s="62"/>
      <c r="D482" s="62"/>
      <c r="E482" s="62"/>
      <c r="F482" s="62"/>
      <c r="G482" s="62"/>
      <c r="H482" s="62"/>
      <c r="I482" s="62"/>
      <c r="J482" s="62"/>
      <c r="K482" s="62"/>
      <c r="L482" s="46"/>
      <c r="M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</row>
  </sheetData>
  <sheetProtection sheet="1" autoFilter="0" formatColumns="0" formatRows="0" objects="1" scenarios="1" spinCount="100000" saltValue="j9VpU5gBK4yHRGcgXHzdDwkQE9XQO5yPzy4gNj8W9U91zYkNN8BjHBHXi5Pt3wFZKZjSi/3lwTCGzSZyVQ37Ww==" hashValue="jaXeCFUwUg+YpxREr45QKbh5bpwQUmPuyPQalq+3BpxTd8xp0O2ZSIEvoSO23V4LbxCppPOSFp6s3HOIRWpEqQ==" algorithmName="SHA-512" password="CC35"/>
  <autoFilter ref="C103:K48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1_01/949101111"/>
    <hyperlink ref="F113" r:id="rId2" display="https://podminky.urs.cz/item/CS_URS_2021_01/952902121"/>
    <hyperlink ref="F123" r:id="rId3" display="https://podminky.urs.cz/item/CS_URS_2021_01/953921115"/>
    <hyperlink ref="F131" r:id="rId4" display="https://podminky.urs.cz/item/CS_URS_2021_01/968062244"/>
    <hyperlink ref="F136" r:id="rId5" display="https://podminky.urs.cz/item/CS_URS_2021_01/968072455"/>
    <hyperlink ref="F142" r:id="rId6" display="https://podminky.urs.cz/item/CS_URS_2021_01/997013156"/>
    <hyperlink ref="F144" r:id="rId7" display="https://podminky.urs.cz/item/CS_URS_2021_01/997013501"/>
    <hyperlink ref="F146" r:id="rId8" display="https://podminky.urs.cz/item/CS_URS_2021_01/997013509"/>
    <hyperlink ref="F150" r:id="rId9" display="https://podminky.urs.cz/item/CS_URS_2021_01/997013631"/>
    <hyperlink ref="F153" r:id="rId10" display="https://podminky.urs.cz/item/CS_URS_2021_01/998011003"/>
    <hyperlink ref="F157" r:id="rId11" display="https://podminky.urs.cz/item/CS_URS_2021_01/712340911"/>
    <hyperlink ref="F168" r:id="rId12" display="https://podminky.urs.cz/item/CS_URS_2021_01/62853004"/>
    <hyperlink ref="F206" r:id="rId13" display="https://podminky.urs.cz/item/CS_URS_2021_01/712363672"/>
    <hyperlink ref="F231" r:id="rId14" display="https://podminky.urs.cz/item/CS_URS_2021_01/13880011"/>
    <hyperlink ref="F243" r:id="rId15" display="https://podminky.urs.cz/item/CS_URS_2021_01/13880025"/>
    <hyperlink ref="F254" r:id="rId16" display="https://podminky.urs.cz/item/CS_URS_2021_01/13880027"/>
    <hyperlink ref="F262" r:id="rId17" display="https://podminky.urs.cz/item/CS_URS_2021_01/998712203"/>
    <hyperlink ref="F265" r:id="rId18" display="https://podminky.urs.cz/item/CS_URS_2021_01/713131141"/>
    <hyperlink ref="F273" r:id="rId19" display="https://podminky.urs.cz/item/CS_URS_2021_01/28376440"/>
    <hyperlink ref="F282" r:id="rId20" display="https://podminky.urs.cz/item/CS_URS_2021_01/713141136"/>
    <hyperlink ref="F289" r:id="rId21" display="https://podminky.urs.cz/item/CS_URS_2021_01/28375908"/>
    <hyperlink ref="F297" r:id="rId22" display="https://podminky.urs.cz/item/CS_URS_2021_01/28375991"/>
    <hyperlink ref="F305" r:id="rId23" display="https://podminky.urs.cz/item/CS_URS_2021_01/998713203"/>
    <hyperlink ref="F308" r:id="rId24" display="https://podminky.urs.cz/item/CS_URS_2021_01/721233112"/>
    <hyperlink ref="F313" r:id="rId25" display="https://podminky.urs.cz/item/CS_URS_2021_01/998721203"/>
    <hyperlink ref="F320" r:id="rId26" display="https://podminky.urs.cz/item/CS_URS_2021_01/762083122"/>
    <hyperlink ref="F324" r:id="rId27" display="https://podminky.urs.cz/item/CS_URS_2021_01/762361313"/>
    <hyperlink ref="F329" r:id="rId28" display="https://podminky.urs.cz/item/CS_URS_2021_01/762431225"/>
    <hyperlink ref="F335" r:id="rId29" display="https://podminky.urs.cz/item/CS_URS_2021_01/60726286"/>
    <hyperlink ref="F342" r:id="rId30" display="https://podminky.urs.cz/item/CS_URS_2021_01/762439001"/>
    <hyperlink ref="F348" r:id="rId31" display="https://podminky.urs.cz/item/CS_URS_2021_01/60514106"/>
    <hyperlink ref="F354" r:id="rId32" display="https://podminky.urs.cz/item/CS_URS_2021_01/762495000"/>
    <hyperlink ref="F359" r:id="rId33" display="https://podminky.urs.cz/item/CS_URS_2021_01/998762203"/>
    <hyperlink ref="F362" r:id="rId34" display="https://podminky.urs.cz/item/CS_URS_2021_01/764002841"/>
    <hyperlink ref="F372" r:id="rId35" display="https://podminky.urs.cz/item/CS_URS_2021_01/764212662"/>
    <hyperlink ref="F378" r:id="rId36" display="https://podminky.urs.cz/item/CS_URS_2021_01/764215608"/>
    <hyperlink ref="F384" r:id="rId37" display="https://podminky.urs.cz/item/CS_URS_2021_01/764306142"/>
    <hyperlink ref="F389" r:id="rId38" display="https://podminky.urs.cz/item/CS_URS_2021_01/55381011"/>
    <hyperlink ref="F394" r:id="rId39" display="https://podminky.urs.cz/item/CS_URS_2021_01/764511601"/>
    <hyperlink ref="F400" r:id="rId40" display="https://podminky.urs.cz/item/CS_URS_2021_01/764511641"/>
    <hyperlink ref="F406" r:id="rId41" display="https://podminky.urs.cz/item/CS_URS_2021_01/764518621"/>
    <hyperlink ref="F412" r:id="rId42" display="https://podminky.urs.cz/item/CS_URS_2021_01/998764203"/>
    <hyperlink ref="F415" r:id="rId43" display="https://podminky.urs.cz/item/CS_URS_2021_01/765192001"/>
    <hyperlink ref="F421" r:id="rId44" display="https://podminky.urs.cz/item/CS_URS_2021_01/998765203"/>
    <hyperlink ref="F435" r:id="rId45" display="https://podminky.urs.cz/item/CS_URS_2021_01/998766203"/>
    <hyperlink ref="F438" r:id="rId46" display="https://podminky.urs.cz/item/CS_URS_2021_01/767415112"/>
    <hyperlink ref="F447" r:id="rId47" display="https://podminky.urs.cz/item/CS_URS_2021_01/15485005"/>
    <hyperlink ref="F457" r:id="rId48" display="https://podminky.urs.cz/item/CS_URS_2021_01/998767203"/>
    <hyperlink ref="F460" r:id="rId49" display="https://podminky.urs.cz/item/CS_URS_2021_01/78321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97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Panelový dům č.p. 307 -309 - stavební úpravy, zateplení obvodového pláště a střechy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1462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106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24. 4. 2021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37</v>
      </c>
      <c r="E32" s="40"/>
      <c r="F32" s="40"/>
      <c r="G32" s="40"/>
      <c r="H32" s="40"/>
      <c r="I32" s="40"/>
      <c r="J32" s="155">
        <f>ROUND(J100,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39</v>
      </c>
      <c r="G34" s="40"/>
      <c r="H34" s="40"/>
      <c r="I34" s="156" t="s">
        <v>38</v>
      </c>
      <c r="J34" s="156" t="s">
        <v>40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41</v>
      </c>
      <c r="E35" s="144" t="s">
        <v>42</v>
      </c>
      <c r="F35" s="158">
        <f>ROUND((SUM(BE100:BE1264)),  2)</f>
        <v>0</v>
      </c>
      <c r="G35" s="40"/>
      <c r="H35" s="40"/>
      <c r="I35" s="159">
        <v>0.20999999999999999</v>
      </c>
      <c r="J35" s="158">
        <f>ROUND(((SUM(BE100:BE1264))*I35),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43</v>
      </c>
      <c r="F36" s="158">
        <f>ROUND((SUM(BF100:BF1264)),  2)</f>
        <v>0</v>
      </c>
      <c r="G36" s="40"/>
      <c r="H36" s="40"/>
      <c r="I36" s="159">
        <v>0.14999999999999999</v>
      </c>
      <c r="J36" s="158">
        <f>ROUND(((SUM(BF100:BF1264))*I36),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ROUND((SUM(BG100:BG1264)),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45</v>
      </c>
      <c r="F38" s="158">
        <f>ROUND((SUM(BH100:BH1264)),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46</v>
      </c>
      <c r="F39" s="158">
        <f>ROUND((SUM(BI100:BI1264)),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47</v>
      </c>
      <c r="E41" s="162"/>
      <c r="F41" s="162"/>
      <c r="G41" s="163" t="s">
        <v>48</v>
      </c>
      <c r="H41" s="164" t="s">
        <v>49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Panelový dům č.p. 307 -309 - stavební úpravy, zateplení obvodového pláště a střechy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1462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01 - Architektonicko stavební řešení obvodového pláště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24. 4. 2021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Frenštát p.R.,náměstí Míru 1, 744 01</v>
      </c>
      <c r="G58" s="42"/>
      <c r="H58" s="42"/>
      <c r="I58" s="34" t="s">
        <v>31</v>
      </c>
      <c r="J58" s="38" t="str">
        <f>E23</f>
        <v>Architektura &amp; interier, Šimůnek &amp; partners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69</v>
      </c>
      <c r="D63" s="42"/>
      <c r="E63" s="42"/>
      <c r="F63" s="42"/>
      <c r="G63" s="42"/>
      <c r="H63" s="42"/>
      <c r="I63" s="42"/>
      <c r="J63" s="104">
        <f>J100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111</v>
      </c>
      <c r="E64" s="179"/>
      <c r="F64" s="179"/>
      <c r="G64" s="179"/>
      <c r="H64" s="179"/>
      <c r="I64" s="179"/>
      <c r="J64" s="180">
        <f>J101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112</v>
      </c>
      <c r="E65" s="184"/>
      <c r="F65" s="184"/>
      <c r="G65" s="184"/>
      <c r="H65" s="184"/>
      <c r="I65" s="184"/>
      <c r="J65" s="185">
        <f>J102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113</v>
      </c>
      <c r="E66" s="184"/>
      <c r="F66" s="184"/>
      <c r="G66" s="184"/>
      <c r="H66" s="184"/>
      <c r="I66" s="184"/>
      <c r="J66" s="185">
        <f>J185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114</v>
      </c>
      <c r="E67" s="184"/>
      <c r="F67" s="184"/>
      <c r="G67" s="184"/>
      <c r="H67" s="184"/>
      <c r="I67" s="184"/>
      <c r="J67" s="185">
        <f>J197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2"/>
      <c r="C68" s="127"/>
      <c r="D68" s="183" t="s">
        <v>115</v>
      </c>
      <c r="E68" s="184"/>
      <c r="F68" s="184"/>
      <c r="G68" s="184"/>
      <c r="H68" s="184"/>
      <c r="I68" s="184"/>
      <c r="J68" s="185">
        <f>J835</f>
        <v>0</v>
      </c>
      <c r="K68" s="127"/>
      <c r="L68" s="186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2"/>
      <c r="C69" s="127"/>
      <c r="D69" s="183" t="s">
        <v>116</v>
      </c>
      <c r="E69" s="184"/>
      <c r="F69" s="184"/>
      <c r="G69" s="184"/>
      <c r="H69" s="184"/>
      <c r="I69" s="184"/>
      <c r="J69" s="185">
        <f>J910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117</v>
      </c>
      <c r="E70" s="184"/>
      <c r="F70" s="184"/>
      <c r="G70" s="184"/>
      <c r="H70" s="184"/>
      <c r="I70" s="184"/>
      <c r="J70" s="185">
        <f>J921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9" customFormat="1" ht="24.96" customHeight="1">
      <c r="A71" s="9"/>
      <c r="B71" s="176"/>
      <c r="C71" s="177"/>
      <c r="D71" s="178" t="s">
        <v>118</v>
      </c>
      <c r="E71" s="179"/>
      <c r="F71" s="179"/>
      <c r="G71" s="179"/>
      <c r="H71" s="179"/>
      <c r="I71" s="179"/>
      <c r="J71" s="180">
        <f>J924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2"/>
      <c r="C72" s="127"/>
      <c r="D72" s="183" t="s">
        <v>119</v>
      </c>
      <c r="E72" s="184"/>
      <c r="F72" s="184"/>
      <c r="G72" s="184"/>
      <c r="H72" s="184"/>
      <c r="I72" s="184"/>
      <c r="J72" s="185">
        <f>J925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120</v>
      </c>
      <c r="E73" s="184"/>
      <c r="F73" s="184"/>
      <c r="G73" s="184"/>
      <c r="H73" s="184"/>
      <c r="I73" s="184"/>
      <c r="J73" s="185">
        <f>J979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121</v>
      </c>
      <c r="E74" s="184"/>
      <c r="F74" s="184"/>
      <c r="G74" s="184"/>
      <c r="H74" s="184"/>
      <c r="I74" s="184"/>
      <c r="J74" s="185">
        <f>J1085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122</v>
      </c>
      <c r="E75" s="184"/>
      <c r="F75" s="184"/>
      <c r="G75" s="184"/>
      <c r="H75" s="184"/>
      <c r="I75" s="184"/>
      <c r="J75" s="185">
        <f>J1132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123</v>
      </c>
      <c r="E76" s="184"/>
      <c r="F76" s="184"/>
      <c r="G76" s="184"/>
      <c r="H76" s="184"/>
      <c r="I76" s="184"/>
      <c r="J76" s="185">
        <f>J1177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124</v>
      </c>
      <c r="E77" s="184"/>
      <c r="F77" s="184"/>
      <c r="G77" s="184"/>
      <c r="H77" s="184"/>
      <c r="I77" s="184"/>
      <c r="J77" s="185">
        <f>J1197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9" customFormat="1" ht="24.96" customHeight="1">
      <c r="A78" s="9"/>
      <c r="B78" s="176"/>
      <c r="C78" s="177"/>
      <c r="D78" s="178" t="s">
        <v>125</v>
      </c>
      <c r="E78" s="179"/>
      <c r="F78" s="179"/>
      <c r="G78" s="179"/>
      <c r="H78" s="179"/>
      <c r="I78" s="179"/>
      <c r="J78" s="180">
        <f>J1262</f>
        <v>0</v>
      </c>
      <c r="K78" s="177"/>
      <c r="L78" s="18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</row>
    <row r="79" s="2" customFormat="1" ht="21.84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61"/>
      <c r="C80" s="62"/>
      <c r="D80" s="62"/>
      <c r="E80" s="62"/>
      <c r="F80" s="62"/>
      <c r="G80" s="62"/>
      <c r="H80" s="62"/>
      <c r="I80" s="62"/>
      <c r="J80" s="62"/>
      <c r="K80" s="6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4" s="2" customFormat="1" ht="6.96" customHeight="1">
      <c r="A84" s="40"/>
      <c r="B84" s="63"/>
      <c r="C84" s="64"/>
      <c r="D84" s="64"/>
      <c r="E84" s="64"/>
      <c r="F84" s="64"/>
      <c r="G84" s="64"/>
      <c r="H84" s="64"/>
      <c r="I84" s="64"/>
      <c r="J84" s="64"/>
      <c r="K84" s="64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24.96" customHeight="1">
      <c r="A85" s="40"/>
      <c r="B85" s="41"/>
      <c r="C85" s="25" t="s">
        <v>126</v>
      </c>
      <c r="D85" s="42"/>
      <c r="E85" s="42"/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16</v>
      </c>
      <c r="D87" s="42"/>
      <c r="E87" s="42"/>
      <c r="F87" s="42"/>
      <c r="G87" s="42"/>
      <c r="H87" s="42"/>
      <c r="I87" s="42"/>
      <c r="J87" s="42"/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16.5" customHeight="1">
      <c r="A88" s="40"/>
      <c r="B88" s="41"/>
      <c r="C88" s="42"/>
      <c r="D88" s="42"/>
      <c r="E88" s="171" t="str">
        <f>E7</f>
        <v>Panelový dům č.p. 307 -309 - stavební úpravy, zateplení obvodového pláště a střechy</v>
      </c>
      <c r="F88" s="34"/>
      <c r="G88" s="34"/>
      <c r="H88" s="34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1" customFormat="1" ht="12" customHeight="1">
      <c r="B89" s="23"/>
      <c r="C89" s="34" t="s">
        <v>103</v>
      </c>
      <c r="D89" s="24"/>
      <c r="E89" s="24"/>
      <c r="F89" s="24"/>
      <c r="G89" s="24"/>
      <c r="H89" s="24"/>
      <c r="I89" s="24"/>
      <c r="J89" s="24"/>
      <c r="K89" s="24"/>
      <c r="L89" s="22"/>
    </row>
    <row r="90" s="2" customFormat="1" ht="16.5" customHeight="1">
      <c r="A90" s="40"/>
      <c r="B90" s="41"/>
      <c r="C90" s="42"/>
      <c r="D90" s="42"/>
      <c r="E90" s="171" t="s">
        <v>1462</v>
      </c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105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E11</f>
        <v>01 - Architektonicko stavební řešení obvodového pláště</v>
      </c>
      <c r="F92" s="42"/>
      <c r="G92" s="42"/>
      <c r="H92" s="42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4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21</v>
      </c>
      <c r="D94" s="42"/>
      <c r="E94" s="42"/>
      <c r="F94" s="29" t="str">
        <f>F14</f>
        <v xml:space="preserve"> </v>
      </c>
      <c r="G94" s="42"/>
      <c r="H94" s="42"/>
      <c r="I94" s="34" t="s">
        <v>23</v>
      </c>
      <c r="J94" s="74" t="str">
        <f>IF(J14="","",J14)</f>
        <v>24. 4. 2021</v>
      </c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40.05" customHeight="1">
      <c r="A96" s="40"/>
      <c r="B96" s="41"/>
      <c r="C96" s="34" t="s">
        <v>25</v>
      </c>
      <c r="D96" s="42"/>
      <c r="E96" s="42"/>
      <c r="F96" s="29" t="str">
        <f>E17</f>
        <v>Město Frenštát p.R.,náměstí Míru 1, 744 01</v>
      </c>
      <c r="G96" s="42"/>
      <c r="H96" s="42"/>
      <c r="I96" s="34" t="s">
        <v>31</v>
      </c>
      <c r="J96" s="38" t="str">
        <f>E23</f>
        <v>Architektura &amp; interier, Šimůnek &amp; partners</v>
      </c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29</v>
      </c>
      <c r="D97" s="42"/>
      <c r="E97" s="42"/>
      <c r="F97" s="29" t="str">
        <f>IF(E20="","",E20)</f>
        <v>Vyplň údaj</v>
      </c>
      <c r="G97" s="42"/>
      <c r="H97" s="42"/>
      <c r="I97" s="34" t="s">
        <v>34</v>
      </c>
      <c r="J97" s="38" t="str">
        <f>E26</f>
        <v xml:space="preserve"> </v>
      </c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87"/>
      <c r="B99" s="188"/>
      <c r="C99" s="189" t="s">
        <v>127</v>
      </c>
      <c r="D99" s="190" t="s">
        <v>56</v>
      </c>
      <c r="E99" s="190" t="s">
        <v>52</v>
      </c>
      <c r="F99" s="190" t="s">
        <v>53</v>
      </c>
      <c r="G99" s="190" t="s">
        <v>128</v>
      </c>
      <c r="H99" s="190" t="s">
        <v>129</v>
      </c>
      <c r="I99" s="190" t="s">
        <v>130</v>
      </c>
      <c r="J99" s="190" t="s">
        <v>109</v>
      </c>
      <c r="K99" s="191" t="s">
        <v>131</v>
      </c>
      <c r="L99" s="192"/>
      <c r="M99" s="94" t="s">
        <v>19</v>
      </c>
      <c r="N99" s="95" t="s">
        <v>41</v>
      </c>
      <c r="O99" s="95" t="s">
        <v>132</v>
      </c>
      <c r="P99" s="95" t="s">
        <v>133</v>
      </c>
      <c r="Q99" s="95" t="s">
        <v>134</v>
      </c>
      <c r="R99" s="95" t="s">
        <v>135</v>
      </c>
      <c r="S99" s="95" t="s">
        <v>136</v>
      </c>
      <c r="T99" s="96" t="s">
        <v>137</v>
      </c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</row>
    <row r="100" s="2" customFormat="1" ht="22.8" customHeight="1">
      <c r="A100" s="40"/>
      <c r="B100" s="41"/>
      <c r="C100" s="101" t="s">
        <v>138</v>
      </c>
      <c r="D100" s="42"/>
      <c r="E100" s="42"/>
      <c r="F100" s="42"/>
      <c r="G100" s="42"/>
      <c r="H100" s="42"/>
      <c r="I100" s="42"/>
      <c r="J100" s="193">
        <f>BK100</f>
        <v>0</v>
      </c>
      <c r="K100" s="42"/>
      <c r="L100" s="46"/>
      <c r="M100" s="97"/>
      <c r="N100" s="194"/>
      <c r="O100" s="98"/>
      <c r="P100" s="195">
        <f>P101+P924+P1262</f>
        <v>0</v>
      </c>
      <c r="Q100" s="98"/>
      <c r="R100" s="195">
        <f>R101+R924+R1262</f>
        <v>74.741658519999987</v>
      </c>
      <c r="S100" s="98"/>
      <c r="T100" s="196">
        <f>T101+T924+T1262</f>
        <v>15.6742142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70</v>
      </c>
      <c r="AU100" s="19" t="s">
        <v>110</v>
      </c>
      <c r="BK100" s="197">
        <f>BK101+BK924+BK1262</f>
        <v>0</v>
      </c>
    </row>
    <row r="101" s="12" customFormat="1" ht="25.92" customHeight="1">
      <c r="A101" s="12"/>
      <c r="B101" s="198"/>
      <c r="C101" s="199"/>
      <c r="D101" s="200" t="s">
        <v>70</v>
      </c>
      <c r="E101" s="201" t="s">
        <v>139</v>
      </c>
      <c r="F101" s="201" t="s">
        <v>140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P102+P185+P197+P835+P910+P921</f>
        <v>0</v>
      </c>
      <c r="Q101" s="206"/>
      <c r="R101" s="207">
        <f>R102+R185+R197+R835+R910+R921</f>
        <v>71.550437899999991</v>
      </c>
      <c r="S101" s="206"/>
      <c r="T101" s="208">
        <f>T102+T185+T197+T835+T910+T921</f>
        <v>14.837892999999999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78</v>
      </c>
      <c r="AT101" s="210" t="s">
        <v>70</v>
      </c>
      <c r="AU101" s="210" t="s">
        <v>71</v>
      </c>
      <c r="AY101" s="209" t="s">
        <v>141</v>
      </c>
      <c r="BK101" s="211">
        <f>BK102+BK185+BK197+BK835+BK910+BK921</f>
        <v>0</v>
      </c>
    </row>
    <row r="102" s="12" customFormat="1" ht="22.8" customHeight="1">
      <c r="A102" s="12"/>
      <c r="B102" s="198"/>
      <c r="C102" s="199"/>
      <c r="D102" s="200" t="s">
        <v>70</v>
      </c>
      <c r="E102" s="212" t="s">
        <v>78</v>
      </c>
      <c r="F102" s="212" t="s">
        <v>142</v>
      </c>
      <c r="G102" s="199"/>
      <c r="H102" s="199"/>
      <c r="I102" s="202"/>
      <c r="J102" s="213">
        <f>BK102</f>
        <v>0</v>
      </c>
      <c r="K102" s="199"/>
      <c r="L102" s="204"/>
      <c r="M102" s="205"/>
      <c r="N102" s="206"/>
      <c r="O102" s="206"/>
      <c r="P102" s="207">
        <f>SUM(P103:P184)</f>
        <v>0</v>
      </c>
      <c r="Q102" s="206"/>
      <c r="R102" s="207">
        <f>SUM(R103:R184)</f>
        <v>26.313949000000001</v>
      </c>
      <c r="S102" s="206"/>
      <c r="T102" s="208">
        <f>SUM(T103:T184)</f>
        <v>10.011524999999999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9" t="s">
        <v>78</v>
      </c>
      <c r="AT102" s="210" t="s">
        <v>70</v>
      </c>
      <c r="AU102" s="210" t="s">
        <v>78</v>
      </c>
      <c r="AY102" s="209" t="s">
        <v>141</v>
      </c>
      <c r="BK102" s="211">
        <f>SUM(BK103:BK184)</f>
        <v>0</v>
      </c>
    </row>
    <row r="103" s="2" customFormat="1" ht="37.8" customHeight="1">
      <c r="A103" s="40"/>
      <c r="B103" s="41"/>
      <c r="C103" s="214" t="s">
        <v>78</v>
      </c>
      <c r="D103" s="214" t="s">
        <v>143</v>
      </c>
      <c r="E103" s="215" t="s">
        <v>144</v>
      </c>
      <c r="F103" s="216" t="s">
        <v>145</v>
      </c>
      <c r="G103" s="217" t="s">
        <v>146</v>
      </c>
      <c r="H103" s="218">
        <v>23.015000000000001</v>
      </c>
      <c r="I103" s="219"/>
      <c r="J103" s="220">
        <f>ROUND(I103*H103,2)</f>
        <v>0</v>
      </c>
      <c r="K103" s="216" t="s">
        <v>147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0.255</v>
      </c>
      <c r="T103" s="224">
        <f>S103*H103</f>
        <v>5.8688250000000002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148</v>
      </c>
      <c r="AT103" s="225" t="s">
        <v>143</v>
      </c>
      <c r="AU103" s="225" t="s">
        <v>84</v>
      </c>
      <c r="AY103" s="19" t="s">
        <v>141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148</v>
      </c>
      <c r="BM103" s="225" t="s">
        <v>149</v>
      </c>
    </row>
    <row r="104" s="2" customFormat="1">
      <c r="A104" s="40"/>
      <c r="B104" s="41"/>
      <c r="C104" s="42"/>
      <c r="D104" s="227" t="s">
        <v>150</v>
      </c>
      <c r="E104" s="42"/>
      <c r="F104" s="228" t="s">
        <v>151</v>
      </c>
      <c r="G104" s="42"/>
      <c r="H104" s="42"/>
      <c r="I104" s="229"/>
      <c r="J104" s="42"/>
      <c r="K104" s="42"/>
      <c r="L104" s="46"/>
      <c r="M104" s="230"/>
      <c r="N104" s="231"/>
      <c r="O104" s="86"/>
      <c r="P104" s="86"/>
      <c r="Q104" s="86"/>
      <c r="R104" s="86"/>
      <c r="S104" s="86"/>
      <c r="T104" s="87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150</v>
      </c>
      <c r="AU104" s="19" t="s">
        <v>84</v>
      </c>
    </row>
    <row r="105" s="13" customFormat="1">
      <c r="A105" s="13"/>
      <c r="B105" s="232"/>
      <c r="C105" s="233"/>
      <c r="D105" s="234" t="s">
        <v>152</v>
      </c>
      <c r="E105" s="235" t="s">
        <v>19</v>
      </c>
      <c r="F105" s="236" t="s">
        <v>153</v>
      </c>
      <c r="G105" s="233"/>
      <c r="H105" s="235" t="s">
        <v>19</v>
      </c>
      <c r="I105" s="237"/>
      <c r="J105" s="233"/>
      <c r="K105" s="233"/>
      <c r="L105" s="238"/>
      <c r="M105" s="239"/>
      <c r="N105" s="240"/>
      <c r="O105" s="240"/>
      <c r="P105" s="240"/>
      <c r="Q105" s="240"/>
      <c r="R105" s="240"/>
      <c r="S105" s="240"/>
      <c r="T105" s="24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2" t="s">
        <v>152</v>
      </c>
      <c r="AU105" s="242" t="s">
        <v>84</v>
      </c>
      <c r="AV105" s="13" t="s">
        <v>78</v>
      </c>
      <c r="AW105" s="13" t="s">
        <v>33</v>
      </c>
      <c r="AX105" s="13" t="s">
        <v>71</v>
      </c>
      <c r="AY105" s="242" t="s">
        <v>141</v>
      </c>
    </row>
    <row r="106" s="14" customFormat="1">
      <c r="A106" s="14"/>
      <c r="B106" s="243"/>
      <c r="C106" s="244"/>
      <c r="D106" s="234" t="s">
        <v>152</v>
      </c>
      <c r="E106" s="245" t="s">
        <v>19</v>
      </c>
      <c r="F106" s="246" t="s">
        <v>158</v>
      </c>
      <c r="G106" s="244"/>
      <c r="H106" s="247">
        <v>0.75</v>
      </c>
      <c r="I106" s="248"/>
      <c r="J106" s="244"/>
      <c r="K106" s="244"/>
      <c r="L106" s="249"/>
      <c r="M106" s="250"/>
      <c r="N106" s="251"/>
      <c r="O106" s="251"/>
      <c r="P106" s="251"/>
      <c r="Q106" s="251"/>
      <c r="R106" s="251"/>
      <c r="S106" s="251"/>
      <c r="T106" s="252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53" t="s">
        <v>152</v>
      </c>
      <c r="AU106" s="253" t="s">
        <v>84</v>
      </c>
      <c r="AV106" s="14" t="s">
        <v>84</v>
      </c>
      <c r="AW106" s="14" t="s">
        <v>33</v>
      </c>
      <c r="AX106" s="14" t="s">
        <v>71</v>
      </c>
      <c r="AY106" s="253" t="s">
        <v>141</v>
      </c>
    </row>
    <row r="107" s="14" customFormat="1">
      <c r="A107" s="14"/>
      <c r="B107" s="243"/>
      <c r="C107" s="244"/>
      <c r="D107" s="234" t="s">
        <v>152</v>
      </c>
      <c r="E107" s="245" t="s">
        <v>19</v>
      </c>
      <c r="F107" s="246" t="s">
        <v>155</v>
      </c>
      <c r="G107" s="244"/>
      <c r="H107" s="247">
        <v>4.5499999999999998</v>
      </c>
      <c r="I107" s="248"/>
      <c r="J107" s="244"/>
      <c r="K107" s="244"/>
      <c r="L107" s="249"/>
      <c r="M107" s="250"/>
      <c r="N107" s="251"/>
      <c r="O107" s="251"/>
      <c r="P107" s="251"/>
      <c r="Q107" s="251"/>
      <c r="R107" s="251"/>
      <c r="S107" s="251"/>
      <c r="T107" s="252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53" t="s">
        <v>152</v>
      </c>
      <c r="AU107" s="253" t="s">
        <v>84</v>
      </c>
      <c r="AV107" s="14" t="s">
        <v>84</v>
      </c>
      <c r="AW107" s="14" t="s">
        <v>33</v>
      </c>
      <c r="AX107" s="14" t="s">
        <v>71</v>
      </c>
      <c r="AY107" s="253" t="s">
        <v>141</v>
      </c>
    </row>
    <row r="108" s="14" customFormat="1">
      <c r="A108" s="14"/>
      <c r="B108" s="243"/>
      <c r="C108" s="244"/>
      <c r="D108" s="234" t="s">
        <v>152</v>
      </c>
      <c r="E108" s="245" t="s">
        <v>19</v>
      </c>
      <c r="F108" s="246" t="s">
        <v>1463</v>
      </c>
      <c r="G108" s="244"/>
      <c r="H108" s="247">
        <v>4.5999999999999996</v>
      </c>
      <c r="I108" s="248"/>
      <c r="J108" s="244"/>
      <c r="K108" s="244"/>
      <c r="L108" s="249"/>
      <c r="M108" s="250"/>
      <c r="N108" s="251"/>
      <c r="O108" s="251"/>
      <c r="P108" s="251"/>
      <c r="Q108" s="251"/>
      <c r="R108" s="251"/>
      <c r="S108" s="251"/>
      <c r="T108" s="252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3" t="s">
        <v>152</v>
      </c>
      <c r="AU108" s="253" t="s">
        <v>84</v>
      </c>
      <c r="AV108" s="14" t="s">
        <v>84</v>
      </c>
      <c r="AW108" s="14" t="s">
        <v>33</v>
      </c>
      <c r="AX108" s="14" t="s">
        <v>71</v>
      </c>
      <c r="AY108" s="253" t="s">
        <v>141</v>
      </c>
    </row>
    <row r="109" s="14" customFormat="1">
      <c r="A109" s="14"/>
      <c r="B109" s="243"/>
      <c r="C109" s="244"/>
      <c r="D109" s="234" t="s">
        <v>152</v>
      </c>
      <c r="E109" s="245" t="s">
        <v>19</v>
      </c>
      <c r="F109" s="246" t="s">
        <v>1464</v>
      </c>
      <c r="G109" s="244"/>
      <c r="H109" s="247">
        <v>4.915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84</v>
      </c>
      <c r="AV109" s="14" t="s">
        <v>84</v>
      </c>
      <c r="AW109" s="14" t="s">
        <v>33</v>
      </c>
      <c r="AX109" s="14" t="s">
        <v>71</v>
      </c>
      <c r="AY109" s="253" t="s">
        <v>141</v>
      </c>
    </row>
    <row r="110" s="14" customFormat="1">
      <c r="A110" s="14"/>
      <c r="B110" s="243"/>
      <c r="C110" s="244"/>
      <c r="D110" s="234" t="s">
        <v>152</v>
      </c>
      <c r="E110" s="245" t="s">
        <v>19</v>
      </c>
      <c r="F110" s="246" t="s">
        <v>1424</v>
      </c>
      <c r="G110" s="244"/>
      <c r="H110" s="247">
        <v>4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152</v>
      </c>
      <c r="AU110" s="253" t="s">
        <v>84</v>
      </c>
      <c r="AV110" s="14" t="s">
        <v>84</v>
      </c>
      <c r="AW110" s="14" t="s">
        <v>33</v>
      </c>
      <c r="AX110" s="14" t="s">
        <v>71</v>
      </c>
      <c r="AY110" s="253" t="s">
        <v>141</v>
      </c>
    </row>
    <row r="111" s="14" customFormat="1">
      <c r="A111" s="14"/>
      <c r="B111" s="243"/>
      <c r="C111" s="244"/>
      <c r="D111" s="234" t="s">
        <v>152</v>
      </c>
      <c r="E111" s="245" t="s">
        <v>19</v>
      </c>
      <c r="F111" s="246" t="s">
        <v>1465</v>
      </c>
      <c r="G111" s="244"/>
      <c r="H111" s="247">
        <v>4.2000000000000002</v>
      </c>
      <c r="I111" s="248"/>
      <c r="J111" s="244"/>
      <c r="K111" s="244"/>
      <c r="L111" s="249"/>
      <c r="M111" s="250"/>
      <c r="N111" s="251"/>
      <c r="O111" s="251"/>
      <c r="P111" s="251"/>
      <c r="Q111" s="251"/>
      <c r="R111" s="251"/>
      <c r="S111" s="251"/>
      <c r="T111" s="252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3" t="s">
        <v>152</v>
      </c>
      <c r="AU111" s="253" t="s">
        <v>84</v>
      </c>
      <c r="AV111" s="14" t="s">
        <v>84</v>
      </c>
      <c r="AW111" s="14" t="s">
        <v>33</v>
      </c>
      <c r="AX111" s="14" t="s">
        <v>71</v>
      </c>
      <c r="AY111" s="253" t="s">
        <v>141</v>
      </c>
    </row>
    <row r="112" s="15" customFormat="1">
      <c r="A112" s="15"/>
      <c r="B112" s="254"/>
      <c r="C112" s="255"/>
      <c r="D112" s="234" t="s">
        <v>152</v>
      </c>
      <c r="E112" s="256" t="s">
        <v>19</v>
      </c>
      <c r="F112" s="257" t="s">
        <v>159</v>
      </c>
      <c r="G112" s="255"/>
      <c r="H112" s="258">
        <v>23.014999999999997</v>
      </c>
      <c r="I112" s="259"/>
      <c r="J112" s="255"/>
      <c r="K112" s="255"/>
      <c r="L112" s="260"/>
      <c r="M112" s="261"/>
      <c r="N112" s="262"/>
      <c r="O112" s="262"/>
      <c r="P112" s="262"/>
      <c r="Q112" s="262"/>
      <c r="R112" s="262"/>
      <c r="S112" s="262"/>
      <c r="T112" s="263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T112" s="264" t="s">
        <v>152</v>
      </c>
      <c r="AU112" s="264" t="s">
        <v>84</v>
      </c>
      <c r="AV112" s="15" t="s">
        <v>148</v>
      </c>
      <c r="AW112" s="15" t="s">
        <v>33</v>
      </c>
      <c r="AX112" s="15" t="s">
        <v>78</v>
      </c>
      <c r="AY112" s="264" t="s">
        <v>141</v>
      </c>
    </row>
    <row r="113" s="2" customFormat="1" ht="33" customHeight="1">
      <c r="A113" s="40"/>
      <c r="B113" s="41"/>
      <c r="C113" s="214" t="s">
        <v>84</v>
      </c>
      <c r="D113" s="214" t="s">
        <v>143</v>
      </c>
      <c r="E113" s="215" t="s">
        <v>160</v>
      </c>
      <c r="F113" s="216" t="s">
        <v>161</v>
      </c>
      <c r="G113" s="217" t="s">
        <v>146</v>
      </c>
      <c r="H113" s="218">
        <v>23.015000000000001</v>
      </c>
      <c r="I113" s="219"/>
      <c r="J113" s="220">
        <f>ROUND(I113*H113,2)</f>
        <v>0</v>
      </c>
      <c r="K113" s="216" t="s">
        <v>147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0.17999999999999999</v>
      </c>
      <c r="T113" s="224">
        <f>S113*H113</f>
        <v>4.1426999999999996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148</v>
      </c>
      <c r="AT113" s="225" t="s">
        <v>143</v>
      </c>
      <c r="AU113" s="225" t="s">
        <v>84</v>
      </c>
      <c r="AY113" s="19" t="s">
        <v>141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148</v>
      </c>
      <c r="BM113" s="225" t="s">
        <v>162</v>
      </c>
    </row>
    <row r="114" s="2" customFormat="1">
      <c r="A114" s="40"/>
      <c r="B114" s="41"/>
      <c r="C114" s="42"/>
      <c r="D114" s="227" t="s">
        <v>150</v>
      </c>
      <c r="E114" s="42"/>
      <c r="F114" s="228" t="s">
        <v>163</v>
      </c>
      <c r="G114" s="42"/>
      <c r="H114" s="42"/>
      <c r="I114" s="229"/>
      <c r="J114" s="42"/>
      <c r="K114" s="42"/>
      <c r="L114" s="46"/>
      <c r="M114" s="230"/>
      <c r="N114" s="231"/>
      <c r="O114" s="86"/>
      <c r="P114" s="86"/>
      <c r="Q114" s="86"/>
      <c r="R114" s="86"/>
      <c r="S114" s="86"/>
      <c r="T114" s="87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T114" s="19" t="s">
        <v>150</v>
      </c>
      <c r="AU114" s="19" t="s">
        <v>84</v>
      </c>
    </row>
    <row r="115" s="13" customFormat="1">
      <c r="A115" s="13"/>
      <c r="B115" s="232"/>
      <c r="C115" s="233"/>
      <c r="D115" s="234" t="s">
        <v>152</v>
      </c>
      <c r="E115" s="235" t="s">
        <v>19</v>
      </c>
      <c r="F115" s="236" t="s">
        <v>153</v>
      </c>
      <c r="G115" s="233"/>
      <c r="H115" s="235" t="s">
        <v>19</v>
      </c>
      <c r="I115" s="237"/>
      <c r="J115" s="233"/>
      <c r="K115" s="233"/>
      <c r="L115" s="238"/>
      <c r="M115" s="239"/>
      <c r="N115" s="240"/>
      <c r="O115" s="240"/>
      <c r="P115" s="240"/>
      <c r="Q115" s="240"/>
      <c r="R115" s="240"/>
      <c r="S115" s="240"/>
      <c r="T115" s="24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2" t="s">
        <v>152</v>
      </c>
      <c r="AU115" s="242" t="s">
        <v>84</v>
      </c>
      <c r="AV115" s="13" t="s">
        <v>78</v>
      </c>
      <c r="AW115" s="13" t="s">
        <v>33</v>
      </c>
      <c r="AX115" s="13" t="s">
        <v>71</v>
      </c>
      <c r="AY115" s="242" t="s">
        <v>141</v>
      </c>
    </row>
    <row r="116" s="14" customFormat="1">
      <c r="A116" s="14"/>
      <c r="B116" s="243"/>
      <c r="C116" s="244"/>
      <c r="D116" s="234" t="s">
        <v>152</v>
      </c>
      <c r="E116" s="245" t="s">
        <v>19</v>
      </c>
      <c r="F116" s="246" t="s">
        <v>158</v>
      </c>
      <c r="G116" s="244"/>
      <c r="H116" s="247">
        <v>0.75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84</v>
      </c>
      <c r="AV116" s="14" t="s">
        <v>84</v>
      </c>
      <c r="AW116" s="14" t="s">
        <v>33</v>
      </c>
      <c r="AX116" s="14" t="s">
        <v>71</v>
      </c>
      <c r="AY116" s="253" t="s">
        <v>141</v>
      </c>
    </row>
    <row r="117" s="14" customFormat="1">
      <c r="A117" s="14"/>
      <c r="B117" s="243"/>
      <c r="C117" s="244"/>
      <c r="D117" s="234" t="s">
        <v>152</v>
      </c>
      <c r="E117" s="245" t="s">
        <v>19</v>
      </c>
      <c r="F117" s="246" t="s">
        <v>155</v>
      </c>
      <c r="G117" s="244"/>
      <c r="H117" s="247">
        <v>4.5499999999999998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84</v>
      </c>
      <c r="AV117" s="14" t="s">
        <v>84</v>
      </c>
      <c r="AW117" s="14" t="s">
        <v>33</v>
      </c>
      <c r="AX117" s="14" t="s">
        <v>71</v>
      </c>
      <c r="AY117" s="253" t="s">
        <v>141</v>
      </c>
    </row>
    <row r="118" s="14" customFormat="1">
      <c r="A118" s="14"/>
      <c r="B118" s="243"/>
      <c r="C118" s="244"/>
      <c r="D118" s="234" t="s">
        <v>152</v>
      </c>
      <c r="E118" s="245" t="s">
        <v>19</v>
      </c>
      <c r="F118" s="246" t="s">
        <v>1463</v>
      </c>
      <c r="G118" s="244"/>
      <c r="H118" s="247">
        <v>4.5999999999999996</v>
      </c>
      <c r="I118" s="248"/>
      <c r="J118" s="244"/>
      <c r="K118" s="244"/>
      <c r="L118" s="249"/>
      <c r="M118" s="250"/>
      <c r="N118" s="251"/>
      <c r="O118" s="251"/>
      <c r="P118" s="251"/>
      <c r="Q118" s="251"/>
      <c r="R118" s="251"/>
      <c r="S118" s="251"/>
      <c r="T118" s="252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53" t="s">
        <v>152</v>
      </c>
      <c r="AU118" s="253" t="s">
        <v>84</v>
      </c>
      <c r="AV118" s="14" t="s">
        <v>84</v>
      </c>
      <c r="AW118" s="14" t="s">
        <v>33</v>
      </c>
      <c r="AX118" s="14" t="s">
        <v>71</v>
      </c>
      <c r="AY118" s="253" t="s">
        <v>141</v>
      </c>
    </row>
    <row r="119" s="14" customFormat="1">
      <c r="A119" s="14"/>
      <c r="B119" s="243"/>
      <c r="C119" s="244"/>
      <c r="D119" s="234" t="s">
        <v>152</v>
      </c>
      <c r="E119" s="245" t="s">
        <v>19</v>
      </c>
      <c r="F119" s="246" t="s">
        <v>1464</v>
      </c>
      <c r="G119" s="244"/>
      <c r="H119" s="247">
        <v>4.915</v>
      </c>
      <c r="I119" s="248"/>
      <c r="J119" s="244"/>
      <c r="K119" s="244"/>
      <c r="L119" s="249"/>
      <c r="M119" s="250"/>
      <c r="N119" s="251"/>
      <c r="O119" s="251"/>
      <c r="P119" s="251"/>
      <c r="Q119" s="251"/>
      <c r="R119" s="251"/>
      <c r="S119" s="251"/>
      <c r="T119" s="252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3" t="s">
        <v>152</v>
      </c>
      <c r="AU119" s="253" t="s">
        <v>84</v>
      </c>
      <c r="AV119" s="14" t="s">
        <v>84</v>
      </c>
      <c r="AW119" s="14" t="s">
        <v>33</v>
      </c>
      <c r="AX119" s="14" t="s">
        <v>71</v>
      </c>
      <c r="AY119" s="253" t="s">
        <v>141</v>
      </c>
    </row>
    <row r="120" s="14" customFormat="1">
      <c r="A120" s="14"/>
      <c r="B120" s="243"/>
      <c r="C120" s="244"/>
      <c r="D120" s="234" t="s">
        <v>152</v>
      </c>
      <c r="E120" s="245" t="s">
        <v>19</v>
      </c>
      <c r="F120" s="246" t="s">
        <v>1424</v>
      </c>
      <c r="G120" s="244"/>
      <c r="H120" s="247">
        <v>4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84</v>
      </c>
      <c r="AV120" s="14" t="s">
        <v>84</v>
      </c>
      <c r="AW120" s="14" t="s">
        <v>33</v>
      </c>
      <c r="AX120" s="14" t="s">
        <v>71</v>
      </c>
      <c r="AY120" s="253" t="s">
        <v>141</v>
      </c>
    </row>
    <row r="121" s="14" customFormat="1">
      <c r="A121" s="14"/>
      <c r="B121" s="243"/>
      <c r="C121" s="244"/>
      <c r="D121" s="234" t="s">
        <v>152</v>
      </c>
      <c r="E121" s="245" t="s">
        <v>19</v>
      </c>
      <c r="F121" s="246" t="s">
        <v>1465</v>
      </c>
      <c r="G121" s="244"/>
      <c r="H121" s="247">
        <v>4.2000000000000002</v>
      </c>
      <c r="I121" s="248"/>
      <c r="J121" s="244"/>
      <c r="K121" s="244"/>
      <c r="L121" s="249"/>
      <c r="M121" s="250"/>
      <c r="N121" s="251"/>
      <c r="O121" s="251"/>
      <c r="P121" s="251"/>
      <c r="Q121" s="251"/>
      <c r="R121" s="251"/>
      <c r="S121" s="251"/>
      <c r="T121" s="252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53" t="s">
        <v>152</v>
      </c>
      <c r="AU121" s="253" t="s">
        <v>84</v>
      </c>
      <c r="AV121" s="14" t="s">
        <v>84</v>
      </c>
      <c r="AW121" s="14" t="s">
        <v>33</v>
      </c>
      <c r="AX121" s="14" t="s">
        <v>71</v>
      </c>
      <c r="AY121" s="253" t="s">
        <v>141</v>
      </c>
    </row>
    <row r="122" s="15" customFormat="1">
      <c r="A122" s="15"/>
      <c r="B122" s="254"/>
      <c r="C122" s="255"/>
      <c r="D122" s="234" t="s">
        <v>152</v>
      </c>
      <c r="E122" s="256" t="s">
        <v>19</v>
      </c>
      <c r="F122" s="257" t="s">
        <v>159</v>
      </c>
      <c r="G122" s="255"/>
      <c r="H122" s="258">
        <v>23.014999999999997</v>
      </c>
      <c r="I122" s="259"/>
      <c r="J122" s="255"/>
      <c r="K122" s="255"/>
      <c r="L122" s="260"/>
      <c r="M122" s="261"/>
      <c r="N122" s="262"/>
      <c r="O122" s="262"/>
      <c r="P122" s="262"/>
      <c r="Q122" s="262"/>
      <c r="R122" s="262"/>
      <c r="S122" s="262"/>
      <c r="T122" s="263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4" t="s">
        <v>152</v>
      </c>
      <c r="AU122" s="264" t="s">
        <v>84</v>
      </c>
      <c r="AV122" s="15" t="s">
        <v>148</v>
      </c>
      <c r="AW122" s="15" t="s">
        <v>33</v>
      </c>
      <c r="AX122" s="15" t="s">
        <v>78</v>
      </c>
      <c r="AY122" s="264" t="s">
        <v>141</v>
      </c>
    </row>
    <row r="123" s="2" customFormat="1" ht="16.5" customHeight="1">
      <c r="A123" s="40"/>
      <c r="B123" s="41"/>
      <c r="C123" s="214" t="s">
        <v>164</v>
      </c>
      <c r="D123" s="214" t="s">
        <v>143</v>
      </c>
      <c r="E123" s="215" t="s">
        <v>165</v>
      </c>
      <c r="F123" s="216" t="s">
        <v>166</v>
      </c>
      <c r="G123" s="217" t="s">
        <v>167</v>
      </c>
      <c r="H123" s="218">
        <v>6.9050000000000002</v>
      </c>
      <c r="I123" s="219"/>
      <c r="J123" s="220">
        <f>ROUND(I123*H123,2)</f>
        <v>0</v>
      </c>
      <c r="K123" s="216" t="s">
        <v>147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148</v>
      </c>
      <c r="AT123" s="225" t="s">
        <v>143</v>
      </c>
      <c r="AU123" s="225" t="s">
        <v>84</v>
      </c>
      <c r="AY123" s="19" t="s">
        <v>141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148</v>
      </c>
      <c r="BM123" s="225" t="s">
        <v>168</v>
      </c>
    </row>
    <row r="124" s="2" customFormat="1">
      <c r="A124" s="40"/>
      <c r="B124" s="41"/>
      <c r="C124" s="42"/>
      <c r="D124" s="227" t="s">
        <v>150</v>
      </c>
      <c r="E124" s="42"/>
      <c r="F124" s="228" t="s">
        <v>169</v>
      </c>
      <c r="G124" s="42"/>
      <c r="H124" s="42"/>
      <c r="I124" s="229"/>
      <c r="J124" s="42"/>
      <c r="K124" s="42"/>
      <c r="L124" s="46"/>
      <c r="M124" s="230"/>
      <c r="N124" s="231"/>
      <c r="O124" s="86"/>
      <c r="P124" s="86"/>
      <c r="Q124" s="86"/>
      <c r="R124" s="86"/>
      <c r="S124" s="86"/>
      <c r="T124" s="87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T124" s="19" t="s">
        <v>150</v>
      </c>
      <c r="AU124" s="19" t="s">
        <v>84</v>
      </c>
    </row>
    <row r="125" s="13" customFormat="1">
      <c r="A125" s="13"/>
      <c r="B125" s="232"/>
      <c r="C125" s="233"/>
      <c r="D125" s="234" t="s">
        <v>152</v>
      </c>
      <c r="E125" s="235" t="s">
        <v>19</v>
      </c>
      <c r="F125" s="236" t="s">
        <v>153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84</v>
      </c>
      <c r="AV125" s="13" t="s">
        <v>78</v>
      </c>
      <c r="AW125" s="13" t="s">
        <v>33</v>
      </c>
      <c r="AX125" s="13" t="s">
        <v>71</v>
      </c>
      <c r="AY125" s="242" t="s">
        <v>141</v>
      </c>
    </row>
    <row r="126" s="14" customFormat="1">
      <c r="A126" s="14"/>
      <c r="B126" s="243"/>
      <c r="C126" s="244"/>
      <c r="D126" s="234" t="s">
        <v>152</v>
      </c>
      <c r="E126" s="245" t="s">
        <v>19</v>
      </c>
      <c r="F126" s="246" t="s">
        <v>175</v>
      </c>
      <c r="G126" s="244"/>
      <c r="H126" s="247">
        <v>0.22500000000000001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84</v>
      </c>
      <c r="AV126" s="14" t="s">
        <v>84</v>
      </c>
      <c r="AW126" s="14" t="s">
        <v>33</v>
      </c>
      <c r="AX126" s="14" t="s">
        <v>71</v>
      </c>
      <c r="AY126" s="253" t="s">
        <v>141</v>
      </c>
    </row>
    <row r="127" s="14" customFormat="1">
      <c r="A127" s="14"/>
      <c r="B127" s="243"/>
      <c r="C127" s="244"/>
      <c r="D127" s="234" t="s">
        <v>152</v>
      </c>
      <c r="E127" s="245" t="s">
        <v>19</v>
      </c>
      <c r="F127" s="246" t="s">
        <v>172</v>
      </c>
      <c r="G127" s="244"/>
      <c r="H127" s="247">
        <v>1.365</v>
      </c>
      <c r="I127" s="248"/>
      <c r="J127" s="244"/>
      <c r="K127" s="244"/>
      <c r="L127" s="249"/>
      <c r="M127" s="250"/>
      <c r="N127" s="251"/>
      <c r="O127" s="251"/>
      <c r="P127" s="251"/>
      <c r="Q127" s="251"/>
      <c r="R127" s="251"/>
      <c r="S127" s="251"/>
      <c r="T127" s="252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3" t="s">
        <v>152</v>
      </c>
      <c r="AU127" s="253" t="s">
        <v>84</v>
      </c>
      <c r="AV127" s="14" t="s">
        <v>84</v>
      </c>
      <c r="AW127" s="14" t="s">
        <v>33</v>
      </c>
      <c r="AX127" s="14" t="s">
        <v>71</v>
      </c>
      <c r="AY127" s="253" t="s">
        <v>141</v>
      </c>
    </row>
    <row r="128" s="14" customFormat="1">
      <c r="A128" s="14"/>
      <c r="B128" s="243"/>
      <c r="C128" s="244"/>
      <c r="D128" s="234" t="s">
        <v>152</v>
      </c>
      <c r="E128" s="245" t="s">
        <v>19</v>
      </c>
      <c r="F128" s="246" t="s">
        <v>1466</v>
      </c>
      <c r="G128" s="244"/>
      <c r="H128" s="247">
        <v>1.3799999999999999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152</v>
      </c>
      <c r="AU128" s="253" t="s">
        <v>84</v>
      </c>
      <c r="AV128" s="14" t="s">
        <v>84</v>
      </c>
      <c r="AW128" s="14" t="s">
        <v>33</v>
      </c>
      <c r="AX128" s="14" t="s">
        <v>71</v>
      </c>
      <c r="AY128" s="253" t="s">
        <v>141</v>
      </c>
    </row>
    <row r="129" s="14" customFormat="1">
      <c r="A129" s="14"/>
      <c r="B129" s="243"/>
      <c r="C129" s="244"/>
      <c r="D129" s="234" t="s">
        <v>152</v>
      </c>
      <c r="E129" s="245" t="s">
        <v>19</v>
      </c>
      <c r="F129" s="246" t="s">
        <v>1467</v>
      </c>
      <c r="G129" s="244"/>
      <c r="H129" s="247">
        <v>1.4750000000000001</v>
      </c>
      <c r="I129" s="248"/>
      <c r="J129" s="244"/>
      <c r="K129" s="244"/>
      <c r="L129" s="249"/>
      <c r="M129" s="250"/>
      <c r="N129" s="251"/>
      <c r="O129" s="251"/>
      <c r="P129" s="251"/>
      <c r="Q129" s="251"/>
      <c r="R129" s="251"/>
      <c r="S129" s="251"/>
      <c r="T129" s="252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53" t="s">
        <v>152</v>
      </c>
      <c r="AU129" s="253" t="s">
        <v>84</v>
      </c>
      <c r="AV129" s="14" t="s">
        <v>84</v>
      </c>
      <c r="AW129" s="14" t="s">
        <v>33</v>
      </c>
      <c r="AX129" s="14" t="s">
        <v>71</v>
      </c>
      <c r="AY129" s="253" t="s">
        <v>141</v>
      </c>
    </row>
    <row r="130" s="14" customFormat="1">
      <c r="A130" s="14"/>
      <c r="B130" s="243"/>
      <c r="C130" s="244"/>
      <c r="D130" s="234" t="s">
        <v>152</v>
      </c>
      <c r="E130" s="245" t="s">
        <v>19</v>
      </c>
      <c r="F130" s="246" t="s">
        <v>1468</v>
      </c>
      <c r="G130" s="244"/>
      <c r="H130" s="247">
        <v>1.2</v>
      </c>
      <c r="I130" s="248"/>
      <c r="J130" s="244"/>
      <c r="K130" s="244"/>
      <c r="L130" s="249"/>
      <c r="M130" s="250"/>
      <c r="N130" s="251"/>
      <c r="O130" s="251"/>
      <c r="P130" s="251"/>
      <c r="Q130" s="251"/>
      <c r="R130" s="251"/>
      <c r="S130" s="251"/>
      <c r="T130" s="252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3" t="s">
        <v>152</v>
      </c>
      <c r="AU130" s="253" t="s">
        <v>84</v>
      </c>
      <c r="AV130" s="14" t="s">
        <v>84</v>
      </c>
      <c r="AW130" s="14" t="s">
        <v>33</v>
      </c>
      <c r="AX130" s="14" t="s">
        <v>71</v>
      </c>
      <c r="AY130" s="253" t="s">
        <v>141</v>
      </c>
    </row>
    <row r="131" s="14" customFormat="1">
      <c r="A131" s="14"/>
      <c r="B131" s="243"/>
      <c r="C131" s="244"/>
      <c r="D131" s="234" t="s">
        <v>152</v>
      </c>
      <c r="E131" s="245" t="s">
        <v>19</v>
      </c>
      <c r="F131" s="246" t="s">
        <v>1469</v>
      </c>
      <c r="G131" s="244"/>
      <c r="H131" s="247">
        <v>1.26</v>
      </c>
      <c r="I131" s="248"/>
      <c r="J131" s="244"/>
      <c r="K131" s="244"/>
      <c r="L131" s="249"/>
      <c r="M131" s="250"/>
      <c r="N131" s="251"/>
      <c r="O131" s="251"/>
      <c r="P131" s="251"/>
      <c r="Q131" s="251"/>
      <c r="R131" s="251"/>
      <c r="S131" s="251"/>
      <c r="T131" s="25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3" t="s">
        <v>152</v>
      </c>
      <c r="AU131" s="253" t="s">
        <v>84</v>
      </c>
      <c r="AV131" s="14" t="s">
        <v>84</v>
      </c>
      <c r="AW131" s="14" t="s">
        <v>33</v>
      </c>
      <c r="AX131" s="14" t="s">
        <v>71</v>
      </c>
      <c r="AY131" s="253" t="s">
        <v>141</v>
      </c>
    </row>
    <row r="132" s="15" customFormat="1">
      <c r="A132" s="15"/>
      <c r="B132" s="254"/>
      <c r="C132" s="255"/>
      <c r="D132" s="234" t="s">
        <v>152</v>
      </c>
      <c r="E132" s="256" t="s">
        <v>19</v>
      </c>
      <c r="F132" s="257" t="s">
        <v>159</v>
      </c>
      <c r="G132" s="255"/>
      <c r="H132" s="258">
        <v>6.9050000000000002</v>
      </c>
      <c r="I132" s="259"/>
      <c r="J132" s="255"/>
      <c r="K132" s="255"/>
      <c r="L132" s="260"/>
      <c r="M132" s="261"/>
      <c r="N132" s="262"/>
      <c r="O132" s="262"/>
      <c r="P132" s="262"/>
      <c r="Q132" s="262"/>
      <c r="R132" s="262"/>
      <c r="S132" s="262"/>
      <c r="T132" s="263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4" t="s">
        <v>152</v>
      </c>
      <c r="AU132" s="264" t="s">
        <v>84</v>
      </c>
      <c r="AV132" s="15" t="s">
        <v>148</v>
      </c>
      <c r="AW132" s="15" t="s">
        <v>33</v>
      </c>
      <c r="AX132" s="15" t="s">
        <v>78</v>
      </c>
      <c r="AY132" s="264" t="s">
        <v>141</v>
      </c>
    </row>
    <row r="133" s="2" customFormat="1" ht="37.8" customHeight="1">
      <c r="A133" s="40"/>
      <c r="B133" s="41"/>
      <c r="C133" s="214" t="s">
        <v>148</v>
      </c>
      <c r="D133" s="214" t="s">
        <v>143</v>
      </c>
      <c r="E133" s="215" t="s">
        <v>176</v>
      </c>
      <c r="F133" s="216" t="s">
        <v>177</v>
      </c>
      <c r="G133" s="217" t="s">
        <v>167</v>
      </c>
      <c r="H133" s="218">
        <v>14.619</v>
      </c>
      <c r="I133" s="219"/>
      <c r="J133" s="220">
        <f>ROUND(I133*H133,2)</f>
        <v>0</v>
      </c>
      <c r="K133" s="216" t="s">
        <v>147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148</v>
      </c>
      <c r="AT133" s="225" t="s">
        <v>143</v>
      </c>
      <c r="AU133" s="225" t="s">
        <v>84</v>
      </c>
      <c r="AY133" s="19" t="s">
        <v>141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148</v>
      </c>
      <c r="BM133" s="225" t="s">
        <v>178</v>
      </c>
    </row>
    <row r="134" s="2" customFormat="1">
      <c r="A134" s="40"/>
      <c r="B134" s="41"/>
      <c r="C134" s="42"/>
      <c r="D134" s="227" t="s">
        <v>150</v>
      </c>
      <c r="E134" s="42"/>
      <c r="F134" s="228" t="s">
        <v>179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150</v>
      </c>
      <c r="AU134" s="19" t="s">
        <v>84</v>
      </c>
    </row>
    <row r="135" s="13" customFormat="1">
      <c r="A135" s="13"/>
      <c r="B135" s="232"/>
      <c r="C135" s="233"/>
      <c r="D135" s="234" t="s">
        <v>152</v>
      </c>
      <c r="E135" s="235" t="s">
        <v>19</v>
      </c>
      <c r="F135" s="236" t="s">
        <v>180</v>
      </c>
      <c r="G135" s="233"/>
      <c r="H135" s="235" t="s">
        <v>19</v>
      </c>
      <c r="I135" s="237"/>
      <c r="J135" s="233"/>
      <c r="K135" s="233"/>
      <c r="L135" s="238"/>
      <c r="M135" s="239"/>
      <c r="N135" s="240"/>
      <c r="O135" s="240"/>
      <c r="P135" s="240"/>
      <c r="Q135" s="240"/>
      <c r="R135" s="240"/>
      <c r="S135" s="240"/>
      <c r="T135" s="241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2" t="s">
        <v>152</v>
      </c>
      <c r="AU135" s="242" t="s">
        <v>84</v>
      </c>
      <c r="AV135" s="13" t="s">
        <v>78</v>
      </c>
      <c r="AW135" s="13" t="s">
        <v>33</v>
      </c>
      <c r="AX135" s="13" t="s">
        <v>71</v>
      </c>
      <c r="AY135" s="242" t="s">
        <v>141</v>
      </c>
    </row>
    <row r="136" s="14" customFormat="1">
      <c r="A136" s="14"/>
      <c r="B136" s="243"/>
      <c r="C136" s="244"/>
      <c r="D136" s="234" t="s">
        <v>152</v>
      </c>
      <c r="E136" s="245" t="s">
        <v>19</v>
      </c>
      <c r="F136" s="246" t="s">
        <v>1470</v>
      </c>
      <c r="G136" s="244"/>
      <c r="H136" s="247">
        <v>14.619</v>
      </c>
      <c r="I136" s="248"/>
      <c r="J136" s="244"/>
      <c r="K136" s="244"/>
      <c r="L136" s="249"/>
      <c r="M136" s="250"/>
      <c r="N136" s="251"/>
      <c r="O136" s="251"/>
      <c r="P136" s="251"/>
      <c r="Q136" s="251"/>
      <c r="R136" s="251"/>
      <c r="S136" s="251"/>
      <c r="T136" s="252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3" t="s">
        <v>152</v>
      </c>
      <c r="AU136" s="253" t="s">
        <v>84</v>
      </c>
      <c r="AV136" s="14" t="s">
        <v>84</v>
      </c>
      <c r="AW136" s="14" t="s">
        <v>33</v>
      </c>
      <c r="AX136" s="14" t="s">
        <v>71</v>
      </c>
      <c r="AY136" s="253" t="s">
        <v>141</v>
      </c>
    </row>
    <row r="137" s="15" customFormat="1">
      <c r="A137" s="15"/>
      <c r="B137" s="254"/>
      <c r="C137" s="255"/>
      <c r="D137" s="234" t="s">
        <v>152</v>
      </c>
      <c r="E137" s="256" t="s">
        <v>19</v>
      </c>
      <c r="F137" s="257" t="s">
        <v>159</v>
      </c>
      <c r="G137" s="255"/>
      <c r="H137" s="258">
        <v>14.619</v>
      </c>
      <c r="I137" s="259"/>
      <c r="J137" s="255"/>
      <c r="K137" s="255"/>
      <c r="L137" s="260"/>
      <c r="M137" s="261"/>
      <c r="N137" s="262"/>
      <c r="O137" s="262"/>
      <c r="P137" s="262"/>
      <c r="Q137" s="262"/>
      <c r="R137" s="262"/>
      <c r="S137" s="262"/>
      <c r="T137" s="263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4" t="s">
        <v>152</v>
      </c>
      <c r="AU137" s="264" t="s">
        <v>84</v>
      </c>
      <c r="AV137" s="15" t="s">
        <v>148</v>
      </c>
      <c r="AW137" s="15" t="s">
        <v>33</v>
      </c>
      <c r="AX137" s="15" t="s">
        <v>78</v>
      </c>
      <c r="AY137" s="264" t="s">
        <v>141</v>
      </c>
    </row>
    <row r="138" s="2" customFormat="1" ht="16.5" customHeight="1">
      <c r="A138" s="40"/>
      <c r="B138" s="41"/>
      <c r="C138" s="265" t="s">
        <v>182</v>
      </c>
      <c r="D138" s="265" t="s">
        <v>183</v>
      </c>
      <c r="E138" s="266" t="s">
        <v>184</v>
      </c>
      <c r="F138" s="267" t="s">
        <v>185</v>
      </c>
      <c r="G138" s="268" t="s">
        <v>186</v>
      </c>
      <c r="H138" s="269">
        <v>26.312000000000001</v>
      </c>
      <c r="I138" s="270"/>
      <c r="J138" s="271">
        <f>ROUND(I138*H138,2)</f>
        <v>0</v>
      </c>
      <c r="K138" s="267" t="s">
        <v>147</v>
      </c>
      <c r="L138" s="272"/>
      <c r="M138" s="273" t="s">
        <v>19</v>
      </c>
      <c r="N138" s="274" t="s">
        <v>43</v>
      </c>
      <c r="O138" s="86"/>
      <c r="P138" s="223">
        <f>O138*H138</f>
        <v>0</v>
      </c>
      <c r="Q138" s="223">
        <v>1</v>
      </c>
      <c r="R138" s="223">
        <f>Q138*H138</f>
        <v>26.312000000000001</v>
      </c>
      <c r="S138" s="223">
        <v>0</v>
      </c>
      <c r="T138" s="224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25" t="s">
        <v>187</v>
      </c>
      <c r="AT138" s="225" t="s">
        <v>183</v>
      </c>
      <c r="AU138" s="225" t="s">
        <v>84</v>
      </c>
      <c r="AY138" s="19" t="s">
        <v>141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9" t="s">
        <v>84</v>
      </c>
      <c r="BK138" s="226">
        <f>ROUND(I138*H138,2)</f>
        <v>0</v>
      </c>
      <c r="BL138" s="19" t="s">
        <v>148</v>
      </c>
      <c r="BM138" s="225" t="s">
        <v>188</v>
      </c>
    </row>
    <row r="139" s="2" customFormat="1">
      <c r="A139" s="40"/>
      <c r="B139" s="41"/>
      <c r="C139" s="42"/>
      <c r="D139" s="227" t="s">
        <v>150</v>
      </c>
      <c r="E139" s="42"/>
      <c r="F139" s="228" t="s">
        <v>189</v>
      </c>
      <c r="G139" s="42"/>
      <c r="H139" s="42"/>
      <c r="I139" s="229"/>
      <c r="J139" s="42"/>
      <c r="K139" s="42"/>
      <c r="L139" s="46"/>
      <c r="M139" s="230"/>
      <c r="N139" s="231"/>
      <c r="O139" s="86"/>
      <c r="P139" s="86"/>
      <c r="Q139" s="86"/>
      <c r="R139" s="86"/>
      <c r="S139" s="86"/>
      <c r="T139" s="87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T139" s="19" t="s">
        <v>150</v>
      </c>
      <c r="AU139" s="19" t="s">
        <v>84</v>
      </c>
    </row>
    <row r="140" s="13" customFormat="1">
      <c r="A140" s="13"/>
      <c r="B140" s="232"/>
      <c r="C140" s="233"/>
      <c r="D140" s="234" t="s">
        <v>152</v>
      </c>
      <c r="E140" s="235" t="s">
        <v>19</v>
      </c>
      <c r="F140" s="236" t="s">
        <v>180</v>
      </c>
      <c r="G140" s="233"/>
      <c r="H140" s="235" t="s">
        <v>19</v>
      </c>
      <c r="I140" s="237"/>
      <c r="J140" s="233"/>
      <c r="K140" s="233"/>
      <c r="L140" s="238"/>
      <c r="M140" s="239"/>
      <c r="N140" s="240"/>
      <c r="O140" s="240"/>
      <c r="P140" s="240"/>
      <c r="Q140" s="240"/>
      <c r="R140" s="240"/>
      <c r="S140" s="240"/>
      <c r="T140" s="24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2" t="s">
        <v>152</v>
      </c>
      <c r="AU140" s="242" t="s">
        <v>84</v>
      </c>
      <c r="AV140" s="13" t="s">
        <v>78</v>
      </c>
      <c r="AW140" s="13" t="s">
        <v>33</v>
      </c>
      <c r="AX140" s="13" t="s">
        <v>71</v>
      </c>
      <c r="AY140" s="242" t="s">
        <v>141</v>
      </c>
    </row>
    <row r="141" s="14" customFormat="1">
      <c r="A141" s="14"/>
      <c r="B141" s="243"/>
      <c r="C141" s="244"/>
      <c r="D141" s="234" t="s">
        <v>152</v>
      </c>
      <c r="E141" s="245" t="s">
        <v>19</v>
      </c>
      <c r="F141" s="246" t="s">
        <v>1471</v>
      </c>
      <c r="G141" s="244"/>
      <c r="H141" s="247">
        <v>14.618</v>
      </c>
      <c r="I141" s="248"/>
      <c r="J141" s="244"/>
      <c r="K141" s="244"/>
      <c r="L141" s="249"/>
      <c r="M141" s="250"/>
      <c r="N141" s="251"/>
      <c r="O141" s="251"/>
      <c r="P141" s="251"/>
      <c r="Q141" s="251"/>
      <c r="R141" s="251"/>
      <c r="S141" s="251"/>
      <c r="T141" s="252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53" t="s">
        <v>152</v>
      </c>
      <c r="AU141" s="253" t="s">
        <v>84</v>
      </c>
      <c r="AV141" s="14" t="s">
        <v>84</v>
      </c>
      <c r="AW141" s="14" t="s">
        <v>33</v>
      </c>
      <c r="AX141" s="14" t="s">
        <v>71</v>
      </c>
      <c r="AY141" s="253" t="s">
        <v>141</v>
      </c>
    </row>
    <row r="142" s="15" customFormat="1">
      <c r="A142" s="15"/>
      <c r="B142" s="254"/>
      <c r="C142" s="255"/>
      <c r="D142" s="234" t="s">
        <v>152</v>
      </c>
      <c r="E142" s="256" t="s">
        <v>19</v>
      </c>
      <c r="F142" s="257" t="s">
        <v>159</v>
      </c>
      <c r="G142" s="255"/>
      <c r="H142" s="258">
        <v>14.618</v>
      </c>
      <c r="I142" s="259"/>
      <c r="J142" s="255"/>
      <c r="K142" s="255"/>
      <c r="L142" s="260"/>
      <c r="M142" s="261"/>
      <c r="N142" s="262"/>
      <c r="O142" s="262"/>
      <c r="P142" s="262"/>
      <c r="Q142" s="262"/>
      <c r="R142" s="262"/>
      <c r="S142" s="262"/>
      <c r="T142" s="263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64" t="s">
        <v>152</v>
      </c>
      <c r="AU142" s="264" t="s">
        <v>84</v>
      </c>
      <c r="AV142" s="15" t="s">
        <v>148</v>
      </c>
      <c r="AW142" s="15" t="s">
        <v>33</v>
      </c>
      <c r="AX142" s="15" t="s">
        <v>78</v>
      </c>
      <c r="AY142" s="264" t="s">
        <v>141</v>
      </c>
    </row>
    <row r="143" s="14" customFormat="1">
      <c r="A143" s="14"/>
      <c r="B143" s="243"/>
      <c r="C143" s="244"/>
      <c r="D143" s="234" t="s">
        <v>152</v>
      </c>
      <c r="E143" s="244"/>
      <c r="F143" s="246" t="s">
        <v>1472</v>
      </c>
      <c r="G143" s="244"/>
      <c r="H143" s="247">
        <v>26.312000000000001</v>
      </c>
      <c r="I143" s="248"/>
      <c r="J143" s="244"/>
      <c r="K143" s="244"/>
      <c r="L143" s="249"/>
      <c r="M143" s="250"/>
      <c r="N143" s="251"/>
      <c r="O143" s="251"/>
      <c r="P143" s="251"/>
      <c r="Q143" s="251"/>
      <c r="R143" s="251"/>
      <c r="S143" s="251"/>
      <c r="T143" s="252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53" t="s">
        <v>152</v>
      </c>
      <c r="AU143" s="253" t="s">
        <v>84</v>
      </c>
      <c r="AV143" s="14" t="s">
        <v>84</v>
      </c>
      <c r="AW143" s="14" t="s">
        <v>4</v>
      </c>
      <c r="AX143" s="14" t="s">
        <v>78</v>
      </c>
      <c r="AY143" s="253" t="s">
        <v>141</v>
      </c>
    </row>
    <row r="144" s="2" customFormat="1" ht="24.15" customHeight="1">
      <c r="A144" s="40"/>
      <c r="B144" s="41"/>
      <c r="C144" s="214" t="s">
        <v>191</v>
      </c>
      <c r="D144" s="214" t="s">
        <v>143</v>
      </c>
      <c r="E144" s="215" t="s">
        <v>192</v>
      </c>
      <c r="F144" s="216" t="s">
        <v>193</v>
      </c>
      <c r="G144" s="217" t="s">
        <v>167</v>
      </c>
      <c r="H144" s="218">
        <v>6.9050000000000002</v>
      </c>
      <c r="I144" s="219"/>
      <c r="J144" s="220">
        <f>ROUND(I144*H144,2)</f>
        <v>0</v>
      </c>
      <c r="K144" s="216" t="s">
        <v>147</v>
      </c>
      <c r="L144" s="46"/>
      <c r="M144" s="221" t="s">
        <v>19</v>
      </c>
      <c r="N144" s="222" t="s">
        <v>43</v>
      </c>
      <c r="O144" s="86"/>
      <c r="P144" s="223">
        <f>O144*H144</f>
        <v>0</v>
      </c>
      <c r="Q144" s="223">
        <v>0</v>
      </c>
      <c r="R144" s="223">
        <f>Q144*H144</f>
        <v>0</v>
      </c>
      <c r="S144" s="223">
        <v>0</v>
      </c>
      <c r="T144" s="224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25" t="s">
        <v>148</v>
      </c>
      <c r="AT144" s="225" t="s">
        <v>143</v>
      </c>
      <c r="AU144" s="225" t="s">
        <v>84</v>
      </c>
      <c r="AY144" s="19" t="s">
        <v>141</v>
      </c>
      <c r="BE144" s="226">
        <f>IF(N144="základní",J144,0)</f>
        <v>0</v>
      </c>
      <c r="BF144" s="226">
        <f>IF(N144="snížená",J144,0)</f>
        <v>0</v>
      </c>
      <c r="BG144" s="226">
        <f>IF(N144="zákl. přenesená",J144,0)</f>
        <v>0</v>
      </c>
      <c r="BH144" s="226">
        <f>IF(N144="sníž. přenesená",J144,0)</f>
        <v>0</v>
      </c>
      <c r="BI144" s="226">
        <f>IF(N144="nulová",J144,0)</f>
        <v>0</v>
      </c>
      <c r="BJ144" s="19" t="s">
        <v>84</v>
      </c>
      <c r="BK144" s="226">
        <f>ROUND(I144*H144,2)</f>
        <v>0</v>
      </c>
      <c r="BL144" s="19" t="s">
        <v>148</v>
      </c>
      <c r="BM144" s="225" t="s">
        <v>194</v>
      </c>
    </row>
    <row r="145" s="2" customFormat="1">
      <c r="A145" s="40"/>
      <c r="B145" s="41"/>
      <c r="C145" s="42"/>
      <c r="D145" s="227" t="s">
        <v>150</v>
      </c>
      <c r="E145" s="42"/>
      <c r="F145" s="228" t="s">
        <v>195</v>
      </c>
      <c r="G145" s="42"/>
      <c r="H145" s="42"/>
      <c r="I145" s="229"/>
      <c r="J145" s="42"/>
      <c r="K145" s="42"/>
      <c r="L145" s="46"/>
      <c r="M145" s="230"/>
      <c r="N145" s="231"/>
      <c r="O145" s="86"/>
      <c r="P145" s="86"/>
      <c r="Q145" s="86"/>
      <c r="R145" s="86"/>
      <c r="S145" s="86"/>
      <c r="T145" s="87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T145" s="19" t="s">
        <v>150</v>
      </c>
      <c r="AU145" s="19" t="s">
        <v>84</v>
      </c>
    </row>
    <row r="146" s="13" customFormat="1">
      <c r="A146" s="13"/>
      <c r="B146" s="232"/>
      <c r="C146" s="233"/>
      <c r="D146" s="234" t="s">
        <v>152</v>
      </c>
      <c r="E146" s="235" t="s">
        <v>19</v>
      </c>
      <c r="F146" s="236" t="s">
        <v>153</v>
      </c>
      <c r="G146" s="233"/>
      <c r="H146" s="235" t="s">
        <v>19</v>
      </c>
      <c r="I146" s="237"/>
      <c r="J146" s="233"/>
      <c r="K146" s="233"/>
      <c r="L146" s="238"/>
      <c r="M146" s="239"/>
      <c r="N146" s="240"/>
      <c r="O146" s="240"/>
      <c r="P146" s="240"/>
      <c r="Q146" s="240"/>
      <c r="R146" s="240"/>
      <c r="S146" s="240"/>
      <c r="T146" s="241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2" t="s">
        <v>152</v>
      </c>
      <c r="AU146" s="242" t="s">
        <v>84</v>
      </c>
      <c r="AV146" s="13" t="s">
        <v>78</v>
      </c>
      <c r="AW146" s="13" t="s">
        <v>33</v>
      </c>
      <c r="AX146" s="13" t="s">
        <v>71</v>
      </c>
      <c r="AY146" s="242" t="s">
        <v>141</v>
      </c>
    </row>
    <row r="147" s="14" customFormat="1">
      <c r="A147" s="14"/>
      <c r="B147" s="243"/>
      <c r="C147" s="244"/>
      <c r="D147" s="234" t="s">
        <v>152</v>
      </c>
      <c r="E147" s="245" t="s">
        <v>19</v>
      </c>
      <c r="F147" s="246" t="s">
        <v>175</v>
      </c>
      <c r="G147" s="244"/>
      <c r="H147" s="247">
        <v>0.22500000000000001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152</v>
      </c>
      <c r="AU147" s="253" t="s">
        <v>84</v>
      </c>
      <c r="AV147" s="14" t="s">
        <v>84</v>
      </c>
      <c r="AW147" s="14" t="s">
        <v>33</v>
      </c>
      <c r="AX147" s="14" t="s">
        <v>71</v>
      </c>
      <c r="AY147" s="253" t="s">
        <v>141</v>
      </c>
    </row>
    <row r="148" s="14" customFormat="1">
      <c r="A148" s="14"/>
      <c r="B148" s="243"/>
      <c r="C148" s="244"/>
      <c r="D148" s="234" t="s">
        <v>152</v>
      </c>
      <c r="E148" s="245" t="s">
        <v>19</v>
      </c>
      <c r="F148" s="246" t="s">
        <v>172</v>
      </c>
      <c r="G148" s="244"/>
      <c r="H148" s="247">
        <v>1.365</v>
      </c>
      <c r="I148" s="248"/>
      <c r="J148" s="244"/>
      <c r="K148" s="244"/>
      <c r="L148" s="249"/>
      <c r="M148" s="250"/>
      <c r="N148" s="251"/>
      <c r="O148" s="251"/>
      <c r="P148" s="251"/>
      <c r="Q148" s="251"/>
      <c r="R148" s="251"/>
      <c r="S148" s="251"/>
      <c r="T148" s="252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53" t="s">
        <v>152</v>
      </c>
      <c r="AU148" s="253" t="s">
        <v>84</v>
      </c>
      <c r="AV148" s="14" t="s">
        <v>84</v>
      </c>
      <c r="AW148" s="14" t="s">
        <v>33</v>
      </c>
      <c r="AX148" s="14" t="s">
        <v>71</v>
      </c>
      <c r="AY148" s="253" t="s">
        <v>141</v>
      </c>
    </row>
    <row r="149" s="14" customFormat="1">
      <c r="A149" s="14"/>
      <c r="B149" s="243"/>
      <c r="C149" s="244"/>
      <c r="D149" s="234" t="s">
        <v>152</v>
      </c>
      <c r="E149" s="245" t="s">
        <v>19</v>
      </c>
      <c r="F149" s="246" t="s">
        <v>1466</v>
      </c>
      <c r="G149" s="244"/>
      <c r="H149" s="247">
        <v>1.3799999999999999</v>
      </c>
      <c r="I149" s="248"/>
      <c r="J149" s="244"/>
      <c r="K149" s="244"/>
      <c r="L149" s="249"/>
      <c r="M149" s="250"/>
      <c r="N149" s="251"/>
      <c r="O149" s="251"/>
      <c r="P149" s="251"/>
      <c r="Q149" s="251"/>
      <c r="R149" s="251"/>
      <c r="S149" s="251"/>
      <c r="T149" s="252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3" t="s">
        <v>152</v>
      </c>
      <c r="AU149" s="253" t="s">
        <v>84</v>
      </c>
      <c r="AV149" s="14" t="s">
        <v>84</v>
      </c>
      <c r="AW149" s="14" t="s">
        <v>33</v>
      </c>
      <c r="AX149" s="14" t="s">
        <v>71</v>
      </c>
      <c r="AY149" s="253" t="s">
        <v>141</v>
      </c>
    </row>
    <row r="150" s="14" customFormat="1">
      <c r="A150" s="14"/>
      <c r="B150" s="243"/>
      <c r="C150" s="244"/>
      <c r="D150" s="234" t="s">
        <v>152</v>
      </c>
      <c r="E150" s="245" t="s">
        <v>19</v>
      </c>
      <c r="F150" s="246" t="s">
        <v>1467</v>
      </c>
      <c r="G150" s="244"/>
      <c r="H150" s="247">
        <v>1.4750000000000001</v>
      </c>
      <c r="I150" s="248"/>
      <c r="J150" s="244"/>
      <c r="K150" s="244"/>
      <c r="L150" s="249"/>
      <c r="M150" s="250"/>
      <c r="N150" s="251"/>
      <c r="O150" s="251"/>
      <c r="P150" s="251"/>
      <c r="Q150" s="251"/>
      <c r="R150" s="251"/>
      <c r="S150" s="251"/>
      <c r="T150" s="252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3" t="s">
        <v>152</v>
      </c>
      <c r="AU150" s="253" t="s">
        <v>84</v>
      </c>
      <c r="AV150" s="14" t="s">
        <v>84</v>
      </c>
      <c r="AW150" s="14" t="s">
        <v>33</v>
      </c>
      <c r="AX150" s="14" t="s">
        <v>71</v>
      </c>
      <c r="AY150" s="253" t="s">
        <v>141</v>
      </c>
    </row>
    <row r="151" s="14" customFormat="1">
      <c r="A151" s="14"/>
      <c r="B151" s="243"/>
      <c r="C151" s="244"/>
      <c r="D151" s="234" t="s">
        <v>152</v>
      </c>
      <c r="E151" s="245" t="s">
        <v>19</v>
      </c>
      <c r="F151" s="246" t="s">
        <v>1468</v>
      </c>
      <c r="G151" s="244"/>
      <c r="H151" s="247">
        <v>1.2</v>
      </c>
      <c r="I151" s="248"/>
      <c r="J151" s="244"/>
      <c r="K151" s="244"/>
      <c r="L151" s="249"/>
      <c r="M151" s="250"/>
      <c r="N151" s="251"/>
      <c r="O151" s="251"/>
      <c r="P151" s="251"/>
      <c r="Q151" s="251"/>
      <c r="R151" s="251"/>
      <c r="S151" s="251"/>
      <c r="T151" s="252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3" t="s">
        <v>152</v>
      </c>
      <c r="AU151" s="253" t="s">
        <v>84</v>
      </c>
      <c r="AV151" s="14" t="s">
        <v>84</v>
      </c>
      <c r="AW151" s="14" t="s">
        <v>33</v>
      </c>
      <c r="AX151" s="14" t="s">
        <v>71</v>
      </c>
      <c r="AY151" s="253" t="s">
        <v>141</v>
      </c>
    </row>
    <row r="152" s="14" customFormat="1">
      <c r="A152" s="14"/>
      <c r="B152" s="243"/>
      <c r="C152" s="244"/>
      <c r="D152" s="234" t="s">
        <v>152</v>
      </c>
      <c r="E152" s="245" t="s">
        <v>19</v>
      </c>
      <c r="F152" s="246" t="s">
        <v>1469</v>
      </c>
      <c r="G152" s="244"/>
      <c r="H152" s="247">
        <v>1.26</v>
      </c>
      <c r="I152" s="248"/>
      <c r="J152" s="244"/>
      <c r="K152" s="244"/>
      <c r="L152" s="249"/>
      <c r="M152" s="250"/>
      <c r="N152" s="251"/>
      <c r="O152" s="251"/>
      <c r="P152" s="251"/>
      <c r="Q152" s="251"/>
      <c r="R152" s="251"/>
      <c r="S152" s="251"/>
      <c r="T152" s="252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53" t="s">
        <v>152</v>
      </c>
      <c r="AU152" s="253" t="s">
        <v>84</v>
      </c>
      <c r="AV152" s="14" t="s">
        <v>84</v>
      </c>
      <c r="AW152" s="14" t="s">
        <v>33</v>
      </c>
      <c r="AX152" s="14" t="s">
        <v>71</v>
      </c>
      <c r="AY152" s="253" t="s">
        <v>141</v>
      </c>
    </row>
    <row r="153" s="15" customFormat="1">
      <c r="A153" s="15"/>
      <c r="B153" s="254"/>
      <c r="C153" s="255"/>
      <c r="D153" s="234" t="s">
        <v>152</v>
      </c>
      <c r="E153" s="256" t="s">
        <v>19</v>
      </c>
      <c r="F153" s="257" t="s">
        <v>159</v>
      </c>
      <c r="G153" s="255"/>
      <c r="H153" s="258">
        <v>6.9050000000000002</v>
      </c>
      <c r="I153" s="259"/>
      <c r="J153" s="255"/>
      <c r="K153" s="255"/>
      <c r="L153" s="260"/>
      <c r="M153" s="261"/>
      <c r="N153" s="262"/>
      <c r="O153" s="262"/>
      <c r="P153" s="262"/>
      <c r="Q153" s="262"/>
      <c r="R153" s="262"/>
      <c r="S153" s="262"/>
      <c r="T153" s="263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4" t="s">
        <v>152</v>
      </c>
      <c r="AU153" s="264" t="s">
        <v>84</v>
      </c>
      <c r="AV153" s="15" t="s">
        <v>148</v>
      </c>
      <c r="AW153" s="15" t="s">
        <v>33</v>
      </c>
      <c r="AX153" s="15" t="s">
        <v>78</v>
      </c>
      <c r="AY153" s="264" t="s">
        <v>141</v>
      </c>
    </row>
    <row r="154" s="2" customFormat="1" ht="24.15" customHeight="1">
      <c r="A154" s="40"/>
      <c r="B154" s="41"/>
      <c r="C154" s="214" t="s">
        <v>196</v>
      </c>
      <c r="D154" s="214" t="s">
        <v>143</v>
      </c>
      <c r="E154" s="215" t="s">
        <v>197</v>
      </c>
      <c r="F154" s="216" t="s">
        <v>198</v>
      </c>
      <c r="G154" s="217" t="s">
        <v>146</v>
      </c>
      <c r="H154" s="218">
        <v>97.459999999999994</v>
      </c>
      <c r="I154" s="219"/>
      <c r="J154" s="220">
        <f>ROUND(I154*H154,2)</f>
        <v>0</v>
      </c>
      <c r="K154" s="216" t="s">
        <v>147</v>
      </c>
      <c r="L154" s="46"/>
      <c r="M154" s="221" t="s">
        <v>19</v>
      </c>
      <c r="N154" s="222" t="s">
        <v>43</v>
      </c>
      <c r="O154" s="86"/>
      <c r="P154" s="223">
        <f>O154*H154</f>
        <v>0</v>
      </c>
      <c r="Q154" s="223">
        <v>0</v>
      </c>
      <c r="R154" s="223">
        <f>Q154*H154</f>
        <v>0</v>
      </c>
      <c r="S154" s="223">
        <v>0</v>
      </c>
      <c r="T154" s="224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25" t="s">
        <v>148</v>
      </c>
      <c r="AT154" s="225" t="s">
        <v>143</v>
      </c>
      <c r="AU154" s="225" t="s">
        <v>84</v>
      </c>
      <c r="AY154" s="19" t="s">
        <v>141</v>
      </c>
      <c r="BE154" s="226">
        <f>IF(N154="základní",J154,0)</f>
        <v>0</v>
      </c>
      <c r="BF154" s="226">
        <f>IF(N154="snížená",J154,0)</f>
        <v>0</v>
      </c>
      <c r="BG154" s="226">
        <f>IF(N154="zákl. přenesená",J154,0)</f>
        <v>0</v>
      </c>
      <c r="BH154" s="226">
        <f>IF(N154="sníž. přenesená",J154,0)</f>
        <v>0</v>
      </c>
      <c r="BI154" s="226">
        <f>IF(N154="nulová",J154,0)</f>
        <v>0</v>
      </c>
      <c r="BJ154" s="19" t="s">
        <v>84</v>
      </c>
      <c r="BK154" s="226">
        <f>ROUND(I154*H154,2)</f>
        <v>0</v>
      </c>
      <c r="BL154" s="19" t="s">
        <v>148</v>
      </c>
      <c r="BM154" s="225" t="s">
        <v>199</v>
      </c>
    </row>
    <row r="155" s="2" customFormat="1">
      <c r="A155" s="40"/>
      <c r="B155" s="41"/>
      <c r="C155" s="42"/>
      <c r="D155" s="227" t="s">
        <v>150</v>
      </c>
      <c r="E155" s="42"/>
      <c r="F155" s="228" t="s">
        <v>200</v>
      </c>
      <c r="G155" s="42"/>
      <c r="H155" s="42"/>
      <c r="I155" s="229"/>
      <c r="J155" s="42"/>
      <c r="K155" s="42"/>
      <c r="L155" s="46"/>
      <c r="M155" s="230"/>
      <c r="N155" s="231"/>
      <c r="O155" s="86"/>
      <c r="P155" s="86"/>
      <c r="Q155" s="86"/>
      <c r="R155" s="86"/>
      <c r="S155" s="86"/>
      <c r="T155" s="87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T155" s="19" t="s">
        <v>150</v>
      </c>
      <c r="AU155" s="19" t="s">
        <v>84</v>
      </c>
    </row>
    <row r="156" s="13" customFormat="1">
      <c r="A156" s="13"/>
      <c r="B156" s="232"/>
      <c r="C156" s="233"/>
      <c r="D156" s="234" t="s">
        <v>152</v>
      </c>
      <c r="E156" s="235" t="s">
        <v>19</v>
      </c>
      <c r="F156" s="236" t="s">
        <v>201</v>
      </c>
      <c r="G156" s="233"/>
      <c r="H156" s="235" t="s">
        <v>19</v>
      </c>
      <c r="I156" s="237"/>
      <c r="J156" s="233"/>
      <c r="K156" s="233"/>
      <c r="L156" s="238"/>
      <c r="M156" s="239"/>
      <c r="N156" s="240"/>
      <c r="O156" s="240"/>
      <c r="P156" s="240"/>
      <c r="Q156" s="240"/>
      <c r="R156" s="240"/>
      <c r="S156" s="240"/>
      <c r="T156" s="24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2" t="s">
        <v>152</v>
      </c>
      <c r="AU156" s="242" t="s">
        <v>84</v>
      </c>
      <c r="AV156" s="13" t="s">
        <v>78</v>
      </c>
      <c r="AW156" s="13" t="s">
        <v>33</v>
      </c>
      <c r="AX156" s="13" t="s">
        <v>71</v>
      </c>
      <c r="AY156" s="242" t="s">
        <v>141</v>
      </c>
    </row>
    <row r="157" s="14" customFormat="1">
      <c r="A157" s="14"/>
      <c r="B157" s="243"/>
      <c r="C157" s="244"/>
      <c r="D157" s="234" t="s">
        <v>152</v>
      </c>
      <c r="E157" s="245" t="s">
        <v>19</v>
      </c>
      <c r="F157" s="246" t="s">
        <v>353</v>
      </c>
      <c r="G157" s="244"/>
      <c r="H157" s="247">
        <v>3</v>
      </c>
      <c r="I157" s="248"/>
      <c r="J157" s="244"/>
      <c r="K157" s="244"/>
      <c r="L157" s="249"/>
      <c r="M157" s="250"/>
      <c r="N157" s="251"/>
      <c r="O157" s="251"/>
      <c r="P157" s="251"/>
      <c r="Q157" s="251"/>
      <c r="R157" s="251"/>
      <c r="S157" s="251"/>
      <c r="T157" s="252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3" t="s">
        <v>152</v>
      </c>
      <c r="AU157" s="253" t="s">
        <v>84</v>
      </c>
      <c r="AV157" s="14" t="s">
        <v>84</v>
      </c>
      <c r="AW157" s="14" t="s">
        <v>33</v>
      </c>
      <c r="AX157" s="14" t="s">
        <v>71</v>
      </c>
      <c r="AY157" s="253" t="s">
        <v>141</v>
      </c>
    </row>
    <row r="158" s="14" customFormat="1">
      <c r="A158" s="14"/>
      <c r="B158" s="243"/>
      <c r="C158" s="244"/>
      <c r="D158" s="234" t="s">
        <v>152</v>
      </c>
      <c r="E158" s="245" t="s">
        <v>19</v>
      </c>
      <c r="F158" s="246" t="s">
        <v>1473</v>
      </c>
      <c r="G158" s="244"/>
      <c r="H158" s="247">
        <v>19</v>
      </c>
      <c r="I158" s="248"/>
      <c r="J158" s="244"/>
      <c r="K158" s="244"/>
      <c r="L158" s="249"/>
      <c r="M158" s="250"/>
      <c r="N158" s="251"/>
      <c r="O158" s="251"/>
      <c r="P158" s="251"/>
      <c r="Q158" s="251"/>
      <c r="R158" s="251"/>
      <c r="S158" s="251"/>
      <c r="T158" s="252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3" t="s">
        <v>152</v>
      </c>
      <c r="AU158" s="253" t="s">
        <v>84</v>
      </c>
      <c r="AV158" s="14" t="s">
        <v>84</v>
      </c>
      <c r="AW158" s="14" t="s">
        <v>33</v>
      </c>
      <c r="AX158" s="14" t="s">
        <v>71</v>
      </c>
      <c r="AY158" s="253" t="s">
        <v>141</v>
      </c>
    </row>
    <row r="159" s="14" customFormat="1">
      <c r="A159" s="14"/>
      <c r="B159" s="243"/>
      <c r="C159" s="244"/>
      <c r="D159" s="234" t="s">
        <v>152</v>
      </c>
      <c r="E159" s="245" t="s">
        <v>19</v>
      </c>
      <c r="F159" s="246" t="s">
        <v>203</v>
      </c>
      <c r="G159" s="244"/>
      <c r="H159" s="247">
        <v>22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84</v>
      </c>
      <c r="AV159" s="14" t="s">
        <v>84</v>
      </c>
      <c r="AW159" s="14" t="s">
        <v>33</v>
      </c>
      <c r="AX159" s="14" t="s">
        <v>71</v>
      </c>
      <c r="AY159" s="253" t="s">
        <v>141</v>
      </c>
    </row>
    <row r="160" s="14" customFormat="1">
      <c r="A160" s="14"/>
      <c r="B160" s="243"/>
      <c r="C160" s="244"/>
      <c r="D160" s="234" t="s">
        <v>152</v>
      </c>
      <c r="E160" s="245" t="s">
        <v>19</v>
      </c>
      <c r="F160" s="246" t="s">
        <v>1474</v>
      </c>
      <c r="G160" s="244"/>
      <c r="H160" s="247">
        <v>20.66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152</v>
      </c>
      <c r="AU160" s="253" t="s">
        <v>84</v>
      </c>
      <c r="AV160" s="14" t="s">
        <v>84</v>
      </c>
      <c r="AW160" s="14" t="s">
        <v>33</v>
      </c>
      <c r="AX160" s="14" t="s">
        <v>71</v>
      </c>
      <c r="AY160" s="253" t="s">
        <v>141</v>
      </c>
    </row>
    <row r="161" s="14" customFormat="1">
      <c r="A161" s="14"/>
      <c r="B161" s="243"/>
      <c r="C161" s="244"/>
      <c r="D161" s="234" t="s">
        <v>152</v>
      </c>
      <c r="E161" s="245" t="s">
        <v>19</v>
      </c>
      <c r="F161" s="246" t="s">
        <v>1422</v>
      </c>
      <c r="G161" s="244"/>
      <c r="H161" s="247">
        <v>16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152</v>
      </c>
      <c r="AU161" s="253" t="s">
        <v>84</v>
      </c>
      <c r="AV161" s="14" t="s">
        <v>84</v>
      </c>
      <c r="AW161" s="14" t="s">
        <v>33</v>
      </c>
      <c r="AX161" s="14" t="s">
        <v>71</v>
      </c>
      <c r="AY161" s="253" t="s">
        <v>141</v>
      </c>
    </row>
    <row r="162" s="14" customFormat="1">
      <c r="A162" s="14"/>
      <c r="B162" s="243"/>
      <c r="C162" s="244"/>
      <c r="D162" s="234" t="s">
        <v>152</v>
      </c>
      <c r="E162" s="245" t="s">
        <v>19</v>
      </c>
      <c r="F162" s="246" t="s">
        <v>1475</v>
      </c>
      <c r="G162" s="244"/>
      <c r="H162" s="247">
        <v>16.800000000000001</v>
      </c>
      <c r="I162" s="248"/>
      <c r="J162" s="244"/>
      <c r="K162" s="244"/>
      <c r="L162" s="249"/>
      <c r="M162" s="250"/>
      <c r="N162" s="251"/>
      <c r="O162" s="251"/>
      <c r="P162" s="251"/>
      <c r="Q162" s="251"/>
      <c r="R162" s="251"/>
      <c r="S162" s="251"/>
      <c r="T162" s="252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3" t="s">
        <v>152</v>
      </c>
      <c r="AU162" s="253" t="s">
        <v>84</v>
      </c>
      <c r="AV162" s="14" t="s">
        <v>84</v>
      </c>
      <c r="AW162" s="14" t="s">
        <v>33</v>
      </c>
      <c r="AX162" s="14" t="s">
        <v>71</v>
      </c>
      <c r="AY162" s="253" t="s">
        <v>141</v>
      </c>
    </row>
    <row r="163" s="15" customFormat="1">
      <c r="A163" s="15"/>
      <c r="B163" s="254"/>
      <c r="C163" s="255"/>
      <c r="D163" s="234" t="s">
        <v>152</v>
      </c>
      <c r="E163" s="256" t="s">
        <v>19</v>
      </c>
      <c r="F163" s="257" t="s">
        <v>159</v>
      </c>
      <c r="G163" s="255"/>
      <c r="H163" s="258">
        <v>97.459999999999994</v>
      </c>
      <c r="I163" s="259"/>
      <c r="J163" s="255"/>
      <c r="K163" s="255"/>
      <c r="L163" s="260"/>
      <c r="M163" s="261"/>
      <c r="N163" s="262"/>
      <c r="O163" s="262"/>
      <c r="P163" s="262"/>
      <c r="Q163" s="262"/>
      <c r="R163" s="262"/>
      <c r="S163" s="262"/>
      <c r="T163" s="263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4" t="s">
        <v>152</v>
      </c>
      <c r="AU163" s="264" t="s">
        <v>84</v>
      </c>
      <c r="AV163" s="15" t="s">
        <v>148</v>
      </c>
      <c r="AW163" s="15" t="s">
        <v>33</v>
      </c>
      <c r="AX163" s="15" t="s">
        <v>78</v>
      </c>
      <c r="AY163" s="264" t="s">
        <v>141</v>
      </c>
    </row>
    <row r="164" s="2" customFormat="1" ht="24.15" customHeight="1">
      <c r="A164" s="40"/>
      <c r="B164" s="41"/>
      <c r="C164" s="214" t="s">
        <v>187</v>
      </c>
      <c r="D164" s="214" t="s">
        <v>143</v>
      </c>
      <c r="E164" s="215" t="s">
        <v>205</v>
      </c>
      <c r="F164" s="216" t="s">
        <v>206</v>
      </c>
      <c r="G164" s="217" t="s">
        <v>146</v>
      </c>
      <c r="H164" s="218">
        <v>97.459999999999994</v>
      </c>
      <c r="I164" s="219"/>
      <c r="J164" s="220">
        <f>ROUND(I164*H164,2)</f>
        <v>0</v>
      </c>
      <c r="K164" s="216" t="s">
        <v>147</v>
      </c>
      <c r="L164" s="46"/>
      <c r="M164" s="221" t="s">
        <v>19</v>
      </c>
      <c r="N164" s="222" t="s">
        <v>43</v>
      </c>
      <c r="O164" s="86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25" t="s">
        <v>148</v>
      </c>
      <c r="AT164" s="225" t="s">
        <v>143</v>
      </c>
      <c r="AU164" s="225" t="s">
        <v>84</v>
      </c>
      <c r="AY164" s="19" t="s">
        <v>141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9" t="s">
        <v>84</v>
      </c>
      <c r="BK164" s="226">
        <f>ROUND(I164*H164,2)</f>
        <v>0</v>
      </c>
      <c r="BL164" s="19" t="s">
        <v>148</v>
      </c>
      <c r="BM164" s="225" t="s">
        <v>207</v>
      </c>
    </row>
    <row r="165" s="2" customFormat="1">
      <c r="A165" s="40"/>
      <c r="B165" s="41"/>
      <c r="C165" s="42"/>
      <c r="D165" s="227" t="s">
        <v>150</v>
      </c>
      <c r="E165" s="42"/>
      <c r="F165" s="228" t="s">
        <v>208</v>
      </c>
      <c r="G165" s="42"/>
      <c r="H165" s="42"/>
      <c r="I165" s="229"/>
      <c r="J165" s="42"/>
      <c r="K165" s="42"/>
      <c r="L165" s="46"/>
      <c r="M165" s="230"/>
      <c r="N165" s="231"/>
      <c r="O165" s="86"/>
      <c r="P165" s="86"/>
      <c r="Q165" s="86"/>
      <c r="R165" s="86"/>
      <c r="S165" s="86"/>
      <c r="T165" s="87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T165" s="19" t="s">
        <v>150</v>
      </c>
      <c r="AU165" s="19" t="s">
        <v>84</v>
      </c>
    </row>
    <row r="166" s="13" customFormat="1">
      <c r="A166" s="13"/>
      <c r="B166" s="232"/>
      <c r="C166" s="233"/>
      <c r="D166" s="234" t="s">
        <v>152</v>
      </c>
      <c r="E166" s="235" t="s">
        <v>19</v>
      </c>
      <c r="F166" s="236" t="s">
        <v>201</v>
      </c>
      <c r="G166" s="233"/>
      <c r="H166" s="235" t="s">
        <v>19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152</v>
      </c>
      <c r="AU166" s="242" t="s">
        <v>84</v>
      </c>
      <c r="AV166" s="13" t="s">
        <v>78</v>
      </c>
      <c r="AW166" s="13" t="s">
        <v>33</v>
      </c>
      <c r="AX166" s="13" t="s">
        <v>71</v>
      </c>
      <c r="AY166" s="242" t="s">
        <v>141</v>
      </c>
    </row>
    <row r="167" s="14" customFormat="1">
      <c r="A167" s="14"/>
      <c r="B167" s="243"/>
      <c r="C167" s="244"/>
      <c r="D167" s="234" t="s">
        <v>152</v>
      </c>
      <c r="E167" s="245" t="s">
        <v>19</v>
      </c>
      <c r="F167" s="246" t="s">
        <v>353</v>
      </c>
      <c r="G167" s="244"/>
      <c r="H167" s="247">
        <v>3</v>
      </c>
      <c r="I167" s="248"/>
      <c r="J167" s="244"/>
      <c r="K167" s="244"/>
      <c r="L167" s="249"/>
      <c r="M167" s="250"/>
      <c r="N167" s="251"/>
      <c r="O167" s="251"/>
      <c r="P167" s="251"/>
      <c r="Q167" s="251"/>
      <c r="R167" s="251"/>
      <c r="S167" s="251"/>
      <c r="T167" s="252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53" t="s">
        <v>152</v>
      </c>
      <c r="AU167" s="253" t="s">
        <v>84</v>
      </c>
      <c r="AV167" s="14" t="s">
        <v>84</v>
      </c>
      <c r="AW167" s="14" t="s">
        <v>33</v>
      </c>
      <c r="AX167" s="14" t="s">
        <v>71</v>
      </c>
      <c r="AY167" s="253" t="s">
        <v>141</v>
      </c>
    </row>
    <row r="168" s="14" customFormat="1">
      <c r="A168" s="14"/>
      <c r="B168" s="243"/>
      <c r="C168" s="244"/>
      <c r="D168" s="234" t="s">
        <v>152</v>
      </c>
      <c r="E168" s="245" t="s">
        <v>19</v>
      </c>
      <c r="F168" s="246" t="s">
        <v>1473</v>
      </c>
      <c r="G168" s="244"/>
      <c r="H168" s="247">
        <v>19</v>
      </c>
      <c r="I168" s="248"/>
      <c r="J168" s="244"/>
      <c r="K168" s="244"/>
      <c r="L168" s="249"/>
      <c r="M168" s="250"/>
      <c r="N168" s="251"/>
      <c r="O168" s="251"/>
      <c r="P168" s="251"/>
      <c r="Q168" s="251"/>
      <c r="R168" s="251"/>
      <c r="S168" s="251"/>
      <c r="T168" s="252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3" t="s">
        <v>152</v>
      </c>
      <c r="AU168" s="253" t="s">
        <v>84</v>
      </c>
      <c r="AV168" s="14" t="s">
        <v>84</v>
      </c>
      <c r="AW168" s="14" t="s">
        <v>33</v>
      </c>
      <c r="AX168" s="14" t="s">
        <v>71</v>
      </c>
      <c r="AY168" s="253" t="s">
        <v>141</v>
      </c>
    </row>
    <row r="169" s="14" customFormat="1">
      <c r="A169" s="14"/>
      <c r="B169" s="243"/>
      <c r="C169" s="244"/>
      <c r="D169" s="234" t="s">
        <v>152</v>
      </c>
      <c r="E169" s="245" t="s">
        <v>19</v>
      </c>
      <c r="F169" s="246" t="s">
        <v>203</v>
      </c>
      <c r="G169" s="244"/>
      <c r="H169" s="247">
        <v>22</v>
      </c>
      <c r="I169" s="248"/>
      <c r="J169" s="244"/>
      <c r="K169" s="244"/>
      <c r="L169" s="249"/>
      <c r="M169" s="250"/>
      <c r="N169" s="251"/>
      <c r="O169" s="251"/>
      <c r="P169" s="251"/>
      <c r="Q169" s="251"/>
      <c r="R169" s="251"/>
      <c r="S169" s="251"/>
      <c r="T169" s="252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3" t="s">
        <v>152</v>
      </c>
      <c r="AU169" s="253" t="s">
        <v>84</v>
      </c>
      <c r="AV169" s="14" t="s">
        <v>84</v>
      </c>
      <c r="AW169" s="14" t="s">
        <v>33</v>
      </c>
      <c r="AX169" s="14" t="s">
        <v>71</v>
      </c>
      <c r="AY169" s="253" t="s">
        <v>141</v>
      </c>
    </row>
    <row r="170" s="14" customFormat="1">
      <c r="A170" s="14"/>
      <c r="B170" s="243"/>
      <c r="C170" s="244"/>
      <c r="D170" s="234" t="s">
        <v>152</v>
      </c>
      <c r="E170" s="245" t="s">
        <v>19</v>
      </c>
      <c r="F170" s="246" t="s">
        <v>1474</v>
      </c>
      <c r="G170" s="244"/>
      <c r="H170" s="247">
        <v>20.66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152</v>
      </c>
      <c r="AU170" s="253" t="s">
        <v>84</v>
      </c>
      <c r="AV170" s="14" t="s">
        <v>84</v>
      </c>
      <c r="AW170" s="14" t="s">
        <v>33</v>
      </c>
      <c r="AX170" s="14" t="s">
        <v>71</v>
      </c>
      <c r="AY170" s="253" t="s">
        <v>141</v>
      </c>
    </row>
    <row r="171" s="14" customFormat="1">
      <c r="A171" s="14"/>
      <c r="B171" s="243"/>
      <c r="C171" s="244"/>
      <c r="D171" s="234" t="s">
        <v>152</v>
      </c>
      <c r="E171" s="245" t="s">
        <v>19</v>
      </c>
      <c r="F171" s="246" t="s">
        <v>1422</v>
      </c>
      <c r="G171" s="244"/>
      <c r="H171" s="247">
        <v>16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152</v>
      </c>
      <c r="AU171" s="253" t="s">
        <v>84</v>
      </c>
      <c r="AV171" s="14" t="s">
        <v>84</v>
      </c>
      <c r="AW171" s="14" t="s">
        <v>33</v>
      </c>
      <c r="AX171" s="14" t="s">
        <v>71</v>
      </c>
      <c r="AY171" s="253" t="s">
        <v>141</v>
      </c>
    </row>
    <row r="172" s="14" customFormat="1">
      <c r="A172" s="14"/>
      <c r="B172" s="243"/>
      <c r="C172" s="244"/>
      <c r="D172" s="234" t="s">
        <v>152</v>
      </c>
      <c r="E172" s="245" t="s">
        <v>19</v>
      </c>
      <c r="F172" s="246" t="s">
        <v>1475</v>
      </c>
      <c r="G172" s="244"/>
      <c r="H172" s="247">
        <v>16.800000000000001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152</v>
      </c>
      <c r="AU172" s="253" t="s">
        <v>84</v>
      </c>
      <c r="AV172" s="14" t="s">
        <v>84</v>
      </c>
      <c r="AW172" s="14" t="s">
        <v>33</v>
      </c>
      <c r="AX172" s="14" t="s">
        <v>71</v>
      </c>
      <c r="AY172" s="253" t="s">
        <v>141</v>
      </c>
    </row>
    <row r="173" s="15" customFormat="1">
      <c r="A173" s="15"/>
      <c r="B173" s="254"/>
      <c r="C173" s="255"/>
      <c r="D173" s="234" t="s">
        <v>152</v>
      </c>
      <c r="E173" s="256" t="s">
        <v>19</v>
      </c>
      <c r="F173" s="257" t="s">
        <v>159</v>
      </c>
      <c r="G173" s="255"/>
      <c r="H173" s="258">
        <v>97.459999999999994</v>
      </c>
      <c r="I173" s="259"/>
      <c r="J173" s="255"/>
      <c r="K173" s="255"/>
      <c r="L173" s="260"/>
      <c r="M173" s="261"/>
      <c r="N173" s="262"/>
      <c r="O173" s="262"/>
      <c r="P173" s="262"/>
      <c r="Q173" s="262"/>
      <c r="R173" s="262"/>
      <c r="S173" s="262"/>
      <c r="T173" s="263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64" t="s">
        <v>152</v>
      </c>
      <c r="AU173" s="264" t="s">
        <v>84</v>
      </c>
      <c r="AV173" s="15" t="s">
        <v>148</v>
      </c>
      <c r="AW173" s="15" t="s">
        <v>33</v>
      </c>
      <c r="AX173" s="15" t="s">
        <v>78</v>
      </c>
      <c r="AY173" s="264" t="s">
        <v>141</v>
      </c>
    </row>
    <row r="174" s="2" customFormat="1" ht="16.5" customHeight="1">
      <c r="A174" s="40"/>
      <c r="B174" s="41"/>
      <c r="C174" s="265" t="s">
        <v>209</v>
      </c>
      <c r="D174" s="265" t="s">
        <v>183</v>
      </c>
      <c r="E174" s="266" t="s">
        <v>210</v>
      </c>
      <c r="F174" s="267" t="s">
        <v>211</v>
      </c>
      <c r="G174" s="268" t="s">
        <v>212</v>
      </c>
      <c r="H174" s="269">
        <v>1.9490000000000001</v>
      </c>
      <c r="I174" s="270"/>
      <c r="J174" s="271">
        <f>ROUND(I174*H174,2)</f>
        <v>0</v>
      </c>
      <c r="K174" s="267" t="s">
        <v>147</v>
      </c>
      <c r="L174" s="272"/>
      <c r="M174" s="273" t="s">
        <v>19</v>
      </c>
      <c r="N174" s="274" t="s">
        <v>43</v>
      </c>
      <c r="O174" s="86"/>
      <c r="P174" s="223">
        <f>O174*H174</f>
        <v>0</v>
      </c>
      <c r="Q174" s="223">
        <v>0.001</v>
      </c>
      <c r="R174" s="223">
        <f>Q174*H174</f>
        <v>0.0019490000000000002</v>
      </c>
      <c r="S174" s="223">
        <v>0</v>
      </c>
      <c r="T174" s="224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25" t="s">
        <v>187</v>
      </c>
      <c r="AT174" s="225" t="s">
        <v>183</v>
      </c>
      <c r="AU174" s="225" t="s">
        <v>84</v>
      </c>
      <c r="AY174" s="19" t="s">
        <v>141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9" t="s">
        <v>84</v>
      </c>
      <c r="BK174" s="226">
        <f>ROUND(I174*H174,2)</f>
        <v>0</v>
      </c>
      <c r="BL174" s="19" t="s">
        <v>148</v>
      </c>
      <c r="BM174" s="225" t="s">
        <v>213</v>
      </c>
    </row>
    <row r="175" s="2" customFormat="1">
      <c r="A175" s="40"/>
      <c r="B175" s="41"/>
      <c r="C175" s="42"/>
      <c r="D175" s="227" t="s">
        <v>150</v>
      </c>
      <c r="E175" s="42"/>
      <c r="F175" s="228" t="s">
        <v>214</v>
      </c>
      <c r="G175" s="42"/>
      <c r="H175" s="42"/>
      <c r="I175" s="229"/>
      <c r="J175" s="42"/>
      <c r="K175" s="42"/>
      <c r="L175" s="46"/>
      <c r="M175" s="230"/>
      <c r="N175" s="231"/>
      <c r="O175" s="86"/>
      <c r="P175" s="86"/>
      <c r="Q175" s="86"/>
      <c r="R175" s="86"/>
      <c r="S175" s="86"/>
      <c r="T175" s="87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T175" s="19" t="s">
        <v>150</v>
      </c>
      <c r="AU175" s="19" t="s">
        <v>84</v>
      </c>
    </row>
    <row r="176" s="13" customFormat="1">
      <c r="A176" s="13"/>
      <c r="B176" s="232"/>
      <c r="C176" s="233"/>
      <c r="D176" s="234" t="s">
        <v>152</v>
      </c>
      <c r="E176" s="235" t="s">
        <v>19</v>
      </c>
      <c r="F176" s="236" t="s">
        <v>201</v>
      </c>
      <c r="G176" s="233"/>
      <c r="H176" s="235" t="s">
        <v>19</v>
      </c>
      <c r="I176" s="237"/>
      <c r="J176" s="233"/>
      <c r="K176" s="233"/>
      <c r="L176" s="238"/>
      <c r="M176" s="239"/>
      <c r="N176" s="240"/>
      <c r="O176" s="240"/>
      <c r="P176" s="240"/>
      <c r="Q176" s="240"/>
      <c r="R176" s="240"/>
      <c r="S176" s="240"/>
      <c r="T176" s="24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2" t="s">
        <v>152</v>
      </c>
      <c r="AU176" s="242" t="s">
        <v>84</v>
      </c>
      <c r="AV176" s="13" t="s">
        <v>78</v>
      </c>
      <c r="AW176" s="13" t="s">
        <v>33</v>
      </c>
      <c r="AX176" s="13" t="s">
        <v>71</v>
      </c>
      <c r="AY176" s="242" t="s">
        <v>141</v>
      </c>
    </row>
    <row r="177" s="14" customFormat="1">
      <c r="A177" s="14"/>
      <c r="B177" s="243"/>
      <c r="C177" s="244"/>
      <c r="D177" s="234" t="s">
        <v>152</v>
      </c>
      <c r="E177" s="245" t="s">
        <v>19</v>
      </c>
      <c r="F177" s="246" t="s">
        <v>353</v>
      </c>
      <c r="G177" s="244"/>
      <c r="H177" s="247">
        <v>3</v>
      </c>
      <c r="I177" s="248"/>
      <c r="J177" s="244"/>
      <c r="K177" s="244"/>
      <c r="L177" s="249"/>
      <c r="M177" s="250"/>
      <c r="N177" s="251"/>
      <c r="O177" s="251"/>
      <c r="P177" s="251"/>
      <c r="Q177" s="251"/>
      <c r="R177" s="251"/>
      <c r="S177" s="251"/>
      <c r="T177" s="252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3" t="s">
        <v>152</v>
      </c>
      <c r="AU177" s="253" t="s">
        <v>84</v>
      </c>
      <c r="AV177" s="14" t="s">
        <v>84</v>
      </c>
      <c r="AW177" s="14" t="s">
        <v>33</v>
      </c>
      <c r="AX177" s="14" t="s">
        <v>71</v>
      </c>
      <c r="AY177" s="253" t="s">
        <v>141</v>
      </c>
    </row>
    <row r="178" s="14" customFormat="1">
      <c r="A178" s="14"/>
      <c r="B178" s="243"/>
      <c r="C178" s="244"/>
      <c r="D178" s="234" t="s">
        <v>152</v>
      </c>
      <c r="E178" s="245" t="s">
        <v>19</v>
      </c>
      <c r="F178" s="246" t="s">
        <v>1473</v>
      </c>
      <c r="G178" s="244"/>
      <c r="H178" s="247">
        <v>19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152</v>
      </c>
      <c r="AU178" s="253" t="s">
        <v>84</v>
      </c>
      <c r="AV178" s="14" t="s">
        <v>84</v>
      </c>
      <c r="AW178" s="14" t="s">
        <v>33</v>
      </c>
      <c r="AX178" s="14" t="s">
        <v>71</v>
      </c>
      <c r="AY178" s="253" t="s">
        <v>141</v>
      </c>
    </row>
    <row r="179" s="14" customFormat="1">
      <c r="A179" s="14"/>
      <c r="B179" s="243"/>
      <c r="C179" s="244"/>
      <c r="D179" s="234" t="s">
        <v>152</v>
      </c>
      <c r="E179" s="245" t="s">
        <v>19</v>
      </c>
      <c r="F179" s="246" t="s">
        <v>203</v>
      </c>
      <c r="G179" s="244"/>
      <c r="H179" s="247">
        <v>22</v>
      </c>
      <c r="I179" s="248"/>
      <c r="J179" s="244"/>
      <c r="K179" s="244"/>
      <c r="L179" s="249"/>
      <c r="M179" s="250"/>
      <c r="N179" s="251"/>
      <c r="O179" s="251"/>
      <c r="P179" s="251"/>
      <c r="Q179" s="251"/>
      <c r="R179" s="251"/>
      <c r="S179" s="251"/>
      <c r="T179" s="252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3" t="s">
        <v>152</v>
      </c>
      <c r="AU179" s="253" t="s">
        <v>84</v>
      </c>
      <c r="AV179" s="14" t="s">
        <v>84</v>
      </c>
      <c r="AW179" s="14" t="s">
        <v>33</v>
      </c>
      <c r="AX179" s="14" t="s">
        <v>71</v>
      </c>
      <c r="AY179" s="253" t="s">
        <v>141</v>
      </c>
    </row>
    <row r="180" s="14" customFormat="1">
      <c r="A180" s="14"/>
      <c r="B180" s="243"/>
      <c r="C180" s="244"/>
      <c r="D180" s="234" t="s">
        <v>152</v>
      </c>
      <c r="E180" s="245" t="s">
        <v>19</v>
      </c>
      <c r="F180" s="246" t="s">
        <v>1474</v>
      </c>
      <c r="G180" s="244"/>
      <c r="H180" s="247">
        <v>20.66</v>
      </c>
      <c r="I180" s="248"/>
      <c r="J180" s="244"/>
      <c r="K180" s="244"/>
      <c r="L180" s="249"/>
      <c r="M180" s="250"/>
      <c r="N180" s="251"/>
      <c r="O180" s="251"/>
      <c r="P180" s="251"/>
      <c r="Q180" s="251"/>
      <c r="R180" s="251"/>
      <c r="S180" s="251"/>
      <c r="T180" s="252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3" t="s">
        <v>152</v>
      </c>
      <c r="AU180" s="253" t="s">
        <v>84</v>
      </c>
      <c r="AV180" s="14" t="s">
        <v>84</v>
      </c>
      <c r="AW180" s="14" t="s">
        <v>33</v>
      </c>
      <c r="AX180" s="14" t="s">
        <v>71</v>
      </c>
      <c r="AY180" s="253" t="s">
        <v>141</v>
      </c>
    </row>
    <row r="181" s="14" customFormat="1">
      <c r="A181" s="14"/>
      <c r="B181" s="243"/>
      <c r="C181" s="244"/>
      <c r="D181" s="234" t="s">
        <v>152</v>
      </c>
      <c r="E181" s="245" t="s">
        <v>19</v>
      </c>
      <c r="F181" s="246" t="s">
        <v>1422</v>
      </c>
      <c r="G181" s="244"/>
      <c r="H181" s="247">
        <v>16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84</v>
      </c>
      <c r="AV181" s="14" t="s">
        <v>84</v>
      </c>
      <c r="AW181" s="14" t="s">
        <v>33</v>
      </c>
      <c r="AX181" s="14" t="s">
        <v>71</v>
      </c>
      <c r="AY181" s="253" t="s">
        <v>141</v>
      </c>
    </row>
    <row r="182" s="14" customFormat="1">
      <c r="A182" s="14"/>
      <c r="B182" s="243"/>
      <c r="C182" s="244"/>
      <c r="D182" s="234" t="s">
        <v>152</v>
      </c>
      <c r="E182" s="245" t="s">
        <v>19</v>
      </c>
      <c r="F182" s="246" t="s">
        <v>1475</v>
      </c>
      <c r="G182" s="244"/>
      <c r="H182" s="247">
        <v>16.800000000000001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152</v>
      </c>
      <c r="AU182" s="253" t="s">
        <v>84</v>
      </c>
      <c r="AV182" s="14" t="s">
        <v>84</v>
      </c>
      <c r="AW182" s="14" t="s">
        <v>33</v>
      </c>
      <c r="AX182" s="14" t="s">
        <v>71</v>
      </c>
      <c r="AY182" s="253" t="s">
        <v>141</v>
      </c>
    </row>
    <row r="183" s="15" customFormat="1">
      <c r="A183" s="15"/>
      <c r="B183" s="254"/>
      <c r="C183" s="255"/>
      <c r="D183" s="234" t="s">
        <v>152</v>
      </c>
      <c r="E183" s="256" t="s">
        <v>19</v>
      </c>
      <c r="F183" s="257" t="s">
        <v>159</v>
      </c>
      <c r="G183" s="255"/>
      <c r="H183" s="258">
        <v>97.459999999999994</v>
      </c>
      <c r="I183" s="259"/>
      <c r="J183" s="255"/>
      <c r="K183" s="255"/>
      <c r="L183" s="260"/>
      <c r="M183" s="261"/>
      <c r="N183" s="262"/>
      <c r="O183" s="262"/>
      <c r="P183" s="262"/>
      <c r="Q183" s="262"/>
      <c r="R183" s="262"/>
      <c r="S183" s="262"/>
      <c r="T183" s="263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64" t="s">
        <v>152</v>
      </c>
      <c r="AU183" s="264" t="s">
        <v>84</v>
      </c>
      <c r="AV183" s="15" t="s">
        <v>148</v>
      </c>
      <c r="AW183" s="15" t="s">
        <v>33</v>
      </c>
      <c r="AX183" s="15" t="s">
        <v>78</v>
      </c>
      <c r="AY183" s="264" t="s">
        <v>141</v>
      </c>
    </row>
    <row r="184" s="14" customFormat="1">
      <c r="A184" s="14"/>
      <c r="B184" s="243"/>
      <c r="C184" s="244"/>
      <c r="D184" s="234" t="s">
        <v>152</v>
      </c>
      <c r="E184" s="244"/>
      <c r="F184" s="246" t="s">
        <v>1476</v>
      </c>
      <c r="G184" s="244"/>
      <c r="H184" s="247">
        <v>1.9490000000000001</v>
      </c>
      <c r="I184" s="248"/>
      <c r="J184" s="244"/>
      <c r="K184" s="244"/>
      <c r="L184" s="249"/>
      <c r="M184" s="250"/>
      <c r="N184" s="251"/>
      <c r="O184" s="251"/>
      <c r="P184" s="251"/>
      <c r="Q184" s="251"/>
      <c r="R184" s="251"/>
      <c r="S184" s="251"/>
      <c r="T184" s="252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53" t="s">
        <v>152</v>
      </c>
      <c r="AU184" s="253" t="s">
        <v>84</v>
      </c>
      <c r="AV184" s="14" t="s">
        <v>84</v>
      </c>
      <c r="AW184" s="14" t="s">
        <v>4</v>
      </c>
      <c r="AX184" s="14" t="s">
        <v>78</v>
      </c>
      <c r="AY184" s="253" t="s">
        <v>141</v>
      </c>
    </row>
    <row r="185" s="12" customFormat="1" ht="22.8" customHeight="1">
      <c r="A185" s="12"/>
      <c r="B185" s="198"/>
      <c r="C185" s="199"/>
      <c r="D185" s="200" t="s">
        <v>70</v>
      </c>
      <c r="E185" s="212" t="s">
        <v>148</v>
      </c>
      <c r="F185" s="212" t="s">
        <v>216</v>
      </c>
      <c r="G185" s="199"/>
      <c r="H185" s="199"/>
      <c r="I185" s="202"/>
      <c r="J185" s="213">
        <f>BK185</f>
        <v>0</v>
      </c>
      <c r="K185" s="199"/>
      <c r="L185" s="204"/>
      <c r="M185" s="205"/>
      <c r="N185" s="206"/>
      <c r="O185" s="206"/>
      <c r="P185" s="207">
        <f>SUM(P186:P196)</f>
        <v>0</v>
      </c>
      <c r="Q185" s="206"/>
      <c r="R185" s="207">
        <f>SUM(R186:R196)</f>
        <v>4.4552288000000004</v>
      </c>
      <c r="S185" s="206"/>
      <c r="T185" s="208">
        <f>SUM(T186:T196)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09" t="s">
        <v>78</v>
      </c>
      <c r="AT185" s="210" t="s">
        <v>70</v>
      </c>
      <c r="AU185" s="210" t="s">
        <v>78</v>
      </c>
      <c r="AY185" s="209" t="s">
        <v>141</v>
      </c>
      <c r="BK185" s="211">
        <f>SUM(BK186:BK196)</f>
        <v>0</v>
      </c>
    </row>
    <row r="186" s="2" customFormat="1" ht="24.15" customHeight="1">
      <c r="A186" s="40"/>
      <c r="B186" s="41"/>
      <c r="C186" s="214" t="s">
        <v>217</v>
      </c>
      <c r="D186" s="214" t="s">
        <v>143</v>
      </c>
      <c r="E186" s="215" t="s">
        <v>218</v>
      </c>
      <c r="F186" s="216" t="s">
        <v>219</v>
      </c>
      <c r="G186" s="217" t="s">
        <v>146</v>
      </c>
      <c r="H186" s="218">
        <v>27.515000000000001</v>
      </c>
      <c r="I186" s="219"/>
      <c r="J186" s="220">
        <f>ROUND(I186*H186,2)</f>
        <v>0</v>
      </c>
      <c r="K186" s="216" t="s">
        <v>147</v>
      </c>
      <c r="L186" s="46"/>
      <c r="M186" s="221" t="s">
        <v>19</v>
      </c>
      <c r="N186" s="222" t="s">
        <v>43</v>
      </c>
      <c r="O186" s="86"/>
      <c r="P186" s="223">
        <f>O186*H186</f>
        <v>0</v>
      </c>
      <c r="Q186" s="223">
        <v>0.16192000000000001</v>
      </c>
      <c r="R186" s="223">
        <f>Q186*H186</f>
        <v>4.4552288000000004</v>
      </c>
      <c r="S186" s="223">
        <v>0</v>
      </c>
      <c r="T186" s="224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25" t="s">
        <v>148</v>
      </c>
      <c r="AT186" s="225" t="s">
        <v>143</v>
      </c>
      <c r="AU186" s="225" t="s">
        <v>84</v>
      </c>
      <c r="AY186" s="19" t="s">
        <v>141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9" t="s">
        <v>84</v>
      </c>
      <c r="BK186" s="226">
        <f>ROUND(I186*H186,2)</f>
        <v>0</v>
      </c>
      <c r="BL186" s="19" t="s">
        <v>148</v>
      </c>
      <c r="BM186" s="225" t="s">
        <v>220</v>
      </c>
    </row>
    <row r="187" s="2" customFormat="1">
      <c r="A187" s="40"/>
      <c r="B187" s="41"/>
      <c r="C187" s="42"/>
      <c r="D187" s="227" t="s">
        <v>150</v>
      </c>
      <c r="E187" s="42"/>
      <c r="F187" s="228" t="s">
        <v>221</v>
      </c>
      <c r="G187" s="42"/>
      <c r="H187" s="42"/>
      <c r="I187" s="229"/>
      <c r="J187" s="42"/>
      <c r="K187" s="42"/>
      <c r="L187" s="46"/>
      <c r="M187" s="230"/>
      <c r="N187" s="231"/>
      <c r="O187" s="86"/>
      <c r="P187" s="86"/>
      <c r="Q187" s="86"/>
      <c r="R187" s="86"/>
      <c r="S187" s="86"/>
      <c r="T187" s="87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T187" s="19" t="s">
        <v>150</v>
      </c>
      <c r="AU187" s="19" t="s">
        <v>84</v>
      </c>
    </row>
    <row r="188" s="13" customFormat="1">
      <c r="A188" s="13"/>
      <c r="B188" s="232"/>
      <c r="C188" s="233"/>
      <c r="D188" s="234" t="s">
        <v>152</v>
      </c>
      <c r="E188" s="235" t="s">
        <v>19</v>
      </c>
      <c r="F188" s="236" t="s">
        <v>222</v>
      </c>
      <c r="G188" s="233"/>
      <c r="H188" s="235" t="s">
        <v>19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152</v>
      </c>
      <c r="AU188" s="242" t="s">
        <v>84</v>
      </c>
      <c r="AV188" s="13" t="s">
        <v>78</v>
      </c>
      <c r="AW188" s="13" t="s">
        <v>33</v>
      </c>
      <c r="AX188" s="13" t="s">
        <v>71</v>
      </c>
      <c r="AY188" s="242" t="s">
        <v>141</v>
      </c>
    </row>
    <row r="189" s="14" customFormat="1">
      <c r="A189" s="14"/>
      <c r="B189" s="243"/>
      <c r="C189" s="244"/>
      <c r="D189" s="234" t="s">
        <v>152</v>
      </c>
      <c r="E189" s="245" t="s">
        <v>19</v>
      </c>
      <c r="F189" s="246" t="s">
        <v>158</v>
      </c>
      <c r="G189" s="244"/>
      <c r="H189" s="247">
        <v>0.75</v>
      </c>
      <c r="I189" s="248"/>
      <c r="J189" s="244"/>
      <c r="K189" s="244"/>
      <c r="L189" s="249"/>
      <c r="M189" s="250"/>
      <c r="N189" s="251"/>
      <c r="O189" s="251"/>
      <c r="P189" s="251"/>
      <c r="Q189" s="251"/>
      <c r="R189" s="251"/>
      <c r="S189" s="251"/>
      <c r="T189" s="252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3" t="s">
        <v>152</v>
      </c>
      <c r="AU189" s="253" t="s">
        <v>84</v>
      </c>
      <c r="AV189" s="14" t="s">
        <v>84</v>
      </c>
      <c r="AW189" s="14" t="s">
        <v>33</v>
      </c>
      <c r="AX189" s="14" t="s">
        <v>71</v>
      </c>
      <c r="AY189" s="253" t="s">
        <v>141</v>
      </c>
    </row>
    <row r="190" s="14" customFormat="1">
      <c r="A190" s="14"/>
      <c r="B190" s="243"/>
      <c r="C190" s="244"/>
      <c r="D190" s="234" t="s">
        <v>152</v>
      </c>
      <c r="E190" s="245" t="s">
        <v>19</v>
      </c>
      <c r="F190" s="246" t="s">
        <v>155</v>
      </c>
      <c r="G190" s="244"/>
      <c r="H190" s="247">
        <v>4.5499999999999998</v>
      </c>
      <c r="I190" s="248"/>
      <c r="J190" s="244"/>
      <c r="K190" s="244"/>
      <c r="L190" s="249"/>
      <c r="M190" s="250"/>
      <c r="N190" s="251"/>
      <c r="O190" s="251"/>
      <c r="P190" s="251"/>
      <c r="Q190" s="251"/>
      <c r="R190" s="251"/>
      <c r="S190" s="251"/>
      <c r="T190" s="252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3" t="s">
        <v>152</v>
      </c>
      <c r="AU190" s="253" t="s">
        <v>84</v>
      </c>
      <c r="AV190" s="14" t="s">
        <v>84</v>
      </c>
      <c r="AW190" s="14" t="s">
        <v>33</v>
      </c>
      <c r="AX190" s="14" t="s">
        <v>71</v>
      </c>
      <c r="AY190" s="253" t="s">
        <v>141</v>
      </c>
    </row>
    <row r="191" s="14" customFormat="1">
      <c r="A191" s="14"/>
      <c r="B191" s="243"/>
      <c r="C191" s="244"/>
      <c r="D191" s="234" t="s">
        <v>152</v>
      </c>
      <c r="E191" s="245" t="s">
        <v>19</v>
      </c>
      <c r="F191" s="246" t="s">
        <v>155</v>
      </c>
      <c r="G191" s="244"/>
      <c r="H191" s="247">
        <v>4.5499999999999998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152</v>
      </c>
      <c r="AU191" s="253" t="s">
        <v>84</v>
      </c>
      <c r="AV191" s="14" t="s">
        <v>84</v>
      </c>
      <c r="AW191" s="14" t="s">
        <v>33</v>
      </c>
      <c r="AX191" s="14" t="s">
        <v>71</v>
      </c>
      <c r="AY191" s="253" t="s">
        <v>141</v>
      </c>
    </row>
    <row r="192" s="14" customFormat="1">
      <c r="A192" s="14"/>
      <c r="B192" s="243"/>
      <c r="C192" s="244"/>
      <c r="D192" s="234" t="s">
        <v>152</v>
      </c>
      <c r="E192" s="245" t="s">
        <v>19</v>
      </c>
      <c r="F192" s="246" t="s">
        <v>1464</v>
      </c>
      <c r="G192" s="244"/>
      <c r="H192" s="247">
        <v>4.915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152</v>
      </c>
      <c r="AU192" s="253" t="s">
        <v>84</v>
      </c>
      <c r="AV192" s="14" t="s">
        <v>84</v>
      </c>
      <c r="AW192" s="14" t="s">
        <v>33</v>
      </c>
      <c r="AX192" s="14" t="s">
        <v>71</v>
      </c>
      <c r="AY192" s="253" t="s">
        <v>141</v>
      </c>
    </row>
    <row r="193" s="14" customFormat="1">
      <c r="A193" s="14"/>
      <c r="B193" s="243"/>
      <c r="C193" s="244"/>
      <c r="D193" s="234" t="s">
        <v>152</v>
      </c>
      <c r="E193" s="245" t="s">
        <v>19</v>
      </c>
      <c r="F193" s="246" t="s">
        <v>155</v>
      </c>
      <c r="G193" s="244"/>
      <c r="H193" s="247">
        <v>4.5499999999999998</v>
      </c>
      <c r="I193" s="248"/>
      <c r="J193" s="244"/>
      <c r="K193" s="244"/>
      <c r="L193" s="249"/>
      <c r="M193" s="250"/>
      <c r="N193" s="251"/>
      <c r="O193" s="251"/>
      <c r="P193" s="251"/>
      <c r="Q193" s="251"/>
      <c r="R193" s="251"/>
      <c r="S193" s="251"/>
      <c r="T193" s="252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3" t="s">
        <v>152</v>
      </c>
      <c r="AU193" s="253" t="s">
        <v>84</v>
      </c>
      <c r="AV193" s="14" t="s">
        <v>84</v>
      </c>
      <c r="AW193" s="14" t="s">
        <v>33</v>
      </c>
      <c r="AX193" s="14" t="s">
        <v>71</v>
      </c>
      <c r="AY193" s="253" t="s">
        <v>141</v>
      </c>
    </row>
    <row r="194" s="14" customFormat="1">
      <c r="A194" s="14"/>
      <c r="B194" s="243"/>
      <c r="C194" s="244"/>
      <c r="D194" s="234" t="s">
        <v>152</v>
      </c>
      <c r="E194" s="245" t="s">
        <v>19</v>
      </c>
      <c r="F194" s="246" t="s">
        <v>1424</v>
      </c>
      <c r="G194" s="244"/>
      <c r="H194" s="247">
        <v>4</v>
      </c>
      <c r="I194" s="248"/>
      <c r="J194" s="244"/>
      <c r="K194" s="244"/>
      <c r="L194" s="249"/>
      <c r="M194" s="250"/>
      <c r="N194" s="251"/>
      <c r="O194" s="251"/>
      <c r="P194" s="251"/>
      <c r="Q194" s="251"/>
      <c r="R194" s="251"/>
      <c r="S194" s="251"/>
      <c r="T194" s="252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53" t="s">
        <v>152</v>
      </c>
      <c r="AU194" s="253" t="s">
        <v>84</v>
      </c>
      <c r="AV194" s="14" t="s">
        <v>84</v>
      </c>
      <c r="AW194" s="14" t="s">
        <v>33</v>
      </c>
      <c r="AX194" s="14" t="s">
        <v>71</v>
      </c>
      <c r="AY194" s="253" t="s">
        <v>141</v>
      </c>
    </row>
    <row r="195" s="14" customFormat="1">
      <c r="A195" s="14"/>
      <c r="B195" s="243"/>
      <c r="C195" s="244"/>
      <c r="D195" s="234" t="s">
        <v>152</v>
      </c>
      <c r="E195" s="245" t="s">
        <v>19</v>
      </c>
      <c r="F195" s="246" t="s">
        <v>1465</v>
      </c>
      <c r="G195" s="244"/>
      <c r="H195" s="247">
        <v>4.2000000000000002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84</v>
      </c>
      <c r="AV195" s="14" t="s">
        <v>84</v>
      </c>
      <c r="AW195" s="14" t="s">
        <v>33</v>
      </c>
      <c r="AX195" s="14" t="s">
        <v>71</v>
      </c>
      <c r="AY195" s="253" t="s">
        <v>141</v>
      </c>
    </row>
    <row r="196" s="15" customFormat="1">
      <c r="A196" s="15"/>
      <c r="B196" s="254"/>
      <c r="C196" s="255"/>
      <c r="D196" s="234" t="s">
        <v>152</v>
      </c>
      <c r="E196" s="256" t="s">
        <v>19</v>
      </c>
      <c r="F196" s="257" t="s">
        <v>159</v>
      </c>
      <c r="G196" s="255"/>
      <c r="H196" s="258">
        <v>27.515000000000001</v>
      </c>
      <c r="I196" s="259"/>
      <c r="J196" s="255"/>
      <c r="K196" s="255"/>
      <c r="L196" s="260"/>
      <c r="M196" s="261"/>
      <c r="N196" s="262"/>
      <c r="O196" s="262"/>
      <c r="P196" s="262"/>
      <c r="Q196" s="262"/>
      <c r="R196" s="262"/>
      <c r="S196" s="262"/>
      <c r="T196" s="263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64" t="s">
        <v>152</v>
      </c>
      <c r="AU196" s="264" t="s">
        <v>84</v>
      </c>
      <c r="AV196" s="15" t="s">
        <v>148</v>
      </c>
      <c r="AW196" s="15" t="s">
        <v>33</v>
      </c>
      <c r="AX196" s="15" t="s">
        <v>78</v>
      </c>
      <c r="AY196" s="264" t="s">
        <v>141</v>
      </c>
    </row>
    <row r="197" s="12" customFormat="1" ht="22.8" customHeight="1">
      <c r="A197" s="12"/>
      <c r="B197" s="198"/>
      <c r="C197" s="199"/>
      <c r="D197" s="200" t="s">
        <v>70</v>
      </c>
      <c r="E197" s="212" t="s">
        <v>191</v>
      </c>
      <c r="F197" s="212" t="s">
        <v>224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SUM(P198:P834)</f>
        <v>0</v>
      </c>
      <c r="Q197" s="206"/>
      <c r="R197" s="207">
        <f>SUM(R198:R834)</f>
        <v>40.772140100000001</v>
      </c>
      <c r="S197" s="206"/>
      <c r="T197" s="208">
        <f>SUM(T198:T834)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78</v>
      </c>
      <c r="AT197" s="210" t="s">
        <v>70</v>
      </c>
      <c r="AU197" s="210" t="s">
        <v>78</v>
      </c>
      <c r="AY197" s="209" t="s">
        <v>141</v>
      </c>
      <c r="BK197" s="211">
        <f>SUM(BK198:BK834)</f>
        <v>0</v>
      </c>
    </row>
    <row r="198" s="2" customFormat="1" ht="16.5" customHeight="1">
      <c r="A198" s="40"/>
      <c r="B198" s="41"/>
      <c r="C198" s="214" t="s">
        <v>225</v>
      </c>
      <c r="D198" s="214" t="s">
        <v>143</v>
      </c>
      <c r="E198" s="215" t="s">
        <v>226</v>
      </c>
      <c r="F198" s="216" t="s">
        <v>227</v>
      </c>
      <c r="G198" s="217" t="s">
        <v>146</v>
      </c>
      <c r="H198" s="218">
        <v>42.420000000000002</v>
      </c>
      <c r="I198" s="219"/>
      <c r="J198" s="220">
        <f>ROUND(I198*H198,2)</f>
        <v>0</v>
      </c>
      <c r="K198" s="216" t="s">
        <v>147</v>
      </c>
      <c r="L198" s="46"/>
      <c r="M198" s="221" t="s">
        <v>19</v>
      </c>
      <c r="N198" s="222" t="s">
        <v>43</v>
      </c>
      <c r="O198" s="86"/>
      <c r="P198" s="223">
        <f>O198*H198</f>
        <v>0</v>
      </c>
      <c r="Q198" s="223">
        <v>0.00025999999999999998</v>
      </c>
      <c r="R198" s="223">
        <f>Q198*H198</f>
        <v>0.011029199999999999</v>
      </c>
      <c r="S198" s="223">
        <v>0</v>
      </c>
      <c r="T198" s="224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25" t="s">
        <v>148</v>
      </c>
      <c r="AT198" s="225" t="s">
        <v>143</v>
      </c>
      <c r="AU198" s="225" t="s">
        <v>84</v>
      </c>
      <c r="AY198" s="19" t="s">
        <v>141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9" t="s">
        <v>84</v>
      </c>
      <c r="BK198" s="226">
        <f>ROUND(I198*H198,2)</f>
        <v>0</v>
      </c>
      <c r="BL198" s="19" t="s">
        <v>148</v>
      </c>
      <c r="BM198" s="225" t="s">
        <v>228</v>
      </c>
    </row>
    <row r="199" s="2" customFormat="1">
      <c r="A199" s="40"/>
      <c r="B199" s="41"/>
      <c r="C199" s="42"/>
      <c r="D199" s="227" t="s">
        <v>150</v>
      </c>
      <c r="E199" s="42"/>
      <c r="F199" s="228" t="s">
        <v>229</v>
      </c>
      <c r="G199" s="42"/>
      <c r="H199" s="42"/>
      <c r="I199" s="229"/>
      <c r="J199" s="42"/>
      <c r="K199" s="42"/>
      <c r="L199" s="46"/>
      <c r="M199" s="230"/>
      <c r="N199" s="231"/>
      <c r="O199" s="86"/>
      <c r="P199" s="86"/>
      <c r="Q199" s="86"/>
      <c r="R199" s="86"/>
      <c r="S199" s="86"/>
      <c r="T199" s="87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T199" s="19" t="s">
        <v>150</v>
      </c>
      <c r="AU199" s="19" t="s">
        <v>84</v>
      </c>
    </row>
    <row r="200" s="13" customFormat="1">
      <c r="A200" s="13"/>
      <c r="B200" s="232"/>
      <c r="C200" s="233"/>
      <c r="D200" s="234" t="s">
        <v>152</v>
      </c>
      <c r="E200" s="235" t="s">
        <v>19</v>
      </c>
      <c r="F200" s="236" t="s">
        <v>230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84</v>
      </c>
      <c r="AV200" s="13" t="s">
        <v>78</v>
      </c>
      <c r="AW200" s="13" t="s">
        <v>33</v>
      </c>
      <c r="AX200" s="13" t="s">
        <v>71</v>
      </c>
      <c r="AY200" s="242" t="s">
        <v>141</v>
      </c>
    </row>
    <row r="201" s="14" customFormat="1">
      <c r="A201" s="14"/>
      <c r="B201" s="243"/>
      <c r="C201" s="244"/>
      <c r="D201" s="234" t="s">
        <v>152</v>
      </c>
      <c r="E201" s="245" t="s">
        <v>19</v>
      </c>
      <c r="F201" s="246" t="s">
        <v>231</v>
      </c>
      <c r="G201" s="244"/>
      <c r="H201" s="247">
        <v>36.719999999999999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84</v>
      </c>
      <c r="AV201" s="14" t="s">
        <v>84</v>
      </c>
      <c r="AW201" s="14" t="s">
        <v>33</v>
      </c>
      <c r="AX201" s="14" t="s">
        <v>71</v>
      </c>
      <c r="AY201" s="253" t="s">
        <v>141</v>
      </c>
    </row>
    <row r="202" s="13" customFormat="1">
      <c r="A202" s="13"/>
      <c r="B202" s="232"/>
      <c r="C202" s="233"/>
      <c r="D202" s="234" t="s">
        <v>152</v>
      </c>
      <c r="E202" s="235" t="s">
        <v>19</v>
      </c>
      <c r="F202" s="236" t="s">
        <v>232</v>
      </c>
      <c r="G202" s="233"/>
      <c r="H202" s="235" t="s">
        <v>19</v>
      </c>
      <c r="I202" s="237"/>
      <c r="J202" s="233"/>
      <c r="K202" s="233"/>
      <c r="L202" s="238"/>
      <c r="M202" s="239"/>
      <c r="N202" s="240"/>
      <c r="O202" s="240"/>
      <c r="P202" s="240"/>
      <c r="Q202" s="240"/>
      <c r="R202" s="240"/>
      <c r="S202" s="240"/>
      <c r="T202" s="241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2" t="s">
        <v>152</v>
      </c>
      <c r="AU202" s="242" t="s">
        <v>84</v>
      </c>
      <c r="AV202" s="13" t="s">
        <v>78</v>
      </c>
      <c r="AW202" s="13" t="s">
        <v>33</v>
      </c>
      <c r="AX202" s="13" t="s">
        <v>71</v>
      </c>
      <c r="AY202" s="242" t="s">
        <v>141</v>
      </c>
    </row>
    <row r="203" s="14" customFormat="1">
      <c r="A203" s="14"/>
      <c r="B203" s="243"/>
      <c r="C203" s="244"/>
      <c r="D203" s="234" t="s">
        <v>152</v>
      </c>
      <c r="E203" s="245" t="s">
        <v>19</v>
      </c>
      <c r="F203" s="246" t="s">
        <v>233</v>
      </c>
      <c r="G203" s="244"/>
      <c r="H203" s="247">
        <v>5.7000000000000002</v>
      </c>
      <c r="I203" s="248"/>
      <c r="J203" s="244"/>
      <c r="K203" s="244"/>
      <c r="L203" s="249"/>
      <c r="M203" s="250"/>
      <c r="N203" s="251"/>
      <c r="O203" s="251"/>
      <c r="P203" s="251"/>
      <c r="Q203" s="251"/>
      <c r="R203" s="251"/>
      <c r="S203" s="251"/>
      <c r="T203" s="252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3" t="s">
        <v>152</v>
      </c>
      <c r="AU203" s="253" t="s">
        <v>84</v>
      </c>
      <c r="AV203" s="14" t="s">
        <v>84</v>
      </c>
      <c r="AW203" s="14" t="s">
        <v>33</v>
      </c>
      <c r="AX203" s="14" t="s">
        <v>71</v>
      </c>
      <c r="AY203" s="253" t="s">
        <v>141</v>
      </c>
    </row>
    <row r="204" s="15" customFormat="1">
      <c r="A204" s="15"/>
      <c r="B204" s="254"/>
      <c r="C204" s="255"/>
      <c r="D204" s="234" t="s">
        <v>152</v>
      </c>
      <c r="E204" s="256" t="s">
        <v>19</v>
      </c>
      <c r="F204" s="257" t="s">
        <v>159</v>
      </c>
      <c r="G204" s="255"/>
      <c r="H204" s="258">
        <v>42.420000000000002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152</v>
      </c>
      <c r="AU204" s="264" t="s">
        <v>84</v>
      </c>
      <c r="AV204" s="15" t="s">
        <v>148</v>
      </c>
      <c r="AW204" s="15" t="s">
        <v>33</v>
      </c>
      <c r="AX204" s="15" t="s">
        <v>78</v>
      </c>
      <c r="AY204" s="264" t="s">
        <v>141</v>
      </c>
    </row>
    <row r="205" s="2" customFormat="1" ht="24.15" customHeight="1">
      <c r="A205" s="40"/>
      <c r="B205" s="41"/>
      <c r="C205" s="214" t="s">
        <v>234</v>
      </c>
      <c r="D205" s="214" t="s">
        <v>143</v>
      </c>
      <c r="E205" s="215" t="s">
        <v>235</v>
      </c>
      <c r="F205" s="216" t="s">
        <v>236</v>
      </c>
      <c r="G205" s="217" t="s">
        <v>146</v>
      </c>
      <c r="H205" s="218">
        <v>36.719999999999999</v>
      </c>
      <c r="I205" s="219"/>
      <c r="J205" s="220">
        <f>ROUND(I205*H205,2)</f>
        <v>0</v>
      </c>
      <c r="K205" s="216" t="s">
        <v>147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0.0092899999999999996</v>
      </c>
      <c r="R205" s="223">
        <f>Q205*H205</f>
        <v>0.34112879999999995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148</v>
      </c>
      <c r="AT205" s="225" t="s">
        <v>143</v>
      </c>
      <c r="AU205" s="225" t="s">
        <v>84</v>
      </c>
      <c r="AY205" s="19" t="s">
        <v>141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84</v>
      </c>
      <c r="BK205" s="226">
        <f>ROUND(I205*H205,2)</f>
        <v>0</v>
      </c>
      <c r="BL205" s="19" t="s">
        <v>148</v>
      </c>
      <c r="BM205" s="225" t="s">
        <v>237</v>
      </c>
    </row>
    <row r="206" s="2" customFormat="1">
      <c r="A206" s="40"/>
      <c r="B206" s="41"/>
      <c r="C206" s="42"/>
      <c r="D206" s="227" t="s">
        <v>150</v>
      </c>
      <c r="E206" s="42"/>
      <c r="F206" s="228" t="s">
        <v>238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13" customFormat="1">
      <c r="A207" s="13"/>
      <c r="B207" s="232"/>
      <c r="C207" s="233"/>
      <c r="D207" s="234" t="s">
        <v>152</v>
      </c>
      <c r="E207" s="235" t="s">
        <v>19</v>
      </c>
      <c r="F207" s="236" t="s">
        <v>230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152</v>
      </c>
      <c r="AU207" s="242" t="s">
        <v>84</v>
      </c>
      <c r="AV207" s="13" t="s">
        <v>78</v>
      </c>
      <c r="AW207" s="13" t="s">
        <v>33</v>
      </c>
      <c r="AX207" s="13" t="s">
        <v>71</v>
      </c>
      <c r="AY207" s="242" t="s">
        <v>141</v>
      </c>
    </row>
    <row r="208" s="14" customFormat="1">
      <c r="A208" s="14"/>
      <c r="B208" s="243"/>
      <c r="C208" s="244"/>
      <c r="D208" s="234" t="s">
        <v>152</v>
      </c>
      <c r="E208" s="245" t="s">
        <v>19</v>
      </c>
      <c r="F208" s="246" t="s">
        <v>231</v>
      </c>
      <c r="G208" s="244"/>
      <c r="H208" s="247">
        <v>36.719999999999999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152</v>
      </c>
      <c r="AU208" s="253" t="s">
        <v>84</v>
      </c>
      <c r="AV208" s="14" t="s">
        <v>84</v>
      </c>
      <c r="AW208" s="14" t="s">
        <v>33</v>
      </c>
      <c r="AX208" s="14" t="s">
        <v>71</v>
      </c>
      <c r="AY208" s="253" t="s">
        <v>141</v>
      </c>
    </row>
    <row r="209" s="15" customFormat="1">
      <c r="A209" s="15"/>
      <c r="B209" s="254"/>
      <c r="C209" s="255"/>
      <c r="D209" s="234" t="s">
        <v>152</v>
      </c>
      <c r="E209" s="256" t="s">
        <v>19</v>
      </c>
      <c r="F209" s="257" t="s">
        <v>159</v>
      </c>
      <c r="G209" s="255"/>
      <c r="H209" s="258">
        <v>36.719999999999999</v>
      </c>
      <c r="I209" s="259"/>
      <c r="J209" s="255"/>
      <c r="K209" s="255"/>
      <c r="L209" s="260"/>
      <c r="M209" s="261"/>
      <c r="N209" s="262"/>
      <c r="O209" s="262"/>
      <c r="P209" s="262"/>
      <c r="Q209" s="262"/>
      <c r="R209" s="262"/>
      <c r="S209" s="262"/>
      <c r="T209" s="263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64" t="s">
        <v>152</v>
      </c>
      <c r="AU209" s="264" t="s">
        <v>84</v>
      </c>
      <c r="AV209" s="15" t="s">
        <v>148</v>
      </c>
      <c r="AW209" s="15" t="s">
        <v>33</v>
      </c>
      <c r="AX209" s="15" t="s">
        <v>78</v>
      </c>
      <c r="AY209" s="264" t="s">
        <v>141</v>
      </c>
    </row>
    <row r="210" s="2" customFormat="1" ht="16.5" customHeight="1">
      <c r="A210" s="40"/>
      <c r="B210" s="41"/>
      <c r="C210" s="265" t="s">
        <v>239</v>
      </c>
      <c r="D210" s="265" t="s">
        <v>183</v>
      </c>
      <c r="E210" s="266" t="s">
        <v>240</v>
      </c>
      <c r="F210" s="267" t="s">
        <v>241</v>
      </c>
      <c r="G210" s="268" t="s">
        <v>146</v>
      </c>
      <c r="H210" s="269">
        <v>37.454000000000001</v>
      </c>
      <c r="I210" s="270"/>
      <c r="J210" s="271">
        <f>ROUND(I210*H210,2)</f>
        <v>0</v>
      </c>
      <c r="K210" s="267" t="s">
        <v>19</v>
      </c>
      <c r="L210" s="272"/>
      <c r="M210" s="273" t="s">
        <v>19</v>
      </c>
      <c r="N210" s="274" t="s">
        <v>43</v>
      </c>
      <c r="O210" s="86"/>
      <c r="P210" s="223">
        <f>O210*H210</f>
        <v>0</v>
      </c>
      <c r="Q210" s="223">
        <v>0.0060000000000000001</v>
      </c>
      <c r="R210" s="223">
        <f>Q210*H210</f>
        <v>0.22472400000000001</v>
      </c>
      <c r="S210" s="223">
        <v>0</v>
      </c>
      <c r="T210" s="224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25" t="s">
        <v>187</v>
      </c>
      <c r="AT210" s="225" t="s">
        <v>183</v>
      </c>
      <c r="AU210" s="225" t="s">
        <v>84</v>
      </c>
      <c r="AY210" s="19" t="s">
        <v>141</v>
      </c>
      <c r="BE210" s="226">
        <f>IF(N210="základní",J210,0)</f>
        <v>0</v>
      </c>
      <c r="BF210" s="226">
        <f>IF(N210="snížená",J210,0)</f>
        <v>0</v>
      </c>
      <c r="BG210" s="226">
        <f>IF(N210="zákl. přenesená",J210,0)</f>
        <v>0</v>
      </c>
      <c r="BH210" s="226">
        <f>IF(N210="sníž. přenesená",J210,0)</f>
        <v>0</v>
      </c>
      <c r="BI210" s="226">
        <f>IF(N210="nulová",J210,0)</f>
        <v>0</v>
      </c>
      <c r="BJ210" s="19" t="s">
        <v>84</v>
      </c>
      <c r="BK210" s="226">
        <f>ROUND(I210*H210,2)</f>
        <v>0</v>
      </c>
      <c r="BL210" s="19" t="s">
        <v>148</v>
      </c>
      <c r="BM210" s="225" t="s">
        <v>242</v>
      </c>
    </row>
    <row r="211" s="13" customFormat="1">
      <c r="A211" s="13"/>
      <c r="B211" s="232"/>
      <c r="C211" s="233"/>
      <c r="D211" s="234" t="s">
        <v>152</v>
      </c>
      <c r="E211" s="235" t="s">
        <v>19</v>
      </c>
      <c r="F211" s="236" t="s">
        <v>230</v>
      </c>
      <c r="G211" s="233"/>
      <c r="H211" s="235" t="s">
        <v>19</v>
      </c>
      <c r="I211" s="237"/>
      <c r="J211" s="233"/>
      <c r="K211" s="233"/>
      <c r="L211" s="238"/>
      <c r="M211" s="239"/>
      <c r="N211" s="240"/>
      <c r="O211" s="240"/>
      <c r="P211" s="240"/>
      <c r="Q211" s="240"/>
      <c r="R211" s="240"/>
      <c r="S211" s="240"/>
      <c r="T211" s="24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2" t="s">
        <v>152</v>
      </c>
      <c r="AU211" s="242" t="s">
        <v>84</v>
      </c>
      <c r="AV211" s="13" t="s">
        <v>78</v>
      </c>
      <c r="AW211" s="13" t="s">
        <v>33</v>
      </c>
      <c r="AX211" s="13" t="s">
        <v>71</v>
      </c>
      <c r="AY211" s="242" t="s">
        <v>141</v>
      </c>
    </row>
    <row r="212" s="14" customFormat="1">
      <c r="A212" s="14"/>
      <c r="B212" s="243"/>
      <c r="C212" s="244"/>
      <c r="D212" s="234" t="s">
        <v>152</v>
      </c>
      <c r="E212" s="245" t="s">
        <v>19</v>
      </c>
      <c r="F212" s="246" t="s">
        <v>231</v>
      </c>
      <c r="G212" s="244"/>
      <c r="H212" s="247">
        <v>36.719999999999999</v>
      </c>
      <c r="I212" s="248"/>
      <c r="J212" s="244"/>
      <c r="K212" s="244"/>
      <c r="L212" s="249"/>
      <c r="M212" s="250"/>
      <c r="N212" s="251"/>
      <c r="O212" s="251"/>
      <c r="P212" s="251"/>
      <c r="Q212" s="251"/>
      <c r="R212" s="251"/>
      <c r="S212" s="251"/>
      <c r="T212" s="252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3" t="s">
        <v>152</v>
      </c>
      <c r="AU212" s="253" t="s">
        <v>84</v>
      </c>
      <c r="AV212" s="14" t="s">
        <v>84</v>
      </c>
      <c r="AW212" s="14" t="s">
        <v>33</v>
      </c>
      <c r="AX212" s="14" t="s">
        <v>71</v>
      </c>
      <c r="AY212" s="253" t="s">
        <v>141</v>
      </c>
    </row>
    <row r="213" s="15" customFormat="1">
      <c r="A213" s="15"/>
      <c r="B213" s="254"/>
      <c r="C213" s="255"/>
      <c r="D213" s="234" t="s">
        <v>152</v>
      </c>
      <c r="E213" s="256" t="s">
        <v>19</v>
      </c>
      <c r="F213" s="257" t="s">
        <v>159</v>
      </c>
      <c r="G213" s="255"/>
      <c r="H213" s="258">
        <v>36.719999999999999</v>
      </c>
      <c r="I213" s="259"/>
      <c r="J213" s="255"/>
      <c r="K213" s="255"/>
      <c r="L213" s="260"/>
      <c r="M213" s="261"/>
      <c r="N213" s="262"/>
      <c r="O213" s="262"/>
      <c r="P213" s="262"/>
      <c r="Q213" s="262"/>
      <c r="R213" s="262"/>
      <c r="S213" s="262"/>
      <c r="T213" s="263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64" t="s">
        <v>152</v>
      </c>
      <c r="AU213" s="264" t="s">
        <v>84</v>
      </c>
      <c r="AV213" s="15" t="s">
        <v>148</v>
      </c>
      <c r="AW213" s="15" t="s">
        <v>33</v>
      </c>
      <c r="AX213" s="15" t="s">
        <v>78</v>
      </c>
      <c r="AY213" s="264" t="s">
        <v>141</v>
      </c>
    </row>
    <row r="214" s="14" customFormat="1">
      <c r="A214" s="14"/>
      <c r="B214" s="243"/>
      <c r="C214" s="244"/>
      <c r="D214" s="234" t="s">
        <v>152</v>
      </c>
      <c r="E214" s="244"/>
      <c r="F214" s="246" t="s">
        <v>243</v>
      </c>
      <c r="G214" s="244"/>
      <c r="H214" s="247">
        <v>37.454000000000001</v>
      </c>
      <c r="I214" s="248"/>
      <c r="J214" s="244"/>
      <c r="K214" s="244"/>
      <c r="L214" s="249"/>
      <c r="M214" s="250"/>
      <c r="N214" s="251"/>
      <c r="O214" s="251"/>
      <c r="P214" s="251"/>
      <c r="Q214" s="251"/>
      <c r="R214" s="251"/>
      <c r="S214" s="251"/>
      <c r="T214" s="252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53" t="s">
        <v>152</v>
      </c>
      <c r="AU214" s="253" t="s">
        <v>84</v>
      </c>
      <c r="AV214" s="14" t="s">
        <v>84</v>
      </c>
      <c r="AW214" s="14" t="s">
        <v>4</v>
      </c>
      <c r="AX214" s="14" t="s">
        <v>78</v>
      </c>
      <c r="AY214" s="253" t="s">
        <v>141</v>
      </c>
    </row>
    <row r="215" s="2" customFormat="1" ht="33" customHeight="1">
      <c r="A215" s="40"/>
      <c r="B215" s="41"/>
      <c r="C215" s="214" t="s">
        <v>244</v>
      </c>
      <c r="D215" s="214" t="s">
        <v>143</v>
      </c>
      <c r="E215" s="215" t="s">
        <v>245</v>
      </c>
      <c r="F215" s="216" t="s">
        <v>246</v>
      </c>
      <c r="G215" s="217" t="s">
        <v>146</v>
      </c>
      <c r="H215" s="218">
        <v>38.567999999999998</v>
      </c>
      <c r="I215" s="219"/>
      <c r="J215" s="220">
        <f>ROUND(I215*H215,2)</f>
        <v>0</v>
      </c>
      <c r="K215" s="216" t="s">
        <v>147</v>
      </c>
      <c r="L215" s="46"/>
      <c r="M215" s="221" t="s">
        <v>19</v>
      </c>
      <c r="N215" s="222" t="s">
        <v>43</v>
      </c>
      <c r="O215" s="86"/>
      <c r="P215" s="223">
        <f>O215*H215</f>
        <v>0</v>
      </c>
      <c r="Q215" s="223">
        <v>0.0026800000000000001</v>
      </c>
      <c r="R215" s="223">
        <f>Q215*H215</f>
        <v>0.10336223999999999</v>
      </c>
      <c r="S215" s="223">
        <v>0</v>
      </c>
      <c r="T215" s="224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25" t="s">
        <v>148</v>
      </c>
      <c r="AT215" s="225" t="s">
        <v>143</v>
      </c>
      <c r="AU215" s="225" t="s">
        <v>84</v>
      </c>
      <c r="AY215" s="19" t="s">
        <v>141</v>
      </c>
      <c r="BE215" s="226">
        <f>IF(N215="základní",J215,0)</f>
        <v>0</v>
      </c>
      <c r="BF215" s="226">
        <f>IF(N215="snížená",J215,0)</f>
        <v>0</v>
      </c>
      <c r="BG215" s="226">
        <f>IF(N215="zákl. přenesená",J215,0)</f>
        <v>0</v>
      </c>
      <c r="BH215" s="226">
        <f>IF(N215="sníž. přenesená",J215,0)</f>
        <v>0</v>
      </c>
      <c r="BI215" s="226">
        <f>IF(N215="nulová",J215,0)</f>
        <v>0</v>
      </c>
      <c r="BJ215" s="19" t="s">
        <v>84</v>
      </c>
      <c r="BK215" s="226">
        <f>ROUND(I215*H215,2)</f>
        <v>0</v>
      </c>
      <c r="BL215" s="19" t="s">
        <v>148</v>
      </c>
      <c r="BM215" s="225" t="s">
        <v>247</v>
      </c>
    </row>
    <row r="216" s="2" customFormat="1">
      <c r="A216" s="40"/>
      <c r="B216" s="41"/>
      <c r="C216" s="42"/>
      <c r="D216" s="227" t="s">
        <v>150</v>
      </c>
      <c r="E216" s="42"/>
      <c r="F216" s="228" t="s">
        <v>248</v>
      </c>
      <c r="G216" s="42"/>
      <c r="H216" s="42"/>
      <c r="I216" s="229"/>
      <c r="J216" s="42"/>
      <c r="K216" s="42"/>
      <c r="L216" s="46"/>
      <c r="M216" s="230"/>
      <c r="N216" s="231"/>
      <c r="O216" s="86"/>
      <c r="P216" s="86"/>
      <c r="Q216" s="86"/>
      <c r="R216" s="86"/>
      <c r="S216" s="86"/>
      <c r="T216" s="87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T216" s="19" t="s">
        <v>150</v>
      </c>
      <c r="AU216" s="19" t="s">
        <v>84</v>
      </c>
    </row>
    <row r="217" s="13" customFormat="1">
      <c r="A217" s="13"/>
      <c r="B217" s="232"/>
      <c r="C217" s="233"/>
      <c r="D217" s="234" t="s">
        <v>152</v>
      </c>
      <c r="E217" s="235" t="s">
        <v>19</v>
      </c>
      <c r="F217" s="236" t="s">
        <v>230</v>
      </c>
      <c r="G217" s="233"/>
      <c r="H217" s="235" t="s">
        <v>19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152</v>
      </c>
      <c r="AU217" s="242" t="s">
        <v>84</v>
      </c>
      <c r="AV217" s="13" t="s">
        <v>78</v>
      </c>
      <c r="AW217" s="13" t="s">
        <v>33</v>
      </c>
      <c r="AX217" s="13" t="s">
        <v>71</v>
      </c>
      <c r="AY217" s="242" t="s">
        <v>141</v>
      </c>
    </row>
    <row r="218" s="14" customFormat="1">
      <c r="A218" s="14"/>
      <c r="B218" s="243"/>
      <c r="C218" s="244"/>
      <c r="D218" s="234" t="s">
        <v>152</v>
      </c>
      <c r="E218" s="245" t="s">
        <v>19</v>
      </c>
      <c r="F218" s="246" t="s">
        <v>249</v>
      </c>
      <c r="G218" s="244"/>
      <c r="H218" s="247">
        <v>32.868000000000002</v>
      </c>
      <c r="I218" s="248"/>
      <c r="J218" s="244"/>
      <c r="K218" s="244"/>
      <c r="L218" s="249"/>
      <c r="M218" s="250"/>
      <c r="N218" s="251"/>
      <c r="O218" s="251"/>
      <c r="P218" s="251"/>
      <c r="Q218" s="251"/>
      <c r="R218" s="251"/>
      <c r="S218" s="251"/>
      <c r="T218" s="252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53" t="s">
        <v>152</v>
      </c>
      <c r="AU218" s="253" t="s">
        <v>84</v>
      </c>
      <c r="AV218" s="14" t="s">
        <v>84</v>
      </c>
      <c r="AW218" s="14" t="s">
        <v>33</v>
      </c>
      <c r="AX218" s="14" t="s">
        <v>71</v>
      </c>
      <c r="AY218" s="253" t="s">
        <v>141</v>
      </c>
    </row>
    <row r="219" s="13" customFormat="1">
      <c r="A219" s="13"/>
      <c r="B219" s="232"/>
      <c r="C219" s="233"/>
      <c r="D219" s="234" t="s">
        <v>152</v>
      </c>
      <c r="E219" s="235" t="s">
        <v>19</v>
      </c>
      <c r="F219" s="236" t="s">
        <v>232</v>
      </c>
      <c r="G219" s="233"/>
      <c r="H219" s="235" t="s">
        <v>19</v>
      </c>
      <c r="I219" s="237"/>
      <c r="J219" s="233"/>
      <c r="K219" s="233"/>
      <c r="L219" s="238"/>
      <c r="M219" s="239"/>
      <c r="N219" s="240"/>
      <c r="O219" s="240"/>
      <c r="P219" s="240"/>
      <c r="Q219" s="240"/>
      <c r="R219" s="240"/>
      <c r="S219" s="240"/>
      <c r="T219" s="241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2" t="s">
        <v>152</v>
      </c>
      <c r="AU219" s="242" t="s">
        <v>84</v>
      </c>
      <c r="AV219" s="13" t="s">
        <v>78</v>
      </c>
      <c r="AW219" s="13" t="s">
        <v>33</v>
      </c>
      <c r="AX219" s="13" t="s">
        <v>71</v>
      </c>
      <c r="AY219" s="242" t="s">
        <v>141</v>
      </c>
    </row>
    <row r="220" s="14" customFormat="1">
      <c r="A220" s="14"/>
      <c r="B220" s="243"/>
      <c r="C220" s="244"/>
      <c r="D220" s="234" t="s">
        <v>152</v>
      </c>
      <c r="E220" s="245" t="s">
        <v>19</v>
      </c>
      <c r="F220" s="246" t="s">
        <v>250</v>
      </c>
      <c r="G220" s="244"/>
      <c r="H220" s="247">
        <v>5.7000000000000002</v>
      </c>
      <c r="I220" s="248"/>
      <c r="J220" s="244"/>
      <c r="K220" s="244"/>
      <c r="L220" s="249"/>
      <c r="M220" s="250"/>
      <c r="N220" s="251"/>
      <c r="O220" s="251"/>
      <c r="P220" s="251"/>
      <c r="Q220" s="251"/>
      <c r="R220" s="251"/>
      <c r="S220" s="251"/>
      <c r="T220" s="252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3" t="s">
        <v>152</v>
      </c>
      <c r="AU220" s="253" t="s">
        <v>84</v>
      </c>
      <c r="AV220" s="14" t="s">
        <v>84</v>
      </c>
      <c r="AW220" s="14" t="s">
        <v>33</v>
      </c>
      <c r="AX220" s="14" t="s">
        <v>71</v>
      </c>
      <c r="AY220" s="253" t="s">
        <v>141</v>
      </c>
    </row>
    <row r="221" s="15" customFormat="1">
      <c r="A221" s="15"/>
      <c r="B221" s="254"/>
      <c r="C221" s="255"/>
      <c r="D221" s="234" t="s">
        <v>152</v>
      </c>
      <c r="E221" s="256" t="s">
        <v>19</v>
      </c>
      <c r="F221" s="257" t="s">
        <v>159</v>
      </c>
      <c r="G221" s="255"/>
      <c r="H221" s="258">
        <v>38.568000000000005</v>
      </c>
      <c r="I221" s="259"/>
      <c r="J221" s="255"/>
      <c r="K221" s="255"/>
      <c r="L221" s="260"/>
      <c r="M221" s="261"/>
      <c r="N221" s="262"/>
      <c r="O221" s="262"/>
      <c r="P221" s="262"/>
      <c r="Q221" s="262"/>
      <c r="R221" s="262"/>
      <c r="S221" s="262"/>
      <c r="T221" s="263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64" t="s">
        <v>152</v>
      </c>
      <c r="AU221" s="264" t="s">
        <v>84</v>
      </c>
      <c r="AV221" s="15" t="s">
        <v>148</v>
      </c>
      <c r="AW221" s="15" t="s">
        <v>33</v>
      </c>
      <c r="AX221" s="15" t="s">
        <v>78</v>
      </c>
      <c r="AY221" s="264" t="s">
        <v>141</v>
      </c>
    </row>
    <row r="222" s="2" customFormat="1" ht="16.5" customHeight="1">
      <c r="A222" s="40"/>
      <c r="B222" s="41"/>
      <c r="C222" s="214" t="s">
        <v>8</v>
      </c>
      <c r="D222" s="214" t="s">
        <v>143</v>
      </c>
      <c r="E222" s="215" t="s">
        <v>251</v>
      </c>
      <c r="F222" s="216" t="s">
        <v>252</v>
      </c>
      <c r="G222" s="217" t="s">
        <v>146</v>
      </c>
      <c r="H222" s="218">
        <v>897.38999999999999</v>
      </c>
      <c r="I222" s="219"/>
      <c r="J222" s="220">
        <f>ROUND(I222*H222,2)</f>
        <v>0</v>
      </c>
      <c r="K222" s="216" t="s">
        <v>147</v>
      </c>
      <c r="L222" s="46"/>
      <c r="M222" s="221" t="s">
        <v>19</v>
      </c>
      <c r="N222" s="222" t="s">
        <v>43</v>
      </c>
      <c r="O222" s="86"/>
      <c r="P222" s="223">
        <f>O222*H222</f>
        <v>0</v>
      </c>
      <c r="Q222" s="223">
        <v>0.00025999999999999998</v>
      </c>
      <c r="R222" s="223">
        <f>Q222*H222</f>
        <v>0.23332139999999998</v>
      </c>
      <c r="S222" s="223">
        <v>0</v>
      </c>
      <c r="T222" s="224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25" t="s">
        <v>148</v>
      </c>
      <c r="AT222" s="225" t="s">
        <v>143</v>
      </c>
      <c r="AU222" s="225" t="s">
        <v>84</v>
      </c>
      <c r="AY222" s="19" t="s">
        <v>141</v>
      </c>
      <c r="BE222" s="226">
        <f>IF(N222="základní",J222,0)</f>
        <v>0</v>
      </c>
      <c r="BF222" s="226">
        <f>IF(N222="snížená",J222,0)</f>
        <v>0</v>
      </c>
      <c r="BG222" s="226">
        <f>IF(N222="zákl. přenesená",J222,0)</f>
        <v>0</v>
      </c>
      <c r="BH222" s="226">
        <f>IF(N222="sníž. přenesená",J222,0)</f>
        <v>0</v>
      </c>
      <c r="BI222" s="226">
        <f>IF(N222="nulová",J222,0)</f>
        <v>0</v>
      </c>
      <c r="BJ222" s="19" t="s">
        <v>84</v>
      </c>
      <c r="BK222" s="226">
        <f>ROUND(I222*H222,2)</f>
        <v>0</v>
      </c>
      <c r="BL222" s="19" t="s">
        <v>148</v>
      </c>
      <c r="BM222" s="225" t="s">
        <v>253</v>
      </c>
    </row>
    <row r="223" s="2" customFormat="1">
      <c r="A223" s="40"/>
      <c r="B223" s="41"/>
      <c r="C223" s="42"/>
      <c r="D223" s="227" t="s">
        <v>150</v>
      </c>
      <c r="E223" s="42"/>
      <c r="F223" s="228" t="s">
        <v>254</v>
      </c>
      <c r="G223" s="42"/>
      <c r="H223" s="42"/>
      <c r="I223" s="229"/>
      <c r="J223" s="42"/>
      <c r="K223" s="42"/>
      <c r="L223" s="46"/>
      <c r="M223" s="230"/>
      <c r="N223" s="231"/>
      <c r="O223" s="86"/>
      <c r="P223" s="86"/>
      <c r="Q223" s="86"/>
      <c r="R223" s="86"/>
      <c r="S223" s="86"/>
      <c r="T223" s="87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T223" s="19" t="s">
        <v>150</v>
      </c>
      <c r="AU223" s="19" t="s">
        <v>84</v>
      </c>
    </row>
    <row r="224" s="13" customFormat="1">
      <c r="A224" s="13"/>
      <c r="B224" s="232"/>
      <c r="C224" s="233"/>
      <c r="D224" s="234" t="s">
        <v>152</v>
      </c>
      <c r="E224" s="235" t="s">
        <v>19</v>
      </c>
      <c r="F224" s="236" t="s">
        <v>255</v>
      </c>
      <c r="G224" s="233"/>
      <c r="H224" s="235" t="s">
        <v>19</v>
      </c>
      <c r="I224" s="237"/>
      <c r="J224" s="233"/>
      <c r="K224" s="233"/>
      <c r="L224" s="238"/>
      <c r="M224" s="239"/>
      <c r="N224" s="240"/>
      <c r="O224" s="240"/>
      <c r="P224" s="240"/>
      <c r="Q224" s="240"/>
      <c r="R224" s="240"/>
      <c r="S224" s="240"/>
      <c r="T224" s="24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2" t="s">
        <v>152</v>
      </c>
      <c r="AU224" s="242" t="s">
        <v>84</v>
      </c>
      <c r="AV224" s="13" t="s">
        <v>78</v>
      </c>
      <c r="AW224" s="13" t="s">
        <v>33</v>
      </c>
      <c r="AX224" s="13" t="s">
        <v>71</v>
      </c>
      <c r="AY224" s="242" t="s">
        <v>141</v>
      </c>
    </row>
    <row r="225" s="14" customFormat="1">
      <c r="A225" s="14"/>
      <c r="B225" s="243"/>
      <c r="C225" s="244"/>
      <c r="D225" s="234" t="s">
        <v>152</v>
      </c>
      <c r="E225" s="245" t="s">
        <v>19</v>
      </c>
      <c r="F225" s="246" t="s">
        <v>1477</v>
      </c>
      <c r="G225" s="244"/>
      <c r="H225" s="247">
        <v>29.25</v>
      </c>
      <c r="I225" s="248"/>
      <c r="J225" s="244"/>
      <c r="K225" s="244"/>
      <c r="L225" s="249"/>
      <c r="M225" s="250"/>
      <c r="N225" s="251"/>
      <c r="O225" s="251"/>
      <c r="P225" s="251"/>
      <c r="Q225" s="251"/>
      <c r="R225" s="251"/>
      <c r="S225" s="251"/>
      <c r="T225" s="252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53" t="s">
        <v>152</v>
      </c>
      <c r="AU225" s="253" t="s">
        <v>84</v>
      </c>
      <c r="AV225" s="14" t="s">
        <v>84</v>
      </c>
      <c r="AW225" s="14" t="s">
        <v>33</v>
      </c>
      <c r="AX225" s="14" t="s">
        <v>71</v>
      </c>
      <c r="AY225" s="253" t="s">
        <v>141</v>
      </c>
    </row>
    <row r="226" s="14" customFormat="1">
      <c r="A226" s="14"/>
      <c r="B226" s="243"/>
      <c r="C226" s="244"/>
      <c r="D226" s="234" t="s">
        <v>152</v>
      </c>
      <c r="E226" s="245" t="s">
        <v>19</v>
      </c>
      <c r="F226" s="246" t="s">
        <v>258</v>
      </c>
      <c r="G226" s="244"/>
      <c r="H226" s="247">
        <v>0.22500000000000001</v>
      </c>
      <c r="I226" s="248"/>
      <c r="J226" s="244"/>
      <c r="K226" s="244"/>
      <c r="L226" s="249"/>
      <c r="M226" s="250"/>
      <c r="N226" s="251"/>
      <c r="O226" s="251"/>
      <c r="P226" s="251"/>
      <c r="Q226" s="251"/>
      <c r="R226" s="251"/>
      <c r="S226" s="251"/>
      <c r="T226" s="252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53" t="s">
        <v>152</v>
      </c>
      <c r="AU226" s="253" t="s">
        <v>84</v>
      </c>
      <c r="AV226" s="14" t="s">
        <v>84</v>
      </c>
      <c r="AW226" s="14" t="s">
        <v>33</v>
      </c>
      <c r="AX226" s="14" t="s">
        <v>71</v>
      </c>
      <c r="AY226" s="253" t="s">
        <v>141</v>
      </c>
    </row>
    <row r="227" s="14" customFormat="1">
      <c r="A227" s="14"/>
      <c r="B227" s="243"/>
      <c r="C227" s="244"/>
      <c r="D227" s="234" t="s">
        <v>152</v>
      </c>
      <c r="E227" s="245" t="s">
        <v>19</v>
      </c>
      <c r="F227" s="246" t="s">
        <v>259</v>
      </c>
      <c r="G227" s="244"/>
      <c r="H227" s="247">
        <v>7.8300000000000001</v>
      </c>
      <c r="I227" s="248"/>
      <c r="J227" s="244"/>
      <c r="K227" s="244"/>
      <c r="L227" s="249"/>
      <c r="M227" s="250"/>
      <c r="N227" s="251"/>
      <c r="O227" s="251"/>
      <c r="P227" s="251"/>
      <c r="Q227" s="251"/>
      <c r="R227" s="251"/>
      <c r="S227" s="251"/>
      <c r="T227" s="252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3" t="s">
        <v>152</v>
      </c>
      <c r="AU227" s="253" t="s">
        <v>84</v>
      </c>
      <c r="AV227" s="14" t="s">
        <v>84</v>
      </c>
      <c r="AW227" s="14" t="s">
        <v>33</v>
      </c>
      <c r="AX227" s="14" t="s">
        <v>71</v>
      </c>
      <c r="AY227" s="253" t="s">
        <v>141</v>
      </c>
    </row>
    <row r="228" s="13" customFormat="1">
      <c r="A228" s="13"/>
      <c r="B228" s="232"/>
      <c r="C228" s="233"/>
      <c r="D228" s="234" t="s">
        <v>152</v>
      </c>
      <c r="E228" s="235" t="s">
        <v>19</v>
      </c>
      <c r="F228" s="236" t="s">
        <v>260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152</v>
      </c>
      <c r="AU228" s="242" t="s">
        <v>84</v>
      </c>
      <c r="AV228" s="13" t="s">
        <v>78</v>
      </c>
      <c r="AW228" s="13" t="s">
        <v>33</v>
      </c>
      <c r="AX228" s="13" t="s">
        <v>71</v>
      </c>
      <c r="AY228" s="242" t="s">
        <v>141</v>
      </c>
    </row>
    <row r="229" s="14" customFormat="1">
      <c r="A229" s="14"/>
      <c r="B229" s="243"/>
      <c r="C229" s="244"/>
      <c r="D229" s="234" t="s">
        <v>152</v>
      </c>
      <c r="E229" s="245" t="s">
        <v>19</v>
      </c>
      <c r="F229" s="246" t="s">
        <v>1478</v>
      </c>
      <c r="G229" s="244"/>
      <c r="H229" s="247">
        <v>409.5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152</v>
      </c>
      <c r="AU229" s="253" t="s">
        <v>84</v>
      </c>
      <c r="AV229" s="14" t="s">
        <v>84</v>
      </c>
      <c r="AW229" s="14" t="s">
        <v>33</v>
      </c>
      <c r="AX229" s="14" t="s">
        <v>71</v>
      </c>
      <c r="AY229" s="253" t="s">
        <v>141</v>
      </c>
    </row>
    <row r="230" s="14" customFormat="1">
      <c r="A230" s="14"/>
      <c r="B230" s="243"/>
      <c r="C230" s="244"/>
      <c r="D230" s="234" t="s">
        <v>152</v>
      </c>
      <c r="E230" s="245" t="s">
        <v>19</v>
      </c>
      <c r="F230" s="246" t="s">
        <v>262</v>
      </c>
      <c r="G230" s="244"/>
      <c r="H230" s="247">
        <v>76.319999999999993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152</v>
      </c>
      <c r="AU230" s="253" t="s">
        <v>84</v>
      </c>
      <c r="AV230" s="14" t="s">
        <v>84</v>
      </c>
      <c r="AW230" s="14" t="s">
        <v>33</v>
      </c>
      <c r="AX230" s="14" t="s">
        <v>71</v>
      </c>
      <c r="AY230" s="253" t="s">
        <v>141</v>
      </c>
    </row>
    <row r="231" s="14" customFormat="1">
      <c r="A231" s="14"/>
      <c r="B231" s="243"/>
      <c r="C231" s="244"/>
      <c r="D231" s="234" t="s">
        <v>152</v>
      </c>
      <c r="E231" s="245" t="s">
        <v>19</v>
      </c>
      <c r="F231" s="246" t="s">
        <v>263</v>
      </c>
      <c r="G231" s="244"/>
      <c r="H231" s="247">
        <v>1.0800000000000001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152</v>
      </c>
      <c r="AU231" s="253" t="s">
        <v>84</v>
      </c>
      <c r="AV231" s="14" t="s">
        <v>84</v>
      </c>
      <c r="AW231" s="14" t="s">
        <v>33</v>
      </c>
      <c r="AX231" s="14" t="s">
        <v>71</v>
      </c>
      <c r="AY231" s="253" t="s">
        <v>141</v>
      </c>
    </row>
    <row r="232" s="13" customFormat="1">
      <c r="A232" s="13"/>
      <c r="B232" s="232"/>
      <c r="C232" s="233"/>
      <c r="D232" s="234" t="s">
        <v>152</v>
      </c>
      <c r="E232" s="235" t="s">
        <v>19</v>
      </c>
      <c r="F232" s="236" t="s">
        <v>1479</v>
      </c>
      <c r="G232" s="233"/>
      <c r="H232" s="235" t="s">
        <v>19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152</v>
      </c>
      <c r="AU232" s="242" t="s">
        <v>84</v>
      </c>
      <c r="AV232" s="13" t="s">
        <v>78</v>
      </c>
      <c r="AW232" s="13" t="s">
        <v>33</v>
      </c>
      <c r="AX232" s="13" t="s">
        <v>71</v>
      </c>
      <c r="AY232" s="242" t="s">
        <v>141</v>
      </c>
    </row>
    <row r="233" s="14" customFormat="1">
      <c r="A233" s="14"/>
      <c r="B233" s="243"/>
      <c r="C233" s="244"/>
      <c r="D233" s="234" t="s">
        <v>152</v>
      </c>
      <c r="E233" s="245" t="s">
        <v>19</v>
      </c>
      <c r="F233" s="246" t="s">
        <v>1480</v>
      </c>
      <c r="G233" s="244"/>
      <c r="H233" s="247">
        <v>191.685</v>
      </c>
      <c r="I233" s="248"/>
      <c r="J233" s="244"/>
      <c r="K233" s="244"/>
      <c r="L233" s="249"/>
      <c r="M233" s="250"/>
      <c r="N233" s="251"/>
      <c r="O233" s="251"/>
      <c r="P233" s="251"/>
      <c r="Q233" s="251"/>
      <c r="R233" s="251"/>
      <c r="S233" s="251"/>
      <c r="T233" s="252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3" t="s">
        <v>152</v>
      </c>
      <c r="AU233" s="253" t="s">
        <v>84</v>
      </c>
      <c r="AV233" s="14" t="s">
        <v>84</v>
      </c>
      <c r="AW233" s="14" t="s">
        <v>33</v>
      </c>
      <c r="AX233" s="14" t="s">
        <v>71</v>
      </c>
      <c r="AY233" s="253" t="s">
        <v>141</v>
      </c>
    </row>
    <row r="234" s="13" customFormat="1">
      <c r="A234" s="13"/>
      <c r="B234" s="232"/>
      <c r="C234" s="233"/>
      <c r="D234" s="234" t="s">
        <v>152</v>
      </c>
      <c r="E234" s="235" t="s">
        <v>19</v>
      </c>
      <c r="F234" s="236" t="s">
        <v>264</v>
      </c>
      <c r="G234" s="233"/>
      <c r="H234" s="235" t="s">
        <v>19</v>
      </c>
      <c r="I234" s="237"/>
      <c r="J234" s="233"/>
      <c r="K234" s="233"/>
      <c r="L234" s="238"/>
      <c r="M234" s="239"/>
      <c r="N234" s="240"/>
      <c r="O234" s="240"/>
      <c r="P234" s="240"/>
      <c r="Q234" s="240"/>
      <c r="R234" s="240"/>
      <c r="S234" s="240"/>
      <c r="T234" s="241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2" t="s">
        <v>152</v>
      </c>
      <c r="AU234" s="242" t="s">
        <v>84</v>
      </c>
      <c r="AV234" s="13" t="s">
        <v>78</v>
      </c>
      <c r="AW234" s="13" t="s">
        <v>33</v>
      </c>
      <c r="AX234" s="13" t="s">
        <v>71</v>
      </c>
      <c r="AY234" s="242" t="s">
        <v>141</v>
      </c>
    </row>
    <row r="235" s="14" customFormat="1">
      <c r="A235" s="14"/>
      <c r="B235" s="243"/>
      <c r="C235" s="244"/>
      <c r="D235" s="234" t="s">
        <v>152</v>
      </c>
      <c r="E235" s="245" t="s">
        <v>19</v>
      </c>
      <c r="F235" s="246" t="s">
        <v>1478</v>
      </c>
      <c r="G235" s="244"/>
      <c r="H235" s="247">
        <v>409.5</v>
      </c>
      <c r="I235" s="248"/>
      <c r="J235" s="244"/>
      <c r="K235" s="244"/>
      <c r="L235" s="249"/>
      <c r="M235" s="250"/>
      <c r="N235" s="251"/>
      <c r="O235" s="251"/>
      <c r="P235" s="251"/>
      <c r="Q235" s="251"/>
      <c r="R235" s="251"/>
      <c r="S235" s="251"/>
      <c r="T235" s="252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3" t="s">
        <v>152</v>
      </c>
      <c r="AU235" s="253" t="s">
        <v>84</v>
      </c>
      <c r="AV235" s="14" t="s">
        <v>84</v>
      </c>
      <c r="AW235" s="14" t="s">
        <v>33</v>
      </c>
      <c r="AX235" s="14" t="s">
        <v>71</v>
      </c>
      <c r="AY235" s="253" t="s">
        <v>141</v>
      </c>
    </row>
    <row r="236" s="16" customFormat="1">
      <c r="A236" s="16"/>
      <c r="B236" s="275"/>
      <c r="C236" s="276"/>
      <c r="D236" s="234" t="s">
        <v>152</v>
      </c>
      <c r="E236" s="277" t="s">
        <v>19</v>
      </c>
      <c r="F236" s="278" t="s">
        <v>266</v>
      </c>
      <c r="G236" s="276"/>
      <c r="H236" s="279">
        <v>1125.3900000000001</v>
      </c>
      <c r="I236" s="280"/>
      <c r="J236" s="276"/>
      <c r="K236" s="276"/>
      <c r="L236" s="281"/>
      <c r="M236" s="282"/>
      <c r="N236" s="283"/>
      <c r="O236" s="283"/>
      <c r="P236" s="283"/>
      <c r="Q236" s="283"/>
      <c r="R236" s="283"/>
      <c r="S236" s="283"/>
      <c r="T236" s="284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285" t="s">
        <v>152</v>
      </c>
      <c r="AU236" s="285" t="s">
        <v>84</v>
      </c>
      <c r="AV236" s="16" t="s">
        <v>164</v>
      </c>
      <c r="AW236" s="16" t="s">
        <v>33</v>
      </c>
      <c r="AX236" s="16" t="s">
        <v>71</v>
      </c>
      <c r="AY236" s="285" t="s">
        <v>141</v>
      </c>
    </row>
    <row r="237" s="13" customFormat="1">
      <c r="A237" s="13"/>
      <c r="B237" s="232"/>
      <c r="C237" s="233"/>
      <c r="D237" s="234" t="s">
        <v>152</v>
      </c>
      <c r="E237" s="235" t="s">
        <v>19</v>
      </c>
      <c r="F237" s="236" t="s">
        <v>267</v>
      </c>
      <c r="G237" s="233"/>
      <c r="H237" s="235" t="s">
        <v>19</v>
      </c>
      <c r="I237" s="237"/>
      <c r="J237" s="233"/>
      <c r="K237" s="233"/>
      <c r="L237" s="238"/>
      <c r="M237" s="239"/>
      <c r="N237" s="240"/>
      <c r="O237" s="240"/>
      <c r="P237" s="240"/>
      <c r="Q237" s="240"/>
      <c r="R237" s="240"/>
      <c r="S237" s="240"/>
      <c r="T237" s="241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2" t="s">
        <v>152</v>
      </c>
      <c r="AU237" s="242" t="s">
        <v>84</v>
      </c>
      <c r="AV237" s="13" t="s">
        <v>78</v>
      </c>
      <c r="AW237" s="13" t="s">
        <v>33</v>
      </c>
      <c r="AX237" s="13" t="s">
        <v>71</v>
      </c>
      <c r="AY237" s="242" t="s">
        <v>141</v>
      </c>
    </row>
    <row r="238" s="13" customFormat="1">
      <c r="A238" s="13"/>
      <c r="B238" s="232"/>
      <c r="C238" s="233"/>
      <c r="D238" s="234" t="s">
        <v>152</v>
      </c>
      <c r="E238" s="235" t="s">
        <v>19</v>
      </c>
      <c r="F238" s="236" t="s">
        <v>260</v>
      </c>
      <c r="G238" s="233"/>
      <c r="H238" s="235" t="s">
        <v>19</v>
      </c>
      <c r="I238" s="237"/>
      <c r="J238" s="233"/>
      <c r="K238" s="233"/>
      <c r="L238" s="238"/>
      <c r="M238" s="239"/>
      <c r="N238" s="240"/>
      <c r="O238" s="240"/>
      <c r="P238" s="240"/>
      <c r="Q238" s="240"/>
      <c r="R238" s="240"/>
      <c r="S238" s="240"/>
      <c r="T238" s="241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2" t="s">
        <v>152</v>
      </c>
      <c r="AU238" s="242" t="s">
        <v>84</v>
      </c>
      <c r="AV238" s="13" t="s">
        <v>78</v>
      </c>
      <c r="AW238" s="13" t="s">
        <v>33</v>
      </c>
      <c r="AX238" s="13" t="s">
        <v>71</v>
      </c>
      <c r="AY238" s="242" t="s">
        <v>141</v>
      </c>
    </row>
    <row r="239" s="14" customFormat="1">
      <c r="A239" s="14"/>
      <c r="B239" s="243"/>
      <c r="C239" s="244"/>
      <c r="D239" s="234" t="s">
        <v>152</v>
      </c>
      <c r="E239" s="245" t="s">
        <v>19</v>
      </c>
      <c r="F239" s="246" t="s">
        <v>268</v>
      </c>
      <c r="G239" s="244"/>
      <c r="H239" s="247">
        <v>6.2999999999999998</v>
      </c>
      <c r="I239" s="248"/>
      <c r="J239" s="244"/>
      <c r="K239" s="244"/>
      <c r="L239" s="249"/>
      <c r="M239" s="250"/>
      <c r="N239" s="251"/>
      <c r="O239" s="251"/>
      <c r="P239" s="251"/>
      <c r="Q239" s="251"/>
      <c r="R239" s="251"/>
      <c r="S239" s="251"/>
      <c r="T239" s="252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3" t="s">
        <v>152</v>
      </c>
      <c r="AU239" s="253" t="s">
        <v>84</v>
      </c>
      <c r="AV239" s="14" t="s">
        <v>84</v>
      </c>
      <c r="AW239" s="14" t="s">
        <v>33</v>
      </c>
      <c r="AX239" s="14" t="s">
        <v>71</v>
      </c>
      <c r="AY239" s="253" t="s">
        <v>141</v>
      </c>
    </row>
    <row r="240" s="14" customFormat="1">
      <c r="A240" s="14"/>
      <c r="B240" s="243"/>
      <c r="C240" s="244"/>
      <c r="D240" s="234" t="s">
        <v>152</v>
      </c>
      <c r="E240" s="245" t="s">
        <v>19</v>
      </c>
      <c r="F240" s="246" t="s">
        <v>269</v>
      </c>
      <c r="G240" s="244"/>
      <c r="H240" s="247">
        <v>4.7699999999999996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152</v>
      </c>
      <c r="AU240" s="253" t="s">
        <v>84</v>
      </c>
      <c r="AV240" s="14" t="s">
        <v>84</v>
      </c>
      <c r="AW240" s="14" t="s">
        <v>33</v>
      </c>
      <c r="AX240" s="14" t="s">
        <v>71</v>
      </c>
      <c r="AY240" s="253" t="s">
        <v>141</v>
      </c>
    </row>
    <row r="241" s="14" customFormat="1">
      <c r="A241" s="14"/>
      <c r="B241" s="243"/>
      <c r="C241" s="244"/>
      <c r="D241" s="234" t="s">
        <v>152</v>
      </c>
      <c r="E241" s="245" t="s">
        <v>19</v>
      </c>
      <c r="F241" s="246" t="s">
        <v>1427</v>
      </c>
      <c r="G241" s="244"/>
      <c r="H241" s="247">
        <v>3.96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84</v>
      </c>
      <c r="AV241" s="14" t="s">
        <v>84</v>
      </c>
      <c r="AW241" s="14" t="s">
        <v>33</v>
      </c>
      <c r="AX241" s="14" t="s">
        <v>71</v>
      </c>
      <c r="AY241" s="253" t="s">
        <v>141</v>
      </c>
    </row>
    <row r="242" s="14" customFormat="1">
      <c r="A242" s="14"/>
      <c r="B242" s="243"/>
      <c r="C242" s="244"/>
      <c r="D242" s="234" t="s">
        <v>152</v>
      </c>
      <c r="E242" s="245" t="s">
        <v>19</v>
      </c>
      <c r="F242" s="246" t="s">
        <v>272</v>
      </c>
      <c r="G242" s="244"/>
      <c r="H242" s="247">
        <v>0.90000000000000002</v>
      </c>
      <c r="I242" s="248"/>
      <c r="J242" s="244"/>
      <c r="K242" s="244"/>
      <c r="L242" s="249"/>
      <c r="M242" s="250"/>
      <c r="N242" s="251"/>
      <c r="O242" s="251"/>
      <c r="P242" s="251"/>
      <c r="Q242" s="251"/>
      <c r="R242" s="251"/>
      <c r="S242" s="251"/>
      <c r="T242" s="252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53" t="s">
        <v>152</v>
      </c>
      <c r="AU242" s="253" t="s">
        <v>84</v>
      </c>
      <c r="AV242" s="14" t="s">
        <v>84</v>
      </c>
      <c r="AW242" s="14" t="s">
        <v>33</v>
      </c>
      <c r="AX242" s="14" t="s">
        <v>71</v>
      </c>
      <c r="AY242" s="253" t="s">
        <v>141</v>
      </c>
    </row>
    <row r="243" s="14" customFormat="1">
      <c r="A243" s="14"/>
      <c r="B243" s="243"/>
      <c r="C243" s="244"/>
      <c r="D243" s="234" t="s">
        <v>152</v>
      </c>
      <c r="E243" s="245" t="s">
        <v>19</v>
      </c>
      <c r="F243" s="246" t="s">
        <v>273</v>
      </c>
      <c r="G243" s="244"/>
      <c r="H243" s="247">
        <v>4.6500000000000004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152</v>
      </c>
      <c r="AU243" s="253" t="s">
        <v>84</v>
      </c>
      <c r="AV243" s="14" t="s">
        <v>84</v>
      </c>
      <c r="AW243" s="14" t="s">
        <v>33</v>
      </c>
      <c r="AX243" s="14" t="s">
        <v>71</v>
      </c>
      <c r="AY243" s="253" t="s">
        <v>141</v>
      </c>
    </row>
    <row r="244" s="14" customFormat="1">
      <c r="A244" s="14"/>
      <c r="B244" s="243"/>
      <c r="C244" s="244"/>
      <c r="D244" s="234" t="s">
        <v>152</v>
      </c>
      <c r="E244" s="245" t="s">
        <v>19</v>
      </c>
      <c r="F244" s="246" t="s">
        <v>1428</v>
      </c>
      <c r="G244" s="244"/>
      <c r="H244" s="247">
        <v>4.2300000000000004</v>
      </c>
      <c r="I244" s="248"/>
      <c r="J244" s="244"/>
      <c r="K244" s="244"/>
      <c r="L244" s="249"/>
      <c r="M244" s="250"/>
      <c r="N244" s="251"/>
      <c r="O244" s="251"/>
      <c r="P244" s="251"/>
      <c r="Q244" s="251"/>
      <c r="R244" s="251"/>
      <c r="S244" s="251"/>
      <c r="T244" s="252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3" t="s">
        <v>152</v>
      </c>
      <c r="AU244" s="253" t="s">
        <v>84</v>
      </c>
      <c r="AV244" s="14" t="s">
        <v>84</v>
      </c>
      <c r="AW244" s="14" t="s">
        <v>33</v>
      </c>
      <c r="AX244" s="14" t="s">
        <v>71</v>
      </c>
      <c r="AY244" s="253" t="s">
        <v>141</v>
      </c>
    </row>
    <row r="245" s="14" customFormat="1">
      <c r="A245" s="14"/>
      <c r="B245" s="243"/>
      <c r="C245" s="244"/>
      <c r="D245" s="234" t="s">
        <v>152</v>
      </c>
      <c r="E245" s="245" t="s">
        <v>19</v>
      </c>
      <c r="F245" s="246" t="s">
        <v>269</v>
      </c>
      <c r="G245" s="244"/>
      <c r="H245" s="247">
        <v>4.7699999999999996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152</v>
      </c>
      <c r="AU245" s="253" t="s">
        <v>84</v>
      </c>
      <c r="AV245" s="14" t="s">
        <v>84</v>
      </c>
      <c r="AW245" s="14" t="s">
        <v>33</v>
      </c>
      <c r="AX245" s="14" t="s">
        <v>71</v>
      </c>
      <c r="AY245" s="253" t="s">
        <v>141</v>
      </c>
    </row>
    <row r="246" s="14" customFormat="1">
      <c r="A246" s="14"/>
      <c r="B246" s="243"/>
      <c r="C246" s="244"/>
      <c r="D246" s="234" t="s">
        <v>152</v>
      </c>
      <c r="E246" s="245" t="s">
        <v>19</v>
      </c>
      <c r="F246" s="246" t="s">
        <v>268</v>
      </c>
      <c r="G246" s="244"/>
      <c r="H246" s="247">
        <v>6.2999999999999998</v>
      </c>
      <c r="I246" s="248"/>
      <c r="J246" s="244"/>
      <c r="K246" s="244"/>
      <c r="L246" s="249"/>
      <c r="M246" s="250"/>
      <c r="N246" s="251"/>
      <c r="O246" s="251"/>
      <c r="P246" s="251"/>
      <c r="Q246" s="251"/>
      <c r="R246" s="251"/>
      <c r="S246" s="251"/>
      <c r="T246" s="252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3" t="s">
        <v>152</v>
      </c>
      <c r="AU246" s="253" t="s">
        <v>84</v>
      </c>
      <c r="AV246" s="14" t="s">
        <v>84</v>
      </c>
      <c r="AW246" s="14" t="s">
        <v>33</v>
      </c>
      <c r="AX246" s="14" t="s">
        <v>71</v>
      </c>
      <c r="AY246" s="253" t="s">
        <v>141</v>
      </c>
    </row>
    <row r="247" s="14" customFormat="1">
      <c r="A247" s="14"/>
      <c r="B247" s="243"/>
      <c r="C247" s="244"/>
      <c r="D247" s="234" t="s">
        <v>152</v>
      </c>
      <c r="E247" s="245" t="s">
        <v>19</v>
      </c>
      <c r="F247" s="246" t="s">
        <v>276</v>
      </c>
      <c r="G247" s="244"/>
      <c r="H247" s="247">
        <v>1.095</v>
      </c>
      <c r="I247" s="248"/>
      <c r="J247" s="244"/>
      <c r="K247" s="244"/>
      <c r="L247" s="249"/>
      <c r="M247" s="250"/>
      <c r="N247" s="251"/>
      <c r="O247" s="251"/>
      <c r="P247" s="251"/>
      <c r="Q247" s="251"/>
      <c r="R247" s="251"/>
      <c r="S247" s="251"/>
      <c r="T247" s="252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53" t="s">
        <v>152</v>
      </c>
      <c r="AU247" s="253" t="s">
        <v>84</v>
      </c>
      <c r="AV247" s="14" t="s">
        <v>84</v>
      </c>
      <c r="AW247" s="14" t="s">
        <v>33</v>
      </c>
      <c r="AX247" s="14" t="s">
        <v>71</v>
      </c>
      <c r="AY247" s="253" t="s">
        <v>141</v>
      </c>
    </row>
    <row r="248" s="14" customFormat="1">
      <c r="A248" s="14"/>
      <c r="B248" s="243"/>
      <c r="C248" s="244"/>
      <c r="D248" s="234" t="s">
        <v>152</v>
      </c>
      <c r="E248" s="245" t="s">
        <v>19</v>
      </c>
      <c r="F248" s="246" t="s">
        <v>277</v>
      </c>
      <c r="G248" s="244"/>
      <c r="H248" s="247">
        <v>1.98</v>
      </c>
      <c r="I248" s="248"/>
      <c r="J248" s="244"/>
      <c r="K248" s="244"/>
      <c r="L248" s="249"/>
      <c r="M248" s="250"/>
      <c r="N248" s="251"/>
      <c r="O248" s="251"/>
      <c r="P248" s="251"/>
      <c r="Q248" s="251"/>
      <c r="R248" s="251"/>
      <c r="S248" s="251"/>
      <c r="T248" s="252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253" t="s">
        <v>152</v>
      </c>
      <c r="AU248" s="253" t="s">
        <v>84</v>
      </c>
      <c r="AV248" s="14" t="s">
        <v>84</v>
      </c>
      <c r="AW248" s="14" t="s">
        <v>33</v>
      </c>
      <c r="AX248" s="14" t="s">
        <v>71</v>
      </c>
      <c r="AY248" s="253" t="s">
        <v>141</v>
      </c>
    </row>
    <row r="249" s="14" customFormat="1">
      <c r="A249" s="14"/>
      <c r="B249" s="243"/>
      <c r="C249" s="244"/>
      <c r="D249" s="234" t="s">
        <v>152</v>
      </c>
      <c r="E249" s="245" t="s">
        <v>19</v>
      </c>
      <c r="F249" s="246" t="s">
        <v>278</v>
      </c>
      <c r="G249" s="244"/>
      <c r="H249" s="247">
        <v>0.81000000000000005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152</v>
      </c>
      <c r="AU249" s="253" t="s">
        <v>84</v>
      </c>
      <c r="AV249" s="14" t="s">
        <v>84</v>
      </c>
      <c r="AW249" s="14" t="s">
        <v>33</v>
      </c>
      <c r="AX249" s="14" t="s">
        <v>71</v>
      </c>
      <c r="AY249" s="253" t="s">
        <v>141</v>
      </c>
    </row>
    <row r="250" s="13" customFormat="1">
      <c r="A250" s="13"/>
      <c r="B250" s="232"/>
      <c r="C250" s="233"/>
      <c r="D250" s="234" t="s">
        <v>152</v>
      </c>
      <c r="E250" s="235" t="s">
        <v>19</v>
      </c>
      <c r="F250" s="236" t="s">
        <v>264</v>
      </c>
      <c r="G250" s="233"/>
      <c r="H250" s="235" t="s">
        <v>19</v>
      </c>
      <c r="I250" s="237"/>
      <c r="J250" s="233"/>
      <c r="K250" s="233"/>
      <c r="L250" s="238"/>
      <c r="M250" s="239"/>
      <c r="N250" s="240"/>
      <c r="O250" s="240"/>
      <c r="P250" s="240"/>
      <c r="Q250" s="240"/>
      <c r="R250" s="240"/>
      <c r="S250" s="240"/>
      <c r="T250" s="241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2" t="s">
        <v>152</v>
      </c>
      <c r="AU250" s="242" t="s">
        <v>84</v>
      </c>
      <c r="AV250" s="13" t="s">
        <v>78</v>
      </c>
      <c r="AW250" s="13" t="s">
        <v>33</v>
      </c>
      <c r="AX250" s="13" t="s">
        <v>71</v>
      </c>
      <c r="AY250" s="242" t="s">
        <v>141</v>
      </c>
    </row>
    <row r="251" s="14" customFormat="1">
      <c r="A251" s="14"/>
      <c r="B251" s="243"/>
      <c r="C251" s="244"/>
      <c r="D251" s="234" t="s">
        <v>152</v>
      </c>
      <c r="E251" s="245" t="s">
        <v>19</v>
      </c>
      <c r="F251" s="246" t="s">
        <v>279</v>
      </c>
      <c r="G251" s="244"/>
      <c r="H251" s="247">
        <v>5.5800000000000001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152</v>
      </c>
      <c r="AU251" s="253" t="s">
        <v>84</v>
      </c>
      <c r="AV251" s="14" t="s">
        <v>84</v>
      </c>
      <c r="AW251" s="14" t="s">
        <v>33</v>
      </c>
      <c r="AX251" s="14" t="s">
        <v>71</v>
      </c>
      <c r="AY251" s="253" t="s">
        <v>141</v>
      </c>
    </row>
    <row r="252" s="14" customFormat="1">
      <c r="A252" s="14"/>
      <c r="B252" s="243"/>
      <c r="C252" s="244"/>
      <c r="D252" s="234" t="s">
        <v>152</v>
      </c>
      <c r="E252" s="245" t="s">
        <v>19</v>
      </c>
      <c r="F252" s="246" t="s">
        <v>280</v>
      </c>
      <c r="G252" s="244"/>
      <c r="H252" s="247">
        <v>5.04</v>
      </c>
      <c r="I252" s="248"/>
      <c r="J252" s="244"/>
      <c r="K252" s="244"/>
      <c r="L252" s="249"/>
      <c r="M252" s="250"/>
      <c r="N252" s="251"/>
      <c r="O252" s="251"/>
      <c r="P252" s="251"/>
      <c r="Q252" s="251"/>
      <c r="R252" s="251"/>
      <c r="S252" s="251"/>
      <c r="T252" s="252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53" t="s">
        <v>152</v>
      </c>
      <c r="AU252" s="253" t="s">
        <v>84</v>
      </c>
      <c r="AV252" s="14" t="s">
        <v>84</v>
      </c>
      <c r="AW252" s="14" t="s">
        <v>33</v>
      </c>
      <c r="AX252" s="14" t="s">
        <v>71</v>
      </c>
      <c r="AY252" s="253" t="s">
        <v>141</v>
      </c>
    </row>
    <row r="253" s="14" customFormat="1">
      <c r="A253" s="14"/>
      <c r="B253" s="243"/>
      <c r="C253" s="244"/>
      <c r="D253" s="234" t="s">
        <v>152</v>
      </c>
      <c r="E253" s="245" t="s">
        <v>19</v>
      </c>
      <c r="F253" s="246" t="s">
        <v>273</v>
      </c>
      <c r="G253" s="244"/>
      <c r="H253" s="247">
        <v>4.6500000000000004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152</v>
      </c>
      <c r="AU253" s="253" t="s">
        <v>84</v>
      </c>
      <c r="AV253" s="14" t="s">
        <v>84</v>
      </c>
      <c r="AW253" s="14" t="s">
        <v>33</v>
      </c>
      <c r="AX253" s="14" t="s">
        <v>71</v>
      </c>
      <c r="AY253" s="253" t="s">
        <v>141</v>
      </c>
    </row>
    <row r="254" s="14" customFormat="1">
      <c r="A254" s="14"/>
      <c r="B254" s="243"/>
      <c r="C254" s="244"/>
      <c r="D254" s="234" t="s">
        <v>152</v>
      </c>
      <c r="E254" s="245" t="s">
        <v>19</v>
      </c>
      <c r="F254" s="246" t="s">
        <v>280</v>
      </c>
      <c r="G254" s="244"/>
      <c r="H254" s="247">
        <v>5.04</v>
      </c>
      <c r="I254" s="248"/>
      <c r="J254" s="244"/>
      <c r="K254" s="244"/>
      <c r="L254" s="249"/>
      <c r="M254" s="250"/>
      <c r="N254" s="251"/>
      <c r="O254" s="251"/>
      <c r="P254" s="251"/>
      <c r="Q254" s="251"/>
      <c r="R254" s="251"/>
      <c r="S254" s="251"/>
      <c r="T254" s="252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3" t="s">
        <v>152</v>
      </c>
      <c r="AU254" s="253" t="s">
        <v>84</v>
      </c>
      <c r="AV254" s="14" t="s">
        <v>84</v>
      </c>
      <c r="AW254" s="14" t="s">
        <v>33</v>
      </c>
      <c r="AX254" s="14" t="s">
        <v>71</v>
      </c>
      <c r="AY254" s="253" t="s">
        <v>141</v>
      </c>
    </row>
    <row r="255" s="14" customFormat="1">
      <c r="A255" s="14"/>
      <c r="B255" s="243"/>
      <c r="C255" s="244"/>
      <c r="D255" s="234" t="s">
        <v>152</v>
      </c>
      <c r="E255" s="245" t="s">
        <v>19</v>
      </c>
      <c r="F255" s="246" t="s">
        <v>279</v>
      </c>
      <c r="G255" s="244"/>
      <c r="H255" s="247">
        <v>5.5800000000000001</v>
      </c>
      <c r="I255" s="248"/>
      <c r="J255" s="244"/>
      <c r="K255" s="244"/>
      <c r="L255" s="249"/>
      <c r="M255" s="250"/>
      <c r="N255" s="251"/>
      <c r="O255" s="251"/>
      <c r="P255" s="251"/>
      <c r="Q255" s="251"/>
      <c r="R255" s="251"/>
      <c r="S255" s="251"/>
      <c r="T255" s="252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53" t="s">
        <v>152</v>
      </c>
      <c r="AU255" s="253" t="s">
        <v>84</v>
      </c>
      <c r="AV255" s="14" t="s">
        <v>84</v>
      </c>
      <c r="AW255" s="14" t="s">
        <v>33</v>
      </c>
      <c r="AX255" s="14" t="s">
        <v>71</v>
      </c>
      <c r="AY255" s="253" t="s">
        <v>141</v>
      </c>
    </row>
    <row r="256" s="14" customFormat="1">
      <c r="A256" s="14"/>
      <c r="B256" s="243"/>
      <c r="C256" s="244"/>
      <c r="D256" s="234" t="s">
        <v>152</v>
      </c>
      <c r="E256" s="245" t="s">
        <v>19</v>
      </c>
      <c r="F256" s="246" t="s">
        <v>276</v>
      </c>
      <c r="G256" s="244"/>
      <c r="H256" s="247">
        <v>1.095</v>
      </c>
      <c r="I256" s="248"/>
      <c r="J256" s="244"/>
      <c r="K256" s="244"/>
      <c r="L256" s="249"/>
      <c r="M256" s="250"/>
      <c r="N256" s="251"/>
      <c r="O256" s="251"/>
      <c r="P256" s="251"/>
      <c r="Q256" s="251"/>
      <c r="R256" s="251"/>
      <c r="S256" s="251"/>
      <c r="T256" s="252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3" t="s">
        <v>152</v>
      </c>
      <c r="AU256" s="253" t="s">
        <v>84</v>
      </c>
      <c r="AV256" s="14" t="s">
        <v>84</v>
      </c>
      <c r="AW256" s="14" t="s">
        <v>33</v>
      </c>
      <c r="AX256" s="14" t="s">
        <v>71</v>
      </c>
      <c r="AY256" s="253" t="s">
        <v>141</v>
      </c>
    </row>
    <row r="257" s="14" customFormat="1">
      <c r="A257" s="14"/>
      <c r="B257" s="243"/>
      <c r="C257" s="244"/>
      <c r="D257" s="234" t="s">
        <v>152</v>
      </c>
      <c r="E257" s="245" t="s">
        <v>19</v>
      </c>
      <c r="F257" s="246" t="s">
        <v>281</v>
      </c>
      <c r="G257" s="244"/>
      <c r="H257" s="247">
        <v>2.52</v>
      </c>
      <c r="I257" s="248"/>
      <c r="J257" s="244"/>
      <c r="K257" s="244"/>
      <c r="L257" s="249"/>
      <c r="M257" s="250"/>
      <c r="N257" s="251"/>
      <c r="O257" s="251"/>
      <c r="P257" s="251"/>
      <c r="Q257" s="251"/>
      <c r="R257" s="251"/>
      <c r="S257" s="251"/>
      <c r="T257" s="252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53" t="s">
        <v>152</v>
      </c>
      <c r="AU257" s="253" t="s">
        <v>84</v>
      </c>
      <c r="AV257" s="14" t="s">
        <v>84</v>
      </c>
      <c r="AW257" s="14" t="s">
        <v>33</v>
      </c>
      <c r="AX257" s="14" t="s">
        <v>71</v>
      </c>
      <c r="AY257" s="253" t="s">
        <v>141</v>
      </c>
    </row>
    <row r="258" s="16" customFormat="1">
      <c r="A258" s="16"/>
      <c r="B258" s="275"/>
      <c r="C258" s="276"/>
      <c r="D258" s="234" t="s">
        <v>152</v>
      </c>
      <c r="E258" s="277" t="s">
        <v>19</v>
      </c>
      <c r="F258" s="278" t="s">
        <v>266</v>
      </c>
      <c r="G258" s="276"/>
      <c r="H258" s="279">
        <v>69.269999999999996</v>
      </c>
      <c r="I258" s="280"/>
      <c r="J258" s="276"/>
      <c r="K258" s="276"/>
      <c r="L258" s="281"/>
      <c r="M258" s="282"/>
      <c r="N258" s="283"/>
      <c r="O258" s="283"/>
      <c r="P258" s="283"/>
      <c r="Q258" s="283"/>
      <c r="R258" s="283"/>
      <c r="S258" s="283"/>
      <c r="T258" s="284"/>
      <c r="U258" s="16"/>
      <c r="V258" s="16"/>
      <c r="W258" s="16"/>
      <c r="X258" s="16"/>
      <c r="Y258" s="16"/>
      <c r="Z258" s="16"/>
      <c r="AA258" s="16"/>
      <c r="AB258" s="16"/>
      <c r="AC258" s="16"/>
      <c r="AD258" s="16"/>
      <c r="AE258" s="16"/>
      <c r="AT258" s="285" t="s">
        <v>152</v>
      </c>
      <c r="AU258" s="285" t="s">
        <v>84</v>
      </c>
      <c r="AV258" s="16" t="s">
        <v>164</v>
      </c>
      <c r="AW258" s="16" t="s">
        <v>33</v>
      </c>
      <c r="AX258" s="16" t="s">
        <v>71</v>
      </c>
      <c r="AY258" s="285" t="s">
        <v>141</v>
      </c>
    </row>
    <row r="259" s="14" customFormat="1">
      <c r="A259" s="14"/>
      <c r="B259" s="243"/>
      <c r="C259" s="244"/>
      <c r="D259" s="234" t="s">
        <v>152</v>
      </c>
      <c r="E259" s="245" t="s">
        <v>19</v>
      </c>
      <c r="F259" s="246" t="s">
        <v>282</v>
      </c>
      <c r="G259" s="244"/>
      <c r="H259" s="247">
        <v>-297.26999999999998</v>
      </c>
      <c r="I259" s="248"/>
      <c r="J259" s="244"/>
      <c r="K259" s="244"/>
      <c r="L259" s="249"/>
      <c r="M259" s="250"/>
      <c r="N259" s="251"/>
      <c r="O259" s="251"/>
      <c r="P259" s="251"/>
      <c r="Q259" s="251"/>
      <c r="R259" s="251"/>
      <c r="S259" s="251"/>
      <c r="T259" s="252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53" t="s">
        <v>152</v>
      </c>
      <c r="AU259" s="253" t="s">
        <v>84</v>
      </c>
      <c r="AV259" s="14" t="s">
        <v>84</v>
      </c>
      <c r="AW259" s="14" t="s">
        <v>33</v>
      </c>
      <c r="AX259" s="14" t="s">
        <v>71</v>
      </c>
      <c r="AY259" s="253" t="s">
        <v>141</v>
      </c>
    </row>
    <row r="260" s="15" customFormat="1">
      <c r="A260" s="15"/>
      <c r="B260" s="254"/>
      <c r="C260" s="255"/>
      <c r="D260" s="234" t="s">
        <v>152</v>
      </c>
      <c r="E260" s="256" t="s">
        <v>19</v>
      </c>
      <c r="F260" s="257" t="s">
        <v>159</v>
      </c>
      <c r="G260" s="255"/>
      <c r="H260" s="258">
        <v>897.3900000000001</v>
      </c>
      <c r="I260" s="259"/>
      <c r="J260" s="255"/>
      <c r="K260" s="255"/>
      <c r="L260" s="260"/>
      <c r="M260" s="261"/>
      <c r="N260" s="262"/>
      <c r="O260" s="262"/>
      <c r="P260" s="262"/>
      <c r="Q260" s="262"/>
      <c r="R260" s="262"/>
      <c r="S260" s="262"/>
      <c r="T260" s="263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T260" s="264" t="s">
        <v>152</v>
      </c>
      <c r="AU260" s="264" t="s">
        <v>84</v>
      </c>
      <c r="AV260" s="15" t="s">
        <v>148</v>
      </c>
      <c r="AW260" s="15" t="s">
        <v>33</v>
      </c>
      <c r="AX260" s="15" t="s">
        <v>78</v>
      </c>
      <c r="AY260" s="264" t="s">
        <v>141</v>
      </c>
    </row>
    <row r="261" s="2" customFormat="1" ht="24.15" customHeight="1">
      <c r="A261" s="40"/>
      <c r="B261" s="41"/>
      <c r="C261" s="214" t="s">
        <v>283</v>
      </c>
      <c r="D261" s="214" t="s">
        <v>143</v>
      </c>
      <c r="E261" s="215" t="s">
        <v>284</v>
      </c>
      <c r="F261" s="216" t="s">
        <v>285</v>
      </c>
      <c r="G261" s="217" t="s">
        <v>146</v>
      </c>
      <c r="H261" s="218">
        <v>1.5209999999999999</v>
      </c>
      <c r="I261" s="219"/>
      <c r="J261" s="220">
        <f>ROUND(I261*H261,2)</f>
        <v>0</v>
      </c>
      <c r="K261" s="216" t="s">
        <v>147</v>
      </c>
      <c r="L261" s="46"/>
      <c r="M261" s="221" t="s">
        <v>19</v>
      </c>
      <c r="N261" s="222" t="s">
        <v>43</v>
      </c>
      <c r="O261" s="86"/>
      <c r="P261" s="223">
        <f>O261*H261</f>
        <v>0</v>
      </c>
      <c r="Q261" s="223">
        <v>0.0082699999999999996</v>
      </c>
      <c r="R261" s="223">
        <f>Q261*H261</f>
        <v>0.012578669999999998</v>
      </c>
      <c r="S261" s="223">
        <v>0</v>
      </c>
      <c r="T261" s="224">
        <f>S261*H261</f>
        <v>0</v>
      </c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R261" s="225" t="s">
        <v>148</v>
      </c>
      <c r="AT261" s="225" t="s">
        <v>143</v>
      </c>
      <c r="AU261" s="225" t="s">
        <v>84</v>
      </c>
      <c r="AY261" s="19" t="s">
        <v>141</v>
      </c>
      <c r="BE261" s="226">
        <f>IF(N261="základní",J261,0)</f>
        <v>0</v>
      </c>
      <c r="BF261" s="226">
        <f>IF(N261="snížená",J261,0)</f>
        <v>0</v>
      </c>
      <c r="BG261" s="226">
        <f>IF(N261="zákl. přenesená",J261,0)</f>
        <v>0</v>
      </c>
      <c r="BH261" s="226">
        <f>IF(N261="sníž. přenesená",J261,0)</f>
        <v>0</v>
      </c>
      <c r="BI261" s="226">
        <f>IF(N261="nulová",J261,0)</f>
        <v>0</v>
      </c>
      <c r="BJ261" s="19" t="s">
        <v>84</v>
      </c>
      <c r="BK261" s="226">
        <f>ROUND(I261*H261,2)</f>
        <v>0</v>
      </c>
      <c r="BL261" s="19" t="s">
        <v>148</v>
      </c>
      <c r="BM261" s="225" t="s">
        <v>286</v>
      </c>
    </row>
    <row r="262" s="2" customFormat="1">
      <c r="A262" s="40"/>
      <c r="B262" s="41"/>
      <c r="C262" s="42"/>
      <c r="D262" s="227" t="s">
        <v>150</v>
      </c>
      <c r="E262" s="42"/>
      <c r="F262" s="228" t="s">
        <v>287</v>
      </c>
      <c r="G262" s="42"/>
      <c r="H262" s="42"/>
      <c r="I262" s="229"/>
      <c r="J262" s="42"/>
      <c r="K262" s="42"/>
      <c r="L262" s="46"/>
      <c r="M262" s="230"/>
      <c r="N262" s="231"/>
      <c r="O262" s="86"/>
      <c r="P262" s="86"/>
      <c r="Q262" s="86"/>
      <c r="R262" s="86"/>
      <c r="S262" s="86"/>
      <c r="T262" s="87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T262" s="19" t="s">
        <v>150</v>
      </c>
      <c r="AU262" s="19" t="s">
        <v>84</v>
      </c>
    </row>
    <row r="263" s="13" customFormat="1">
      <c r="A263" s="13"/>
      <c r="B263" s="232"/>
      <c r="C263" s="233"/>
      <c r="D263" s="234" t="s">
        <v>152</v>
      </c>
      <c r="E263" s="235" t="s">
        <v>19</v>
      </c>
      <c r="F263" s="236" t="s">
        <v>288</v>
      </c>
      <c r="G263" s="233"/>
      <c r="H263" s="235" t="s">
        <v>19</v>
      </c>
      <c r="I263" s="237"/>
      <c r="J263" s="233"/>
      <c r="K263" s="233"/>
      <c r="L263" s="238"/>
      <c r="M263" s="239"/>
      <c r="N263" s="240"/>
      <c r="O263" s="240"/>
      <c r="P263" s="240"/>
      <c r="Q263" s="240"/>
      <c r="R263" s="240"/>
      <c r="S263" s="240"/>
      <c r="T263" s="24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2" t="s">
        <v>152</v>
      </c>
      <c r="AU263" s="242" t="s">
        <v>84</v>
      </c>
      <c r="AV263" s="13" t="s">
        <v>78</v>
      </c>
      <c r="AW263" s="13" t="s">
        <v>33</v>
      </c>
      <c r="AX263" s="13" t="s">
        <v>71</v>
      </c>
      <c r="AY263" s="242" t="s">
        <v>141</v>
      </c>
    </row>
    <row r="264" s="13" customFormat="1">
      <c r="A264" s="13"/>
      <c r="B264" s="232"/>
      <c r="C264" s="233"/>
      <c r="D264" s="234" t="s">
        <v>152</v>
      </c>
      <c r="E264" s="235" t="s">
        <v>19</v>
      </c>
      <c r="F264" s="236" t="s">
        <v>289</v>
      </c>
      <c r="G264" s="233"/>
      <c r="H264" s="235" t="s">
        <v>19</v>
      </c>
      <c r="I264" s="237"/>
      <c r="J264" s="233"/>
      <c r="K264" s="233"/>
      <c r="L264" s="238"/>
      <c r="M264" s="239"/>
      <c r="N264" s="240"/>
      <c r="O264" s="240"/>
      <c r="P264" s="240"/>
      <c r="Q264" s="240"/>
      <c r="R264" s="240"/>
      <c r="S264" s="240"/>
      <c r="T264" s="241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2" t="s">
        <v>152</v>
      </c>
      <c r="AU264" s="242" t="s">
        <v>84</v>
      </c>
      <c r="AV264" s="13" t="s">
        <v>78</v>
      </c>
      <c r="AW264" s="13" t="s">
        <v>33</v>
      </c>
      <c r="AX264" s="13" t="s">
        <v>71</v>
      </c>
      <c r="AY264" s="242" t="s">
        <v>141</v>
      </c>
    </row>
    <row r="265" s="14" customFormat="1">
      <c r="A265" s="14"/>
      <c r="B265" s="243"/>
      <c r="C265" s="244"/>
      <c r="D265" s="234" t="s">
        <v>152</v>
      </c>
      <c r="E265" s="245" t="s">
        <v>19</v>
      </c>
      <c r="F265" s="246" t="s">
        <v>290</v>
      </c>
      <c r="G265" s="244"/>
      <c r="H265" s="247">
        <v>1.5209999999999999</v>
      </c>
      <c r="I265" s="248"/>
      <c r="J265" s="244"/>
      <c r="K265" s="244"/>
      <c r="L265" s="249"/>
      <c r="M265" s="250"/>
      <c r="N265" s="251"/>
      <c r="O265" s="251"/>
      <c r="P265" s="251"/>
      <c r="Q265" s="251"/>
      <c r="R265" s="251"/>
      <c r="S265" s="251"/>
      <c r="T265" s="252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53" t="s">
        <v>152</v>
      </c>
      <c r="AU265" s="253" t="s">
        <v>84</v>
      </c>
      <c r="AV265" s="14" t="s">
        <v>84</v>
      </c>
      <c r="AW265" s="14" t="s">
        <v>33</v>
      </c>
      <c r="AX265" s="14" t="s">
        <v>71</v>
      </c>
      <c r="AY265" s="253" t="s">
        <v>141</v>
      </c>
    </row>
    <row r="266" s="15" customFormat="1">
      <c r="A266" s="15"/>
      <c r="B266" s="254"/>
      <c r="C266" s="255"/>
      <c r="D266" s="234" t="s">
        <v>152</v>
      </c>
      <c r="E266" s="256" t="s">
        <v>19</v>
      </c>
      <c r="F266" s="257" t="s">
        <v>159</v>
      </c>
      <c r="G266" s="255"/>
      <c r="H266" s="258">
        <v>1.5209999999999999</v>
      </c>
      <c r="I266" s="259"/>
      <c r="J266" s="255"/>
      <c r="K266" s="255"/>
      <c r="L266" s="260"/>
      <c r="M266" s="261"/>
      <c r="N266" s="262"/>
      <c r="O266" s="262"/>
      <c r="P266" s="262"/>
      <c r="Q266" s="262"/>
      <c r="R266" s="262"/>
      <c r="S266" s="262"/>
      <c r="T266" s="263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T266" s="264" t="s">
        <v>152</v>
      </c>
      <c r="AU266" s="264" t="s">
        <v>84</v>
      </c>
      <c r="AV266" s="15" t="s">
        <v>148</v>
      </c>
      <c r="AW266" s="15" t="s">
        <v>33</v>
      </c>
      <c r="AX266" s="15" t="s">
        <v>78</v>
      </c>
      <c r="AY266" s="264" t="s">
        <v>141</v>
      </c>
    </row>
    <row r="267" s="2" customFormat="1" ht="16.5" customHeight="1">
      <c r="A267" s="40"/>
      <c r="B267" s="41"/>
      <c r="C267" s="265" t="s">
        <v>291</v>
      </c>
      <c r="D267" s="265" t="s">
        <v>183</v>
      </c>
      <c r="E267" s="266" t="s">
        <v>292</v>
      </c>
      <c r="F267" s="267" t="s">
        <v>293</v>
      </c>
      <c r="G267" s="268" t="s">
        <v>146</v>
      </c>
      <c r="H267" s="269">
        <v>1.5509999999999999</v>
      </c>
      <c r="I267" s="270"/>
      <c r="J267" s="271">
        <f>ROUND(I267*H267,2)</f>
        <v>0</v>
      </c>
      <c r="K267" s="267" t="s">
        <v>19</v>
      </c>
      <c r="L267" s="272"/>
      <c r="M267" s="273" t="s">
        <v>19</v>
      </c>
      <c r="N267" s="274" t="s">
        <v>43</v>
      </c>
      <c r="O267" s="86"/>
      <c r="P267" s="223">
        <f>O267*H267</f>
        <v>0</v>
      </c>
      <c r="Q267" s="223">
        <v>0.0010499999999999999</v>
      </c>
      <c r="R267" s="223">
        <f>Q267*H267</f>
        <v>0.0016285499999999999</v>
      </c>
      <c r="S267" s="223">
        <v>0</v>
      </c>
      <c r="T267" s="224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25" t="s">
        <v>294</v>
      </c>
      <c r="AT267" s="225" t="s">
        <v>183</v>
      </c>
      <c r="AU267" s="225" t="s">
        <v>84</v>
      </c>
      <c r="AY267" s="19" t="s">
        <v>141</v>
      </c>
      <c r="BE267" s="226">
        <f>IF(N267="základní",J267,0)</f>
        <v>0</v>
      </c>
      <c r="BF267" s="226">
        <f>IF(N267="snížená",J267,0)</f>
        <v>0</v>
      </c>
      <c r="BG267" s="226">
        <f>IF(N267="zákl. přenesená",J267,0)</f>
        <v>0</v>
      </c>
      <c r="BH267" s="226">
        <f>IF(N267="sníž. přenesená",J267,0)</f>
        <v>0</v>
      </c>
      <c r="BI267" s="226">
        <f>IF(N267="nulová",J267,0)</f>
        <v>0</v>
      </c>
      <c r="BJ267" s="19" t="s">
        <v>84</v>
      </c>
      <c r="BK267" s="226">
        <f>ROUND(I267*H267,2)</f>
        <v>0</v>
      </c>
      <c r="BL267" s="19" t="s">
        <v>283</v>
      </c>
      <c r="BM267" s="225" t="s">
        <v>295</v>
      </c>
    </row>
    <row r="268" s="13" customFormat="1">
      <c r="A268" s="13"/>
      <c r="B268" s="232"/>
      <c r="C268" s="233"/>
      <c r="D268" s="234" t="s">
        <v>152</v>
      </c>
      <c r="E268" s="235" t="s">
        <v>19</v>
      </c>
      <c r="F268" s="236" t="s">
        <v>288</v>
      </c>
      <c r="G268" s="233"/>
      <c r="H268" s="235" t="s">
        <v>19</v>
      </c>
      <c r="I268" s="237"/>
      <c r="J268" s="233"/>
      <c r="K268" s="233"/>
      <c r="L268" s="238"/>
      <c r="M268" s="239"/>
      <c r="N268" s="240"/>
      <c r="O268" s="240"/>
      <c r="P268" s="240"/>
      <c r="Q268" s="240"/>
      <c r="R268" s="240"/>
      <c r="S268" s="240"/>
      <c r="T268" s="241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2" t="s">
        <v>152</v>
      </c>
      <c r="AU268" s="242" t="s">
        <v>84</v>
      </c>
      <c r="AV268" s="13" t="s">
        <v>78</v>
      </c>
      <c r="AW268" s="13" t="s">
        <v>33</v>
      </c>
      <c r="AX268" s="13" t="s">
        <v>71</v>
      </c>
      <c r="AY268" s="242" t="s">
        <v>141</v>
      </c>
    </row>
    <row r="269" s="13" customFormat="1">
      <c r="A269" s="13"/>
      <c r="B269" s="232"/>
      <c r="C269" s="233"/>
      <c r="D269" s="234" t="s">
        <v>152</v>
      </c>
      <c r="E269" s="235" t="s">
        <v>19</v>
      </c>
      <c r="F269" s="236" t="s">
        <v>289</v>
      </c>
      <c r="G269" s="233"/>
      <c r="H269" s="235" t="s">
        <v>19</v>
      </c>
      <c r="I269" s="237"/>
      <c r="J269" s="233"/>
      <c r="K269" s="233"/>
      <c r="L269" s="238"/>
      <c r="M269" s="239"/>
      <c r="N269" s="240"/>
      <c r="O269" s="240"/>
      <c r="P269" s="240"/>
      <c r="Q269" s="240"/>
      <c r="R269" s="240"/>
      <c r="S269" s="240"/>
      <c r="T269" s="24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2" t="s">
        <v>152</v>
      </c>
      <c r="AU269" s="242" t="s">
        <v>84</v>
      </c>
      <c r="AV269" s="13" t="s">
        <v>78</v>
      </c>
      <c r="AW269" s="13" t="s">
        <v>33</v>
      </c>
      <c r="AX269" s="13" t="s">
        <v>71</v>
      </c>
      <c r="AY269" s="242" t="s">
        <v>141</v>
      </c>
    </row>
    <row r="270" s="14" customFormat="1">
      <c r="A270" s="14"/>
      <c r="B270" s="243"/>
      <c r="C270" s="244"/>
      <c r="D270" s="234" t="s">
        <v>152</v>
      </c>
      <c r="E270" s="245" t="s">
        <v>19</v>
      </c>
      <c r="F270" s="246" t="s">
        <v>290</v>
      </c>
      <c r="G270" s="244"/>
      <c r="H270" s="247">
        <v>1.5209999999999999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152</v>
      </c>
      <c r="AU270" s="253" t="s">
        <v>84</v>
      </c>
      <c r="AV270" s="14" t="s">
        <v>84</v>
      </c>
      <c r="AW270" s="14" t="s">
        <v>33</v>
      </c>
      <c r="AX270" s="14" t="s">
        <v>71</v>
      </c>
      <c r="AY270" s="253" t="s">
        <v>141</v>
      </c>
    </row>
    <row r="271" s="15" customFormat="1">
      <c r="A271" s="15"/>
      <c r="B271" s="254"/>
      <c r="C271" s="255"/>
      <c r="D271" s="234" t="s">
        <v>152</v>
      </c>
      <c r="E271" s="256" t="s">
        <v>19</v>
      </c>
      <c r="F271" s="257" t="s">
        <v>159</v>
      </c>
      <c r="G271" s="255"/>
      <c r="H271" s="258">
        <v>1.5209999999999999</v>
      </c>
      <c r="I271" s="259"/>
      <c r="J271" s="255"/>
      <c r="K271" s="255"/>
      <c r="L271" s="260"/>
      <c r="M271" s="261"/>
      <c r="N271" s="262"/>
      <c r="O271" s="262"/>
      <c r="P271" s="262"/>
      <c r="Q271" s="262"/>
      <c r="R271" s="262"/>
      <c r="S271" s="262"/>
      <c r="T271" s="263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T271" s="264" t="s">
        <v>152</v>
      </c>
      <c r="AU271" s="264" t="s">
        <v>84</v>
      </c>
      <c r="AV271" s="15" t="s">
        <v>148</v>
      </c>
      <c r="AW271" s="15" t="s">
        <v>33</v>
      </c>
      <c r="AX271" s="15" t="s">
        <v>78</v>
      </c>
      <c r="AY271" s="264" t="s">
        <v>141</v>
      </c>
    </row>
    <row r="272" s="14" customFormat="1">
      <c r="A272" s="14"/>
      <c r="B272" s="243"/>
      <c r="C272" s="244"/>
      <c r="D272" s="234" t="s">
        <v>152</v>
      </c>
      <c r="E272" s="244"/>
      <c r="F272" s="246" t="s">
        <v>296</v>
      </c>
      <c r="G272" s="244"/>
      <c r="H272" s="247">
        <v>1.5509999999999999</v>
      </c>
      <c r="I272" s="248"/>
      <c r="J272" s="244"/>
      <c r="K272" s="244"/>
      <c r="L272" s="249"/>
      <c r="M272" s="250"/>
      <c r="N272" s="251"/>
      <c r="O272" s="251"/>
      <c r="P272" s="251"/>
      <c r="Q272" s="251"/>
      <c r="R272" s="251"/>
      <c r="S272" s="251"/>
      <c r="T272" s="252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3" t="s">
        <v>152</v>
      </c>
      <c r="AU272" s="253" t="s">
        <v>84</v>
      </c>
      <c r="AV272" s="14" t="s">
        <v>84</v>
      </c>
      <c r="AW272" s="14" t="s">
        <v>4</v>
      </c>
      <c r="AX272" s="14" t="s">
        <v>78</v>
      </c>
      <c r="AY272" s="253" t="s">
        <v>141</v>
      </c>
    </row>
    <row r="273" s="2" customFormat="1" ht="24.15" customHeight="1">
      <c r="A273" s="40"/>
      <c r="B273" s="41"/>
      <c r="C273" s="214" t="s">
        <v>297</v>
      </c>
      <c r="D273" s="214" t="s">
        <v>143</v>
      </c>
      <c r="E273" s="215" t="s">
        <v>298</v>
      </c>
      <c r="F273" s="216" t="s">
        <v>299</v>
      </c>
      <c r="G273" s="217" t="s">
        <v>146</v>
      </c>
      <c r="H273" s="218">
        <v>9.1799999999999997</v>
      </c>
      <c r="I273" s="219"/>
      <c r="J273" s="220">
        <f>ROUND(I273*H273,2)</f>
        <v>0</v>
      </c>
      <c r="K273" s="216" t="s">
        <v>147</v>
      </c>
      <c r="L273" s="46"/>
      <c r="M273" s="221" t="s">
        <v>19</v>
      </c>
      <c r="N273" s="222" t="s">
        <v>43</v>
      </c>
      <c r="O273" s="86"/>
      <c r="P273" s="223">
        <f>O273*H273</f>
        <v>0</v>
      </c>
      <c r="Q273" s="223">
        <v>0.0083499999999999998</v>
      </c>
      <c r="R273" s="223">
        <f>Q273*H273</f>
        <v>0.076652999999999999</v>
      </c>
      <c r="S273" s="223">
        <v>0</v>
      </c>
      <c r="T273" s="224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25" t="s">
        <v>148</v>
      </c>
      <c r="AT273" s="225" t="s">
        <v>143</v>
      </c>
      <c r="AU273" s="225" t="s">
        <v>84</v>
      </c>
      <c r="AY273" s="19" t="s">
        <v>141</v>
      </c>
      <c r="BE273" s="226">
        <f>IF(N273="základní",J273,0)</f>
        <v>0</v>
      </c>
      <c r="BF273" s="226">
        <f>IF(N273="snížená",J273,0)</f>
        <v>0</v>
      </c>
      <c r="BG273" s="226">
        <f>IF(N273="zákl. přenesená",J273,0)</f>
        <v>0</v>
      </c>
      <c r="BH273" s="226">
        <f>IF(N273="sníž. přenesená",J273,0)</f>
        <v>0</v>
      </c>
      <c r="BI273" s="226">
        <f>IF(N273="nulová",J273,0)</f>
        <v>0</v>
      </c>
      <c r="BJ273" s="19" t="s">
        <v>84</v>
      </c>
      <c r="BK273" s="226">
        <f>ROUND(I273*H273,2)</f>
        <v>0</v>
      </c>
      <c r="BL273" s="19" t="s">
        <v>148</v>
      </c>
      <c r="BM273" s="225" t="s">
        <v>300</v>
      </c>
    </row>
    <row r="274" s="2" customFormat="1">
      <c r="A274" s="40"/>
      <c r="B274" s="41"/>
      <c r="C274" s="42"/>
      <c r="D274" s="227" t="s">
        <v>150</v>
      </c>
      <c r="E274" s="42"/>
      <c r="F274" s="228" t="s">
        <v>301</v>
      </c>
      <c r="G274" s="42"/>
      <c r="H274" s="42"/>
      <c r="I274" s="229"/>
      <c r="J274" s="42"/>
      <c r="K274" s="42"/>
      <c r="L274" s="46"/>
      <c r="M274" s="230"/>
      <c r="N274" s="231"/>
      <c r="O274" s="86"/>
      <c r="P274" s="86"/>
      <c r="Q274" s="86"/>
      <c r="R274" s="86"/>
      <c r="S274" s="86"/>
      <c r="T274" s="87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T274" s="19" t="s">
        <v>150</v>
      </c>
      <c r="AU274" s="19" t="s">
        <v>84</v>
      </c>
    </row>
    <row r="275" s="13" customFormat="1">
      <c r="A275" s="13"/>
      <c r="B275" s="232"/>
      <c r="C275" s="233"/>
      <c r="D275" s="234" t="s">
        <v>152</v>
      </c>
      <c r="E275" s="235" t="s">
        <v>19</v>
      </c>
      <c r="F275" s="236" t="s">
        <v>230</v>
      </c>
      <c r="G275" s="233"/>
      <c r="H275" s="235" t="s">
        <v>19</v>
      </c>
      <c r="I275" s="237"/>
      <c r="J275" s="233"/>
      <c r="K275" s="233"/>
      <c r="L275" s="238"/>
      <c r="M275" s="239"/>
      <c r="N275" s="240"/>
      <c r="O275" s="240"/>
      <c r="P275" s="240"/>
      <c r="Q275" s="240"/>
      <c r="R275" s="240"/>
      <c r="S275" s="240"/>
      <c r="T275" s="24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2" t="s">
        <v>152</v>
      </c>
      <c r="AU275" s="242" t="s">
        <v>84</v>
      </c>
      <c r="AV275" s="13" t="s">
        <v>78</v>
      </c>
      <c r="AW275" s="13" t="s">
        <v>33</v>
      </c>
      <c r="AX275" s="13" t="s">
        <v>71</v>
      </c>
      <c r="AY275" s="242" t="s">
        <v>141</v>
      </c>
    </row>
    <row r="276" s="14" customFormat="1">
      <c r="A276" s="14"/>
      <c r="B276" s="243"/>
      <c r="C276" s="244"/>
      <c r="D276" s="234" t="s">
        <v>152</v>
      </c>
      <c r="E276" s="245" t="s">
        <v>19</v>
      </c>
      <c r="F276" s="246" t="s">
        <v>302</v>
      </c>
      <c r="G276" s="244"/>
      <c r="H276" s="247">
        <v>9.1799999999999997</v>
      </c>
      <c r="I276" s="248"/>
      <c r="J276" s="244"/>
      <c r="K276" s="244"/>
      <c r="L276" s="249"/>
      <c r="M276" s="250"/>
      <c r="N276" s="251"/>
      <c r="O276" s="251"/>
      <c r="P276" s="251"/>
      <c r="Q276" s="251"/>
      <c r="R276" s="251"/>
      <c r="S276" s="251"/>
      <c r="T276" s="252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3" t="s">
        <v>152</v>
      </c>
      <c r="AU276" s="253" t="s">
        <v>84</v>
      </c>
      <c r="AV276" s="14" t="s">
        <v>84</v>
      </c>
      <c r="AW276" s="14" t="s">
        <v>33</v>
      </c>
      <c r="AX276" s="14" t="s">
        <v>71</v>
      </c>
      <c r="AY276" s="253" t="s">
        <v>141</v>
      </c>
    </row>
    <row r="277" s="15" customFormat="1">
      <c r="A277" s="15"/>
      <c r="B277" s="254"/>
      <c r="C277" s="255"/>
      <c r="D277" s="234" t="s">
        <v>152</v>
      </c>
      <c r="E277" s="256" t="s">
        <v>19</v>
      </c>
      <c r="F277" s="257" t="s">
        <v>159</v>
      </c>
      <c r="G277" s="255"/>
      <c r="H277" s="258">
        <v>9.1799999999999997</v>
      </c>
      <c r="I277" s="259"/>
      <c r="J277" s="255"/>
      <c r="K277" s="255"/>
      <c r="L277" s="260"/>
      <c r="M277" s="261"/>
      <c r="N277" s="262"/>
      <c r="O277" s="262"/>
      <c r="P277" s="262"/>
      <c r="Q277" s="262"/>
      <c r="R277" s="262"/>
      <c r="S277" s="262"/>
      <c r="T277" s="263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T277" s="264" t="s">
        <v>152</v>
      </c>
      <c r="AU277" s="264" t="s">
        <v>84</v>
      </c>
      <c r="AV277" s="15" t="s">
        <v>148</v>
      </c>
      <c r="AW277" s="15" t="s">
        <v>33</v>
      </c>
      <c r="AX277" s="15" t="s">
        <v>78</v>
      </c>
      <c r="AY277" s="264" t="s">
        <v>141</v>
      </c>
    </row>
    <row r="278" s="2" customFormat="1" ht="16.5" customHeight="1">
      <c r="A278" s="40"/>
      <c r="B278" s="41"/>
      <c r="C278" s="265" t="s">
        <v>303</v>
      </c>
      <c r="D278" s="265" t="s">
        <v>183</v>
      </c>
      <c r="E278" s="266" t="s">
        <v>304</v>
      </c>
      <c r="F278" s="267" t="s">
        <v>305</v>
      </c>
      <c r="G278" s="268" t="s">
        <v>146</v>
      </c>
      <c r="H278" s="269">
        <v>9.3640000000000008</v>
      </c>
      <c r="I278" s="270"/>
      <c r="J278" s="271">
        <f>ROUND(I278*H278,2)</f>
        <v>0</v>
      </c>
      <c r="K278" s="267" t="s">
        <v>147</v>
      </c>
      <c r="L278" s="272"/>
      <c r="M278" s="273" t="s">
        <v>19</v>
      </c>
      <c r="N278" s="274" t="s">
        <v>43</v>
      </c>
      <c r="O278" s="86"/>
      <c r="P278" s="223">
        <f>O278*H278</f>
        <v>0</v>
      </c>
      <c r="Q278" s="223">
        <v>0.0028</v>
      </c>
      <c r="R278" s="223">
        <f>Q278*H278</f>
        <v>0.026219200000000002</v>
      </c>
      <c r="S278" s="223">
        <v>0</v>
      </c>
      <c r="T278" s="224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25" t="s">
        <v>294</v>
      </c>
      <c r="AT278" s="225" t="s">
        <v>183</v>
      </c>
      <c r="AU278" s="225" t="s">
        <v>84</v>
      </c>
      <c r="AY278" s="19" t="s">
        <v>141</v>
      </c>
      <c r="BE278" s="226">
        <f>IF(N278="základní",J278,0)</f>
        <v>0</v>
      </c>
      <c r="BF278" s="226">
        <f>IF(N278="snížená",J278,0)</f>
        <v>0</v>
      </c>
      <c r="BG278" s="226">
        <f>IF(N278="zákl. přenesená",J278,0)</f>
        <v>0</v>
      </c>
      <c r="BH278" s="226">
        <f>IF(N278="sníž. přenesená",J278,0)</f>
        <v>0</v>
      </c>
      <c r="BI278" s="226">
        <f>IF(N278="nulová",J278,0)</f>
        <v>0</v>
      </c>
      <c r="BJ278" s="19" t="s">
        <v>84</v>
      </c>
      <c r="BK278" s="226">
        <f>ROUND(I278*H278,2)</f>
        <v>0</v>
      </c>
      <c r="BL278" s="19" t="s">
        <v>283</v>
      </c>
      <c r="BM278" s="225" t="s">
        <v>306</v>
      </c>
    </row>
    <row r="279" s="2" customFormat="1">
      <c r="A279" s="40"/>
      <c r="B279" s="41"/>
      <c r="C279" s="42"/>
      <c r="D279" s="227" t="s">
        <v>150</v>
      </c>
      <c r="E279" s="42"/>
      <c r="F279" s="228" t="s">
        <v>307</v>
      </c>
      <c r="G279" s="42"/>
      <c r="H279" s="42"/>
      <c r="I279" s="229"/>
      <c r="J279" s="42"/>
      <c r="K279" s="42"/>
      <c r="L279" s="46"/>
      <c r="M279" s="230"/>
      <c r="N279" s="231"/>
      <c r="O279" s="86"/>
      <c r="P279" s="86"/>
      <c r="Q279" s="86"/>
      <c r="R279" s="86"/>
      <c r="S279" s="86"/>
      <c r="T279" s="87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T279" s="19" t="s">
        <v>150</v>
      </c>
      <c r="AU279" s="19" t="s">
        <v>84</v>
      </c>
    </row>
    <row r="280" s="13" customFormat="1">
      <c r="A280" s="13"/>
      <c r="B280" s="232"/>
      <c r="C280" s="233"/>
      <c r="D280" s="234" t="s">
        <v>152</v>
      </c>
      <c r="E280" s="235" t="s">
        <v>19</v>
      </c>
      <c r="F280" s="236" t="s">
        <v>230</v>
      </c>
      <c r="G280" s="233"/>
      <c r="H280" s="235" t="s">
        <v>19</v>
      </c>
      <c r="I280" s="237"/>
      <c r="J280" s="233"/>
      <c r="K280" s="233"/>
      <c r="L280" s="238"/>
      <c r="M280" s="239"/>
      <c r="N280" s="240"/>
      <c r="O280" s="240"/>
      <c r="P280" s="240"/>
      <c r="Q280" s="240"/>
      <c r="R280" s="240"/>
      <c r="S280" s="240"/>
      <c r="T280" s="24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2" t="s">
        <v>152</v>
      </c>
      <c r="AU280" s="242" t="s">
        <v>84</v>
      </c>
      <c r="AV280" s="13" t="s">
        <v>78</v>
      </c>
      <c r="AW280" s="13" t="s">
        <v>33</v>
      </c>
      <c r="AX280" s="13" t="s">
        <v>71</v>
      </c>
      <c r="AY280" s="242" t="s">
        <v>141</v>
      </c>
    </row>
    <row r="281" s="14" customFormat="1">
      <c r="A281" s="14"/>
      <c r="B281" s="243"/>
      <c r="C281" s="244"/>
      <c r="D281" s="234" t="s">
        <v>152</v>
      </c>
      <c r="E281" s="245" t="s">
        <v>19</v>
      </c>
      <c r="F281" s="246" t="s">
        <v>302</v>
      </c>
      <c r="G281" s="244"/>
      <c r="H281" s="247">
        <v>9.1799999999999997</v>
      </c>
      <c r="I281" s="248"/>
      <c r="J281" s="244"/>
      <c r="K281" s="244"/>
      <c r="L281" s="249"/>
      <c r="M281" s="250"/>
      <c r="N281" s="251"/>
      <c r="O281" s="251"/>
      <c r="P281" s="251"/>
      <c r="Q281" s="251"/>
      <c r="R281" s="251"/>
      <c r="S281" s="251"/>
      <c r="T281" s="252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3" t="s">
        <v>152</v>
      </c>
      <c r="AU281" s="253" t="s">
        <v>84</v>
      </c>
      <c r="AV281" s="14" t="s">
        <v>84</v>
      </c>
      <c r="AW281" s="14" t="s">
        <v>33</v>
      </c>
      <c r="AX281" s="14" t="s">
        <v>71</v>
      </c>
      <c r="AY281" s="253" t="s">
        <v>141</v>
      </c>
    </row>
    <row r="282" s="15" customFormat="1">
      <c r="A282" s="15"/>
      <c r="B282" s="254"/>
      <c r="C282" s="255"/>
      <c r="D282" s="234" t="s">
        <v>152</v>
      </c>
      <c r="E282" s="256" t="s">
        <v>19</v>
      </c>
      <c r="F282" s="257" t="s">
        <v>159</v>
      </c>
      <c r="G282" s="255"/>
      <c r="H282" s="258">
        <v>9.1799999999999997</v>
      </c>
      <c r="I282" s="259"/>
      <c r="J282" s="255"/>
      <c r="K282" s="255"/>
      <c r="L282" s="260"/>
      <c r="M282" s="261"/>
      <c r="N282" s="262"/>
      <c r="O282" s="262"/>
      <c r="P282" s="262"/>
      <c r="Q282" s="262"/>
      <c r="R282" s="262"/>
      <c r="S282" s="262"/>
      <c r="T282" s="263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64" t="s">
        <v>152</v>
      </c>
      <c r="AU282" s="264" t="s">
        <v>84</v>
      </c>
      <c r="AV282" s="15" t="s">
        <v>148</v>
      </c>
      <c r="AW282" s="15" t="s">
        <v>33</v>
      </c>
      <c r="AX282" s="15" t="s">
        <v>78</v>
      </c>
      <c r="AY282" s="264" t="s">
        <v>141</v>
      </c>
    </row>
    <row r="283" s="14" customFormat="1">
      <c r="A283" s="14"/>
      <c r="B283" s="243"/>
      <c r="C283" s="244"/>
      <c r="D283" s="234" t="s">
        <v>152</v>
      </c>
      <c r="E283" s="244"/>
      <c r="F283" s="246" t="s">
        <v>308</v>
      </c>
      <c r="G283" s="244"/>
      <c r="H283" s="247">
        <v>9.3640000000000008</v>
      </c>
      <c r="I283" s="248"/>
      <c r="J283" s="244"/>
      <c r="K283" s="244"/>
      <c r="L283" s="249"/>
      <c r="M283" s="250"/>
      <c r="N283" s="251"/>
      <c r="O283" s="251"/>
      <c r="P283" s="251"/>
      <c r="Q283" s="251"/>
      <c r="R283" s="251"/>
      <c r="S283" s="251"/>
      <c r="T283" s="252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3" t="s">
        <v>152</v>
      </c>
      <c r="AU283" s="253" t="s">
        <v>84</v>
      </c>
      <c r="AV283" s="14" t="s">
        <v>84</v>
      </c>
      <c r="AW283" s="14" t="s">
        <v>4</v>
      </c>
      <c r="AX283" s="14" t="s">
        <v>78</v>
      </c>
      <c r="AY283" s="253" t="s">
        <v>141</v>
      </c>
    </row>
    <row r="284" s="2" customFormat="1" ht="24.15" customHeight="1">
      <c r="A284" s="40"/>
      <c r="B284" s="41"/>
      <c r="C284" s="214" t="s">
        <v>309</v>
      </c>
      <c r="D284" s="214" t="s">
        <v>143</v>
      </c>
      <c r="E284" s="215" t="s">
        <v>310</v>
      </c>
      <c r="F284" s="216" t="s">
        <v>311</v>
      </c>
      <c r="G284" s="217" t="s">
        <v>146</v>
      </c>
      <c r="H284" s="218">
        <v>56.265000000000001</v>
      </c>
      <c r="I284" s="219"/>
      <c r="J284" s="220">
        <f>ROUND(I284*H284,2)</f>
        <v>0</v>
      </c>
      <c r="K284" s="216" t="s">
        <v>147</v>
      </c>
      <c r="L284" s="46"/>
      <c r="M284" s="221" t="s">
        <v>19</v>
      </c>
      <c r="N284" s="222" t="s">
        <v>43</v>
      </c>
      <c r="O284" s="86"/>
      <c r="P284" s="223">
        <f>O284*H284</f>
        <v>0</v>
      </c>
      <c r="Q284" s="223">
        <v>0.0085199999999999998</v>
      </c>
      <c r="R284" s="223">
        <f>Q284*H284</f>
        <v>0.47937780000000002</v>
      </c>
      <c r="S284" s="223">
        <v>0</v>
      </c>
      <c r="T284" s="224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25" t="s">
        <v>148</v>
      </c>
      <c r="AT284" s="225" t="s">
        <v>143</v>
      </c>
      <c r="AU284" s="225" t="s">
        <v>84</v>
      </c>
      <c r="AY284" s="19" t="s">
        <v>141</v>
      </c>
      <c r="BE284" s="226">
        <f>IF(N284="základní",J284,0)</f>
        <v>0</v>
      </c>
      <c r="BF284" s="226">
        <f>IF(N284="snížená",J284,0)</f>
        <v>0</v>
      </c>
      <c r="BG284" s="226">
        <f>IF(N284="zákl. přenesená",J284,0)</f>
        <v>0</v>
      </c>
      <c r="BH284" s="226">
        <f>IF(N284="sníž. přenesená",J284,0)</f>
        <v>0</v>
      </c>
      <c r="BI284" s="226">
        <f>IF(N284="nulová",J284,0)</f>
        <v>0</v>
      </c>
      <c r="BJ284" s="19" t="s">
        <v>84</v>
      </c>
      <c r="BK284" s="226">
        <f>ROUND(I284*H284,2)</f>
        <v>0</v>
      </c>
      <c r="BL284" s="19" t="s">
        <v>148</v>
      </c>
      <c r="BM284" s="225" t="s">
        <v>312</v>
      </c>
    </row>
    <row r="285" s="2" customFormat="1">
      <c r="A285" s="40"/>
      <c r="B285" s="41"/>
      <c r="C285" s="42"/>
      <c r="D285" s="227" t="s">
        <v>150</v>
      </c>
      <c r="E285" s="42"/>
      <c r="F285" s="228" t="s">
        <v>313</v>
      </c>
      <c r="G285" s="42"/>
      <c r="H285" s="42"/>
      <c r="I285" s="229"/>
      <c r="J285" s="42"/>
      <c r="K285" s="42"/>
      <c r="L285" s="46"/>
      <c r="M285" s="230"/>
      <c r="N285" s="231"/>
      <c r="O285" s="86"/>
      <c r="P285" s="86"/>
      <c r="Q285" s="86"/>
      <c r="R285" s="86"/>
      <c r="S285" s="86"/>
      <c r="T285" s="87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T285" s="19" t="s">
        <v>150</v>
      </c>
      <c r="AU285" s="19" t="s">
        <v>84</v>
      </c>
    </row>
    <row r="286" s="13" customFormat="1">
      <c r="A286" s="13"/>
      <c r="B286" s="232"/>
      <c r="C286" s="233"/>
      <c r="D286" s="234" t="s">
        <v>152</v>
      </c>
      <c r="E286" s="235" t="s">
        <v>19</v>
      </c>
      <c r="F286" s="236" t="s">
        <v>314</v>
      </c>
      <c r="G286" s="233"/>
      <c r="H286" s="235" t="s">
        <v>19</v>
      </c>
      <c r="I286" s="237"/>
      <c r="J286" s="233"/>
      <c r="K286" s="233"/>
      <c r="L286" s="238"/>
      <c r="M286" s="239"/>
      <c r="N286" s="240"/>
      <c r="O286" s="240"/>
      <c r="P286" s="240"/>
      <c r="Q286" s="240"/>
      <c r="R286" s="240"/>
      <c r="S286" s="240"/>
      <c r="T286" s="241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2" t="s">
        <v>152</v>
      </c>
      <c r="AU286" s="242" t="s">
        <v>84</v>
      </c>
      <c r="AV286" s="13" t="s">
        <v>78</v>
      </c>
      <c r="AW286" s="13" t="s">
        <v>33</v>
      </c>
      <c r="AX286" s="13" t="s">
        <v>71</v>
      </c>
      <c r="AY286" s="242" t="s">
        <v>141</v>
      </c>
    </row>
    <row r="287" s="13" customFormat="1">
      <c r="A287" s="13"/>
      <c r="B287" s="232"/>
      <c r="C287" s="233"/>
      <c r="D287" s="234" t="s">
        <v>152</v>
      </c>
      <c r="E287" s="235" t="s">
        <v>19</v>
      </c>
      <c r="F287" s="236" t="s">
        <v>315</v>
      </c>
      <c r="G287" s="233"/>
      <c r="H287" s="235" t="s">
        <v>19</v>
      </c>
      <c r="I287" s="237"/>
      <c r="J287" s="233"/>
      <c r="K287" s="233"/>
      <c r="L287" s="238"/>
      <c r="M287" s="239"/>
      <c r="N287" s="240"/>
      <c r="O287" s="240"/>
      <c r="P287" s="240"/>
      <c r="Q287" s="240"/>
      <c r="R287" s="240"/>
      <c r="S287" s="240"/>
      <c r="T287" s="24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2" t="s">
        <v>152</v>
      </c>
      <c r="AU287" s="242" t="s">
        <v>84</v>
      </c>
      <c r="AV287" s="13" t="s">
        <v>78</v>
      </c>
      <c r="AW287" s="13" t="s">
        <v>33</v>
      </c>
      <c r="AX287" s="13" t="s">
        <v>71</v>
      </c>
      <c r="AY287" s="242" t="s">
        <v>141</v>
      </c>
    </row>
    <row r="288" s="14" customFormat="1">
      <c r="A288" s="14"/>
      <c r="B288" s="243"/>
      <c r="C288" s="244"/>
      <c r="D288" s="234" t="s">
        <v>152</v>
      </c>
      <c r="E288" s="245" t="s">
        <v>19</v>
      </c>
      <c r="F288" s="246" t="s">
        <v>1429</v>
      </c>
      <c r="G288" s="244"/>
      <c r="H288" s="247">
        <v>2.4300000000000002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152</v>
      </c>
      <c r="AU288" s="253" t="s">
        <v>84</v>
      </c>
      <c r="AV288" s="14" t="s">
        <v>84</v>
      </c>
      <c r="AW288" s="14" t="s">
        <v>33</v>
      </c>
      <c r="AX288" s="14" t="s">
        <v>71</v>
      </c>
      <c r="AY288" s="253" t="s">
        <v>141</v>
      </c>
    </row>
    <row r="289" s="13" customFormat="1">
      <c r="A289" s="13"/>
      <c r="B289" s="232"/>
      <c r="C289" s="233"/>
      <c r="D289" s="234" t="s">
        <v>152</v>
      </c>
      <c r="E289" s="235" t="s">
        <v>19</v>
      </c>
      <c r="F289" s="236" t="s">
        <v>288</v>
      </c>
      <c r="G289" s="233"/>
      <c r="H289" s="235" t="s">
        <v>19</v>
      </c>
      <c r="I289" s="237"/>
      <c r="J289" s="233"/>
      <c r="K289" s="233"/>
      <c r="L289" s="238"/>
      <c r="M289" s="239"/>
      <c r="N289" s="240"/>
      <c r="O289" s="240"/>
      <c r="P289" s="240"/>
      <c r="Q289" s="240"/>
      <c r="R289" s="240"/>
      <c r="S289" s="240"/>
      <c r="T289" s="24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2" t="s">
        <v>152</v>
      </c>
      <c r="AU289" s="242" t="s">
        <v>84</v>
      </c>
      <c r="AV289" s="13" t="s">
        <v>78</v>
      </c>
      <c r="AW289" s="13" t="s">
        <v>33</v>
      </c>
      <c r="AX289" s="13" t="s">
        <v>71</v>
      </c>
      <c r="AY289" s="242" t="s">
        <v>141</v>
      </c>
    </row>
    <row r="290" s="14" customFormat="1">
      <c r="A290" s="14"/>
      <c r="B290" s="243"/>
      <c r="C290" s="244"/>
      <c r="D290" s="234" t="s">
        <v>152</v>
      </c>
      <c r="E290" s="245" t="s">
        <v>19</v>
      </c>
      <c r="F290" s="246" t="s">
        <v>1481</v>
      </c>
      <c r="G290" s="244"/>
      <c r="H290" s="247">
        <v>26.399999999999999</v>
      </c>
      <c r="I290" s="248"/>
      <c r="J290" s="244"/>
      <c r="K290" s="244"/>
      <c r="L290" s="249"/>
      <c r="M290" s="250"/>
      <c r="N290" s="251"/>
      <c r="O290" s="251"/>
      <c r="P290" s="251"/>
      <c r="Q290" s="251"/>
      <c r="R290" s="251"/>
      <c r="S290" s="251"/>
      <c r="T290" s="252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53" t="s">
        <v>152</v>
      </c>
      <c r="AU290" s="253" t="s">
        <v>84</v>
      </c>
      <c r="AV290" s="14" t="s">
        <v>84</v>
      </c>
      <c r="AW290" s="14" t="s">
        <v>33</v>
      </c>
      <c r="AX290" s="14" t="s">
        <v>71</v>
      </c>
      <c r="AY290" s="253" t="s">
        <v>141</v>
      </c>
    </row>
    <row r="291" s="13" customFormat="1">
      <c r="A291" s="13"/>
      <c r="B291" s="232"/>
      <c r="C291" s="233"/>
      <c r="D291" s="234" t="s">
        <v>152</v>
      </c>
      <c r="E291" s="235" t="s">
        <v>19</v>
      </c>
      <c r="F291" s="236" t="s">
        <v>1482</v>
      </c>
      <c r="G291" s="233"/>
      <c r="H291" s="235" t="s">
        <v>19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152</v>
      </c>
      <c r="AU291" s="242" t="s">
        <v>84</v>
      </c>
      <c r="AV291" s="13" t="s">
        <v>78</v>
      </c>
      <c r="AW291" s="13" t="s">
        <v>33</v>
      </c>
      <c r="AX291" s="13" t="s">
        <v>71</v>
      </c>
      <c r="AY291" s="242" t="s">
        <v>141</v>
      </c>
    </row>
    <row r="292" s="14" customFormat="1">
      <c r="A292" s="14"/>
      <c r="B292" s="243"/>
      <c r="C292" s="244"/>
      <c r="D292" s="234" t="s">
        <v>152</v>
      </c>
      <c r="E292" s="245" t="s">
        <v>19</v>
      </c>
      <c r="F292" s="246" t="s">
        <v>1483</v>
      </c>
      <c r="G292" s="244"/>
      <c r="H292" s="247">
        <v>14.925000000000001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152</v>
      </c>
      <c r="AU292" s="253" t="s">
        <v>84</v>
      </c>
      <c r="AV292" s="14" t="s">
        <v>84</v>
      </c>
      <c r="AW292" s="14" t="s">
        <v>33</v>
      </c>
      <c r="AX292" s="14" t="s">
        <v>71</v>
      </c>
      <c r="AY292" s="253" t="s">
        <v>141</v>
      </c>
    </row>
    <row r="293" s="13" customFormat="1">
      <c r="A293" s="13"/>
      <c r="B293" s="232"/>
      <c r="C293" s="233"/>
      <c r="D293" s="234" t="s">
        <v>152</v>
      </c>
      <c r="E293" s="235" t="s">
        <v>19</v>
      </c>
      <c r="F293" s="236" t="s">
        <v>318</v>
      </c>
      <c r="G293" s="233"/>
      <c r="H293" s="235" t="s">
        <v>19</v>
      </c>
      <c r="I293" s="237"/>
      <c r="J293" s="233"/>
      <c r="K293" s="233"/>
      <c r="L293" s="238"/>
      <c r="M293" s="239"/>
      <c r="N293" s="240"/>
      <c r="O293" s="240"/>
      <c r="P293" s="240"/>
      <c r="Q293" s="240"/>
      <c r="R293" s="240"/>
      <c r="S293" s="240"/>
      <c r="T293" s="241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2" t="s">
        <v>152</v>
      </c>
      <c r="AU293" s="242" t="s">
        <v>84</v>
      </c>
      <c r="AV293" s="13" t="s">
        <v>78</v>
      </c>
      <c r="AW293" s="13" t="s">
        <v>33</v>
      </c>
      <c r="AX293" s="13" t="s">
        <v>71</v>
      </c>
      <c r="AY293" s="242" t="s">
        <v>141</v>
      </c>
    </row>
    <row r="294" s="14" customFormat="1">
      <c r="A294" s="14"/>
      <c r="B294" s="243"/>
      <c r="C294" s="244"/>
      <c r="D294" s="234" t="s">
        <v>152</v>
      </c>
      <c r="E294" s="245" t="s">
        <v>19</v>
      </c>
      <c r="F294" s="246" t="s">
        <v>1484</v>
      </c>
      <c r="G294" s="244"/>
      <c r="H294" s="247">
        <v>31.5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152</v>
      </c>
      <c r="AU294" s="253" t="s">
        <v>84</v>
      </c>
      <c r="AV294" s="14" t="s">
        <v>84</v>
      </c>
      <c r="AW294" s="14" t="s">
        <v>33</v>
      </c>
      <c r="AX294" s="14" t="s">
        <v>71</v>
      </c>
      <c r="AY294" s="253" t="s">
        <v>141</v>
      </c>
    </row>
    <row r="295" s="16" customFormat="1">
      <c r="A295" s="16"/>
      <c r="B295" s="275"/>
      <c r="C295" s="276"/>
      <c r="D295" s="234" t="s">
        <v>152</v>
      </c>
      <c r="E295" s="277" t="s">
        <v>19</v>
      </c>
      <c r="F295" s="278" t="s">
        <v>266</v>
      </c>
      <c r="G295" s="276"/>
      <c r="H295" s="279">
        <v>75.254999999999995</v>
      </c>
      <c r="I295" s="280"/>
      <c r="J295" s="276"/>
      <c r="K295" s="276"/>
      <c r="L295" s="281"/>
      <c r="M295" s="282"/>
      <c r="N295" s="283"/>
      <c r="O295" s="283"/>
      <c r="P295" s="283"/>
      <c r="Q295" s="283"/>
      <c r="R295" s="283"/>
      <c r="S295" s="283"/>
      <c r="T295" s="284"/>
      <c r="U295" s="16"/>
      <c r="V295" s="16"/>
      <c r="W295" s="16"/>
      <c r="X295" s="16"/>
      <c r="Y295" s="16"/>
      <c r="Z295" s="16"/>
      <c r="AA295" s="16"/>
      <c r="AB295" s="16"/>
      <c r="AC295" s="16"/>
      <c r="AD295" s="16"/>
      <c r="AE295" s="16"/>
      <c r="AT295" s="285" t="s">
        <v>152</v>
      </c>
      <c r="AU295" s="285" t="s">
        <v>84</v>
      </c>
      <c r="AV295" s="16" t="s">
        <v>164</v>
      </c>
      <c r="AW295" s="16" t="s">
        <v>33</v>
      </c>
      <c r="AX295" s="16" t="s">
        <v>71</v>
      </c>
      <c r="AY295" s="285" t="s">
        <v>141</v>
      </c>
    </row>
    <row r="296" s="13" customFormat="1">
      <c r="A296" s="13"/>
      <c r="B296" s="232"/>
      <c r="C296" s="233"/>
      <c r="D296" s="234" t="s">
        <v>152</v>
      </c>
      <c r="E296" s="235" t="s">
        <v>19</v>
      </c>
      <c r="F296" s="236" t="s">
        <v>321</v>
      </c>
      <c r="G296" s="233"/>
      <c r="H296" s="235" t="s">
        <v>19</v>
      </c>
      <c r="I296" s="237"/>
      <c r="J296" s="233"/>
      <c r="K296" s="233"/>
      <c r="L296" s="238"/>
      <c r="M296" s="239"/>
      <c r="N296" s="240"/>
      <c r="O296" s="240"/>
      <c r="P296" s="240"/>
      <c r="Q296" s="240"/>
      <c r="R296" s="240"/>
      <c r="S296" s="240"/>
      <c r="T296" s="241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2" t="s">
        <v>152</v>
      </c>
      <c r="AU296" s="242" t="s">
        <v>84</v>
      </c>
      <c r="AV296" s="13" t="s">
        <v>78</v>
      </c>
      <c r="AW296" s="13" t="s">
        <v>33</v>
      </c>
      <c r="AX296" s="13" t="s">
        <v>71</v>
      </c>
      <c r="AY296" s="242" t="s">
        <v>141</v>
      </c>
    </row>
    <row r="297" s="13" customFormat="1">
      <c r="A297" s="13"/>
      <c r="B297" s="232"/>
      <c r="C297" s="233"/>
      <c r="D297" s="234" t="s">
        <v>152</v>
      </c>
      <c r="E297" s="235" t="s">
        <v>19</v>
      </c>
      <c r="F297" s="236" t="s">
        <v>288</v>
      </c>
      <c r="G297" s="233"/>
      <c r="H297" s="235" t="s">
        <v>19</v>
      </c>
      <c r="I297" s="237"/>
      <c r="J297" s="233"/>
      <c r="K297" s="233"/>
      <c r="L297" s="238"/>
      <c r="M297" s="239"/>
      <c r="N297" s="240"/>
      <c r="O297" s="240"/>
      <c r="P297" s="240"/>
      <c r="Q297" s="240"/>
      <c r="R297" s="240"/>
      <c r="S297" s="240"/>
      <c r="T297" s="241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2" t="s">
        <v>152</v>
      </c>
      <c r="AU297" s="242" t="s">
        <v>84</v>
      </c>
      <c r="AV297" s="13" t="s">
        <v>78</v>
      </c>
      <c r="AW297" s="13" t="s">
        <v>33</v>
      </c>
      <c r="AX297" s="13" t="s">
        <v>71</v>
      </c>
      <c r="AY297" s="242" t="s">
        <v>141</v>
      </c>
    </row>
    <row r="298" s="14" customFormat="1">
      <c r="A298" s="14"/>
      <c r="B298" s="243"/>
      <c r="C298" s="244"/>
      <c r="D298" s="234" t="s">
        <v>152</v>
      </c>
      <c r="E298" s="245" t="s">
        <v>19</v>
      </c>
      <c r="F298" s="246" t="s">
        <v>322</v>
      </c>
      <c r="G298" s="244"/>
      <c r="H298" s="247">
        <v>-5.04</v>
      </c>
      <c r="I298" s="248"/>
      <c r="J298" s="244"/>
      <c r="K298" s="244"/>
      <c r="L298" s="249"/>
      <c r="M298" s="250"/>
      <c r="N298" s="251"/>
      <c r="O298" s="251"/>
      <c r="P298" s="251"/>
      <c r="Q298" s="251"/>
      <c r="R298" s="251"/>
      <c r="S298" s="251"/>
      <c r="T298" s="252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3" t="s">
        <v>152</v>
      </c>
      <c r="AU298" s="253" t="s">
        <v>84</v>
      </c>
      <c r="AV298" s="14" t="s">
        <v>84</v>
      </c>
      <c r="AW298" s="14" t="s">
        <v>33</v>
      </c>
      <c r="AX298" s="14" t="s">
        <v>71</v>
      </c>
      <c r="AY298" s="253" t="s">
        <v>141</v>
      </c>
    </row>
    <row r="299" s="14" customFormat="1">
      <c r="A299" s="14"/>
      <c r="B299" s="243"/>
      <c r="C299" s="244"/>
      <c r="D299" s="234" t="s">
        <v>152</v>
      </c>
      <c r="E299" s="245" t="s">
        <v>19</v>
      </c>
      <c r="F299" s="246" t="s">
        <v>323</v>
      </c>
      <c r="G299" s="244"/>
      <c r="H299" s="247">
        <v>-1.8</v>
      </c>
      <c r="I299" s="248"/>
      <c r="J299" s="244"/>
      <c r="K299" s="244"/>
      <c r="L299" s="249"/>
      <c r="M299" s="250"/>
      <c r="N299" s="251"/>
      <c r="O299" s="251"/>
      <c r="P299" s="251"/>
      <c r="Q299" s="251"/>
      <c r="R299" s="251"/>
      <c r="S299" s="251"/>
      <c r="T299" s="252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53" t="s">
        <v>152</v>
      </c>
      <c r="AU299" s="253" t="s">
        <v>84</v>
      </c>
      <c r="AV299" s="14" t="s">
        <v>84</v>
      </c>
      <c r="AW299" s="14" t="s">
        <v>33</v>
      </c>
      <c r="AX299" s="14" t="s">
        <v>71</v>
      </c>
      <c r="AY299" s="253" t="s">
        <v>141</v>
      </c>
    </row>
    <row r="300" s="13" customFormat="1">
      <c r="A300" s="13"/>
      <c r="B300" s="232"/>
      <c r="C300" s="233"/>
      <c r="D300" s="234" t="s">
        <v>152</v>
      </c>
      <c r="E300" s="235" t="s">
        <v>19</v>
      </c>
      <c r="F300" s="236" t="s">
        <v>318</v>
      </c>
      <c r="G300" s="233"/>
      <c r="H300" s="235" t="s">
        <v>19</v>
      </c>
      <c r="I300" s="237"/>
      <c r="J300" s="233"/>
      <c r="K300" s="233"/>
      <c r="L300" s="238"/>
      <c r="M300" s="239"/>
      <c r="N300" s="240"/>
      <c r="O300" s="240"/>
      <c r="P300" s="240"/>
      <c r="Q300" s="240"/>
      <c r="R300" s="240"/>
      <c r="S300" s="240"/>
      <c r="T300" s="241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2" t="s">
        <v>152</v>
      </c>
      <c r="AU300" s="242" t="s">
        <v>84</v>
      </c>
      <c r="AV300" s="13" t="s">
        <v>78</v>
      </c>
      <c r="AW300" s="13" t="s">
        <v>33</v>
      </c>
      <c r="AX300" s="13" t="s">
        <v>71</v>
      </c>
      <c r="AY300" s="242" t="s">
        <v>141</v>
      </c>
    </row>
    <row r="301" s="14" customFormat="1">
      <c r="A301" s="14"/>
      <c r="B301" s="243"/>
      <c r="C301" s="244"/>
      <c r="D301" s="234" t="s">
        <v>152</v>
      </c>
      <c r="E301" s="245" t="s">
        <v>19</v>
      </c>
      <c r="F301" s="246" t="s">
        <v>324</v>
      </c>
      <c r="G301" s="244"/>
      <c r="H301" s="247">
        <v>-4.9500000000000002</v>
      </c>
      <c r="I301" s="248"/>
      <c r="J301" s="244"/>
      <c r="K301" s="244"/>
      <c r="L301" s="249"/>
      <c r="M301" s="250"/>
      <c r="N301" s="251"/>
      <c r="O301" s="251"/>
      <c r="P301" s="251"/>
      <c r="Q301" s="251"/>
      <c r="R301" s="251"/>
      <c r="S301" s="251"/>
      <c r="T301" s="252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3" t="s">
        <v>152</v>
      </c>
      <c r="AU301" s="253" t="s">
        <v>84</v>
      </c>
      <c r="AV301" s="14" t="s">
        <v>84</v>
      </c>
      <c r="AW301" s="14" t="s">
        <v>33</v>
      </c>
      <c r="AX301" s="14" t="s">
        <v>71</v>
      </c>
      <c r="AY301" s="253" t="s">
        <v>141</v>
      </c>
    </row>
    <row r="302" s="14" customFormat="1">
      <c r="A302" s="14"/>
      <c r="B302" s="243"/>
      <c r="C302" s="244"/>
      <c r="D302" s="234" t="s">
        <v>152</v>
      </c>
      <c r="E302" s="245" t="s">
        <v>19</v>
      </c>
      <c r="F302" s="246" t="s">
        <v>325</v>
      </c>
      <c r="G302" s="244"/>
      <c r="H302" s="247">
        <v>-7.2000000000000002</v>
      </c>
      <c r="I302" s="248"/>
      <c r="J302" s="244"/>
      <c r="K302" s="244"/>
      <c r="L302" s="249"/>
      <c r="M302" s="250"/>
      <c r="N302" s="251"/>
      <c r="O302" s="251"/>
      <c r="P302" s="251"/>
      <c r="Q302" s="251"/>
      <c r="R302" s="251"/>
      <c r="S302" s="251"/>
      <c r="T302" s="252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3" t="s">
        <v>152</v>
      </c>
      <c r="AU302" s="253" t="s">
        <v>84</v>
      </c>
      <c r="AV302" s="14" t="s">
        <v>84</v>
      </c>
      <c r="AW302" s="14" t="s">
        <v>33</v>
      </c>
      <c r="AX302" s="14" t="s">
        <v>71</v>
      </c>
      <c r="AY302" s="253" t="s">
        <v>141</v>
      </c>
    </row>
    <row r="303" s="16" customFormat="1">
      <c r="A303" s="16"/>
      <c r="B303" s="275"/>
      <c r="C303" s="276"/>
      <c r="D303" s="234" t="s">
        <v>152</v>
      </c>
      <c r="E303" s="277" t="s">
        <v>19</v>
      </c>
      <c r="F303" s="278" t="s">
        <v>266</v>
      </c>
      <c r="G303" s="276"/>
      <c r="H303" s="279">
        <v>-18.989999999999998</v>
      </c>
      <c r="I303" s="280"/>
      <c r="J303" s="276"/>
      <c r="K303" s="276"/>
      <c r="L303" s="281"/>
      <c r="M303" s="282"/>
      <c r="N303" s="283"/>
      <c r="O303" s="283"/>
      <c r="P303" s="283"/>
      <c r="Q303" s="283"/>
      <c r="R303" s="283"/>
      <c r="S303" s="283"/>
      <c r="T303" s="284"/>
      <c r="U303" s="16"/>
      <c r="V303" s="16"/>
      <c r="W303" s="16"/>
      <c r="X303" s="16"/>
      <c r="Y303" s="16"/>
      <c r="Z303" s="16"/>
      <c r="AA303" s="16"/>
      <c r="AB303" s="16"/>
      <c r="AC303" s="16"/>
      <c r="AD303" s="16"/>
      <c r="AE303" s="16"/>
      <c r="AT303" s="285" t="s">
        <v>152</v>
      </c>
      <c r="AU303" s="285" t="s">
        <v>84</v>
      </c>
      <c r="AV303" s="16" t="s">
        <v>164</v>
      </c>
      <c r="AW303" s="16" t="s">
        <v>33</v>
      </c>
      <c r="AX303" s="16" t="s">
        <v>71</v>
      </c>
      <c r="AY303" s="285" t="s">
        <v>141</v>
      </c>
    </row>
    <row r="304" s="15" customFormat="1">
      <c r="A304" s="15"/>
      <c r="B304" s="254"/>
      <c r="C304" s="255"/>
      <c r="D304" s="234" t="s">
        <v>152</v>
      </c>
      <c r="E304" s="256" t="s">
        <v>19</v>
      </c>
      <c r="F304" s="257" t="s">
        <v>159</v>
      </c>
      <c r="G304" s="255"/>
      <c r="H304" s="258">
        <v>56.264999999999986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152</v>
      </c>
      <c r="AU304" s="264" t="s">
        <v>84</v>
      </c>
      <c r="AV304" s="15" t="s">
        <v>148</v>
      </c>
      <c r="AW304" s="15" t="s">
        <v>33</v>
      </c>
      <c r="AX304" s="15" t="s">
        <v>78</v>
      </c>
      <c r="AY304" s="264" t="s">
        <v>141</v>
      </c>
    </row>
    <row r="305" s="2" customFormat="1" ht="16.5" customHeight="1">
      <c r="A305" s="40"/>
      <c r="B305" s="41"/>
      <c r="C305" s="265" t="s">
        <v>7</v>
      </c>
      <c r="D305" s="265" t="s">
        <v>183</v>
      </c>
      <c r="E305" s="266" t="s">
        <v>326</v>
      </c>
      <c r="F305" s="267" t="s">
        <v>327</v>
      </c>
      <c r="G305" s="268" t="s">
        <v>146</v>
      </c>
      <c r="H305" s="269">
        <v>57.390000000000001</v>
      </c>
      <c r="I305" s="270"/>
      <c r="J305" s="271">
        <f>ROUND(I305*H305,2)</f>
        <v>0</v>
      </c>
      <c r="K305" s="267" t="s">
        <v>147</v>
      </c>
      <c r="L305" s="272"/>
      <c r="M305" s="273" t="s">
        <v>19</v>
      </c>
      <c r="N305" s="274" t="s">
        <v>43</v>
      </c>
      <c r="O305" s="86"/>
      <c r="P305" s="223">
        <f>O305*H305</f>
        <v>0</v>
      </c>
      <c r="Q305" s="223">
        <v>0.0041999999999999997</v>
      </c>
      <c r="R305" s="223">
        <f>Q305*H305</f>
        <v>0.24103799999999997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294</v>
      </c>
      <c r="AT305" s="225" t="s">
        <v>183</v>
      </c>
      <c r="AU305" s="225" t="s">
        <v>84</v>
      </c>
      <c r="AY305" s="19" t="s">
        <v>141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84</v>
      </c>
      <c r="BK305" s="226">
        <f>ROUND(I305*H305,2)</f>
        <v>0</v>
      </c>
      <c r="BL305" s="19" t="s">
        <v>283</v>
      </c>
      <c r="BM305" s="225" t="s">
        <v>328</v>
      </c>
    </row>
    <row r="306" s="2" customFormat="1">
      <c r="A306" s="40"/>
      <c r="B306" s="41"/>
      <c r="C306" s="42"/>
      <c r="D306" s="227" t="s">
        <v>150</v>
      </c>
      <c r="E306" s="42"/>
      <c r="F306" s="228" t="s">
        <v>329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150</v>
      </c>
      <c r="AU306" s="19" t="s">
        <v>84</v>
      </c>
    </row>
    <row r="307" s="13" customFormat="1">
      <c r="A307" s="13"/>
      <c r="B307" s="232"/>
      <c r="C307" s="233"/>
      <c r="D307" s="234" t="s">
        <v>152</v>
      </c>
      <c r="E307" s="235" t="s">
        <v>19</v>
      </c>
      <c r="F307" s="236" t="s">
        <v>314</v>
      </c>
      <c r="G307" s="233"/>
      <c r="H307" s="235" t="s">
        <v>19</v>
      </c>
      <c r="I307" s="237"/>
      <c r="J307" s="233"/>
      <c r="K307" s="233"/>
      <c r="L307" s="238"/>
      <c r="M307" s="239"/>
      <c r="N307" s="240"/>
      <c r="O307" s="240"/>
      <c r="P307" s="240"/>
      <c r="Q307" s="240"/>
      <c r="R307" s="240"/>
      <c r="S307" s="240"/>
      <c r="T307" s="24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2" t="s">
        <v>152</v>
      </c>
      <c r="AU307" s="242" t="s">
        <v>84</v>
      </c>
      <c r="AV307" s="13" t="s">
        <v>78</v>
      </c>
      <c r="AW307" s="13" t="s">
        <v>33</v>
      </c>
      <c r="AX307" s="13" t="s">
        <v>71</v>
      </c>
      <c r="AY307" s="242" t="s">
        <v>141</v>
      </c>
    </row>
    <row r="308" s="13" customFormat="1">
      <c r="A308" s="13"/>
      <c r="B308" s="232"/>
      <c r="C308" s="233"/>
      <c r="D308" s="234" t="s">
        <v>152</v>
      </c>
      <c r="E308" s="235" t="s">
        <v>19</v>
      </c>
      <c r="F308" s="236" t="s">
        <v>315</v>
      </c>
      <c r="G308" s="233"/>
      <c r="H308" s="235" t="s">
        <v>19</v>
      </c>
      <c r="I308" s="237"/>
      <c r="J308" s="233"/>
      <c r="K308" s="233"/>
      <c r="L308" s="238"/>
      <c r="M308" s="239"/>
      <c r="N308" s="240"/>
      <c r="O308" s="240"/>
      <c r="P308" s="240"/>
      <c r="Q308" s="240"/>
      <c r="R308" s="240"/>
      <c r="S308" s="240"/>
      <c r="T308" s="241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2" t="s">
        <v>152</v>
      </c>
      <c r="AU308" s="242" t="s">
        <v>84</v>
      </c>
      <c r="AV308" s="13" t="s">
        <v>78</v>
      </c>
      <c r="AW308" s="13" t="s">
        <v>33</v>
      </c>
      <c r="AX308" s="13" t="s">
        <v>71</v>
      </c>
      <c r="AY308" s="242" t="s">
        <v>141</v>
      </c>
    </row>
    <row r="309" s="14" customFormat="1">
      <c r="A309" s="14"/>
      <c r="B309" s="243"/>
      <c r="C309" s="244"/>
      <c r="D309" s="234" t="s">
        <v>152</v>
      </c>
      <c r="E309" s="245" t="s">
        <v>19</v>
      </c>
      <c r="F309" s="246" t="s">
        <v>1429</v>
      </c>
      <c r="G309" s="244"/>
      <c r="H309" s="247">
        <v>2.4300000000000002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152</v>
      </c>
      <c r="AU309" s="253" t="s">
        <v>84</v>
      </c>
      <c r="AV309" s="14" t="s">
        <v>84</v>
      </c>
      <c r="AW309" s="14" t="s">
        <v>33</v>
      </c>
      <c r="AX309" s="14" t="s">
        <v>71</v>
      </c>
      <c r="AY309" s="253" t="s">
        <v>141</v>
      </c>
    </row>
    <row r="310" s="13" customFormat="1">
      <c r="A310" s="13"/>
      <c r="B310" s="232"/>
      <c r="C310" s="233"/>
      <c r="D310" s="234" t="s">
        <v>152</v>
      </c>
      <c r="E310" s="235" t="s">
        <v>19</v>
      </c>
      <c r="F310" s="236" t="s">
        <v>288</v>
      </c>
      <c r="G310" s="233"/>
      <c r="H310" s="235" t="s">
        <v>19</v>
      </c>
      <c r="I310" s="237"/>
      <c r="J310" s="233"/>
      <c r="K310" s="233"/>
      <c r="L310" s="238"/>
      <c r="M310" s="239"/>
      <c r="N310" s="240"/>
      <c r="O310" s="240"/>
      <c r="P310" s="240"/>
      <c r="Q310" s="240"/>
      <c r="R310" s="240"/>
      <c r="S310" s="240"/>
      <c r="T310" s="241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2" t="s">
        <v>152</v>
      </c>
      <c r="AU310" s="242" t="s">
        <v>84</v>
      </c>
      <c r="AV310" s="13" t="s">
        <v>78</v>
      </c>
      <c r="AW310" s="13" t="s">
        <v>33</v>
      </c>
      <c r="AX310" s="13" t="s">
        <v>71</v>
      </c>
      <c r="AY310" s="242" t="s">
        <v>141</v>
      </c>
    </row>
    <row r="311" s="14" customFormat="1">
      <c r="A311" s="14"/>
      <c r="B311" s="243"/>
      <c r="C311" s="244"/>
      <c r="D311" s="234" t="s">
        <v>152</v>
      </c>
      <c r="E311" s="245" t="s">
        <v>19</v>
      </c>
      <c r="F311" s="246" t="s">
        <v>1481</v>
      </c>
      <c r="G311" s="244"/>
      <c r="H311" s="247">
        <v>26.399999999999999</v>
      </c>
      <c r="I311" s="248"/>
      <c r="J311" s="244"/>
      <c r="K311" s="244"/>
      <c r="L311" s="249"/>
      <c r="M311" s="250"/>
      <c r="N311" s="251"/>
      <c r="O311" s="251"/>
      <c r="P311" s="251"/>
      <c r="Q311" s="251"/>
      <c r="R311" s="251"/>
      <c r="S311" s="251"/>
      <c r="T311" s="252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3" t="s">
        <v>152</v>
      </c>
      <c r="AU311" s="253" t="s">
        <v>84</v>
      </c>
      <c r="AV311" s="14" t="s">
        <v>84</v>
      </c>
      <c r="AW311" s="14" t="s">
        <v>33</v>
      </c>
      <c r="AX311" s="14" t="s">
        <v>71</v>
      </c>
      <c r="AY311" s="253" t="s">
        <v>141</v>
      </c>
    </row>
    <row r="312" s="13" customFormat="1">
      <c r="A312" s="13"/>
      <c r="B312" s="232"/>
      <c r="C312" s="233"/>
      <c r="D312" s="234" t="s">
        <v>152</v>
      </c>
      <c r="E312" s="235" t="s">
        <v>19</v>
      </c>
      <c r="F312" s="236" t="s">
        <v>1482</v>
      </c>
      <c r="G312" s="233"/>
      <c r="H312" s="235" t="s">
        <v>19</v>
      </c>
      <c r="I312" s="237"/>
      <c r="J312" s="233"/>
      <c r="K312" s="233"/>
      <c r="L312" s="238"/>
      <c r="M312" s="239"/>
      <c r="N312" s="240"/>
      <c r="O312" s="240"/>
      <c r="P312" s="240"/>
      <c r="Q312" s="240"/>
      <c r="R312" s="240"/>
      <c r="S312" s="240"/>
      <c r="T312" s="241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2" t="s">
        <v>152</v>
      </c>
      <c r="AU312" s="242" t="s">
        <v>84</v>
      </c>
      <c r="AV312" s="13" t="s">
        <v>78</v>
      </c>
      <c r="AW312" s="13" t="s">
        <v>33</v>
      </c>
      <c r="AX312" s="13" t="s">
        <v>71</v>
      </c>
      <c r="AY312" s="242" t="s">
        <v>141</v>
      </c>
    </row>
    <row r="313" s="14" customFormat="1">
      <c r="A313" s="14"/>
      <c r="B313" s="243"/>
      <c r="C313" s="244"/>
      <c r="D313" s="234" t="s">
        <v>152</v>
      </c>
      <c r="E313" s="245" t="s">
        <v>19</v>
      </c>
      <c r="F313" s="246" t="s">
        <v>1483</v>
      </c>
      <c r="G313" s="244"/>
      <c r="H313" s="247">
        <v>14.925000000000001</v>
      </c>
      <c r="I313" s="248"/>
      <c r="J313" s="244"/>
      <c r="K313" s="244"/>
      <c r="L313" s="249"/>
      <c r="M313" s="250"/>
      <c r="N313" s="251"/>
      <c r="O313" s="251"/>
      <c r="P313" s="251"/>
      <c r="Q313" s="251"/>
      <c r="R313" s="251"/>
      <c r="S313" s="251"/>
      <c r="T313" s="252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53" t="s">
        <v>152</v>
      </c>
      <c r="AU313" s="253" t="s">
        <v>84</v>
      </c>
      <c r="AV313" s="14" t="s">
        <v>84</v>
      </c>
      <c r="AW313" s="14" t="s">
        <v>33</v>
      </c>
      <c r="AX313" s="14" t="s">
        <v>71</v>
      </c>
      <c r="AY313" s="253" t="s">
        <v>141</v>
      </c>
    </row>
    <row r="314" s="13" customFormat="1">
      <c r="A314" s="13"/>
      <c r="B314" s="232"/>
      <c r="C314" s="233"/>
      <c r="D314" s="234" t="s">
        <v>152</v>
      </c>
      <c r="E314" s="235" t="s">
        <v>19</v>
      </c>
      <c r="F314" s="236" t="s">
        <v>318</v>
      </c>
      <c r="G314" s="233"/>
      <c r="H314" s="235" t="s">
        <v>19</v>
      </c>
      <c r="I314" s="237"/>
      <c r="J314" s="233"/>
      <c r="K314" s="233"/>
      <c r="L314" s="238"/>
      <c r="M314" s="239"/>
      <c r="N314" s="240"/>
      <c r="O314" s="240"/>
      <c r="P314" s="240"/>
      <c r="Q314" s="240"/>
      <c r="R314" s="240"/>
      <c r="S314" s="240"/>
      <c r="T314" s="241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2" t="s">
        <v>152</v>
      </c>
      <c r="AU314" s="242" t="s">
        <v>84</v>
      </c>
      <c r="AV314" s="13" t="s">
        <v>78</v>
      </c>
      <c r="AW314" s="13" t="s">
        <v>33</v>
      </c>
      <c r="AX314" s="13" t="s">
        <v>71</v>
      </c>
      <c r="AY314" s="242" t="s">
        <v>141</v>
      </c>
    </row>
    <row r="315" s="14" customFormat="1">
      <c r="A315" s="14"/>
      <c r="B315" s="243"/>
      <c r="C315" s="244"/>
      <c r="D315" s="234" t="s">
        <v>152</v>
      </c>
      <c r="E315" s="245" t="s">
        <v>19</v>
      </c>
      <c r="F315" s="246" t="s">
        <v>1484</v>
      </c>
      <c r="G315" s="244"/>
      <c r="H315" s="247">
        <v>31.5</v>
      </c>
      <c r="I315" s="248"/>
      <c r="J315" s="244"/>
      <c r="K315" s="244"/>
      <c r="L315" s="249"/>
      <c r="M315" s="250"/>
      <c r="N315" s="251"/>
      <c r="O315" s="251"/>
      <c r="P315" s="251"/>
      <c r="Q315" s="251"/>
      <c r="R315" s="251"/>
      <c r="S315" s="251"/>
      <c r="T315" s="252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53" t="s">
        <v>152</v>
      </c>
      <c r="AU315" s="253" t="s">
        <v>84</v>
      </c>
      <c r="AV315" s="14" t="s">
        <v>84</v>
      </c>
      <c r="AW315" s="14" t="s">
        <v>33</v>
      </c>
      <c r="AX315" s="14" t="s">
        <v>71</v>
      </c>
      <c r="AY315" s="253" t="s">
        <v>141</v>
      </c>
    </row>
    <row r="316" s="16" customFormat="1">
      <c r="A316" s="16"/>
      <c r="B316" s="275"/>
      <c r="C316" s="276"/>
      <c r="D316" s="234" t="s">
        <v>152</v>
      </c>
      <c r="E316" s="277" t="s">
        <v>19</v>
      </c>
      <c r="F316" s="278" t="s">
        <v>266</v>
      </c>
      <c r="G316" s="276"/>
      <c r="H316" s="279">
        <v>75.254999999999995</v>
      </c>
      <c r="I316" s="280"/>
      <c r="J316" s="276"/>
      <c r="K316" s="276"/>
      <c r="L316" s="281"/>
      <c r="M316" s="282"/>
      <c r="N316" s="283"/>
      <c r="O316" s="283"/>
      <c r="P316" s="283"/>
      <c r="Q316" s="283"/>
      <c r="R316" s="283"/>
      <c r="S316" s="283"/>
      <c r="T316" s="284"/>
      <c r="U316" s="16"/>
      <c r="V316" s="16"/>
      <c r="W316" s="16"/>
      <c r="X316" s="16"/>
      <c r="Y316" s="16"/>
      <c r="Z316" s="16"/>
      <c r="AA316" s="16"/>
      <c r="AB316" s="16"/>
      <c r="AC316" s="16"/>
      <c r="AD316" s="16"/>
      <c r="AE316" s="16"/>
      <c r="AT316" s="285" t="s">
        <v>152</v>
      </c>
      <c r="AU316" s="285" t="s">
        <v>84</v>
      </c>
      <c r="AV316" s="16" t="s">
        <v>164</v>
      </c>
      <c r="AW316" s="16" t="s">
        <v>33</v>
      </c>
      <c r="AX316" s="16" t="s">
        <v>71</v>
      </c>
      <c r="AY316" s="285" t="s">
        <v>141</v>
      </c>
    </row>
    <row r="317" s="13" customFormat="1">
      <c r="A317" s="13"/>
      <c r="B317" s="232"/>
      <c r="C317" s="233"/>
      <c r="D317" s="234" t="s">
        <v>152</v>
      </c>
      <c r="E317" s="235" t="s">
        <v>19</v>
      </c>
      <c r="F317" s="236" t="s">
        <v>321</v>
      </c>
      <c r="G317" s="233"/>
      <c r="H317" s="235" t="s">
        <v>19</v>
      </c>
      <c r="I317" s="237"/>
      <c r="J317" s="233"/>
      <c r="K317" s="233"/>
      <c r="L317" s="238"/>
      <c r="M317" s="239"/>
      <c r="N317" s="240"/>
      <c r="O317" s="240"/>
      <c r="P317" s="240"/>
      <c r="Q317" s="240"/>
      <c r="R317" s="240"/>
      <c r="S317" s="240"/>
      <c r="T317" s="24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2" t="s">
        <v>152</v>
      </c>
      <c r="AU317" s="242" t="s">
        <v>84</v>
      </c>
      <c r="AV317" s="13" t="s">
        <v>78</v>
      </c>
      <c r="AW317" s="13" t="s">
        <v>33</v>
      </c>
      <c r="AX317" s="13" t="s">
        <v>71</v>
      </c>
      <c r="AY317" s="242" t="s">
        <v>141</v>
      </c>
    </row>
    <row r="318" s="13" customFormat="1">
      <c r="A318" s="13"/>
      <c r="B318" s="232"/>
      <c r="C318" s="233"/>
      <c r="D318" s="234" t="s">
        <v>152</v>
      </c>
      <c r="E318" s="235" t="s">
        <v>19</v>
      </c>
      <c r="F318" s="236" t="s">
        <v>288</v>
      </c>
      <c r="G318" s="233"/>
      <c r="H318" s="235" t="s">
        <v>19</v>
      </c>
      <c r="I318" s="237"/>
      <c r="J318" s="233"/>
      <c r="K318" s="233"/>
      <c r="L318" s="238"/>
      <c r="M318" s="239"/>
      <c r="N318" s="240"/>
      <c r="O318" s="240"/>
      <c r="P318" s="240"/>
      <c r="Q318" s="240"/>
      <c r="R318" s="240"/>
      <c r="S318" s="240"/>
      <c r="T318" s="241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2" t="s">
        <v>152</v>
      </c>
      <c r="AU318" s="242" t="s">
        <v>84</v>
      </c>
      <c r="AV318" s="13" t="s">
        <v>78</v>
      </c>
      <c r="AW318" s="13" t="s">
        <v>33</v>
      </c>
      <c r="AX318" s="13" t="s">
        <v>71</v>
      </c>
      <c r="AY318" s="242" t="s">
        <v>141</v>
      </c>
    </row>
    <row r="319" s="14" customFormat="1">
      <c r="A319" s="14"/>
      <c r="B319" s="243"/>
      <c r="C319" s="244"/>
      <c r="D319" s="234" t="s">
        <v>152</v>
      </c>
      <c r="E319" s="245" t="s">
        <v>19</v>
      </c>
      <c r="F319" s="246" t="s">
        <v>322</v>
      </c>
      <c r="G319" s="244"/>
      <c r="H319" s="247">
        <v>-5.04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152</v>
      </c>
      <c r="AU319" s="253" t="s">
        <v>84</v>
      </c>
      <c r="AV319" s="14" t="s">
        <v>84</v>
      </c>
      <c r="AW319" s="14" t="s">
        <v>33</v>
      </c>
      <c r="AX319" s="14" t="s">
        <v>71</v>
      </c>
      <c r="AY319" s="253" t="s">
        <v>141</v>
      </c>
    </row>
    <row r="320" s="14" customFormat="1">
      <c r="A320" s="14"/>
      <c r="B320" s="243"/>
      <c r="C320" s="244"/>
      <c r="D320" s="234" t="s">
        <v>152</v>
      </c>
      <c r="E320" s="245" t="s">
        <v>19</v>
      </c>
      <c r="F320" s="246" t="s">
        <v>323</v>
      </c>
      <c r="G320" s="244"/>
      <c r="H320" s="247">
        <v>-1.8</v>
      </c>
      <c r="I320" s="248"/>
      <c r="J320" s="244"/>
      <c r="K320" s="244"/>
      <c r="L320" s="249"/>
      <c r="M320" s="250"/>
      <c r="N320" s="251"/>
      <c r="O320" s="251"/>
      <c r="P320" s="251"/>
      <c r="Q320" s="251"/>
      <c r="R320" s="251"/>
      <c r="S320" s="251"/>
      <c r="T320" s="252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53" t="s">
        <v>152</v>
      </c>
      <c r="AU320" s="253" t="s">
        <v>84</v>
      </c>
      <c r="AV320" s="14" t="s">
        <v>84</v>
      </c>
      <c r="AW320" s="14" t="s">
        <v>33</v>
      </c>
      <c r="AX320" s="14" t="s">
        <v>71</v>
      </c>
      <c r="AY320" s="253" t="s">
        <v>141</v>
      </c>
    </row>
    <row r="321" s="13" customFormat="1">
      <c r="A321" s="13"/>
      <c r="B321" s="232"/>
      <c r="C321" s="233"/>
      <c r="D321" s="234" t="s">
        <v>152</v>
      </c>
      <c r="E321" s="235" t="s">
        <v>19</v>
      </c>
      <c r="F321" s="236" t="s">
        <v>318</v>
      </c>
      <c r="G321" s="233"/>
      <c r="H321" s="235" t="s">
        <v>19</v>
      </c>
      <c r="I321" s="237"/>
      <c r="J321" s="233"/>
      <c r="K321" s="233"/>
      <c r="L321" s="238"/>
      <c r="M321" s="239"/>
      <c r="N321" s="240"/>
      <c r="O321" s="240"/>
      <c r="P321" s="240"/>
      <c r="Q321" s="240"/>
      <c r="R321" s="240"/>
      <c r="S321" s="240"/>
      <c r="T321" s="241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2" t="s">
        <v>152</v>
      </c>
      <c r="AU321" s="242" t="s">
        <v>84</v>
      </c>
      <c r="AV321" s="13" t="s">
        <v>78</v>
      </c>
      <c r="AW321" s="13" t="s">
        <v>33</v>
      </c>
      <c r="AX321" s="13" t="s">
        <v>71</v>
      </c>
      <c r="AY321" s="242" t="s">
        <v>141</v>
      </c>
    </row>
    <row r="322" s="14" customFormat="1">
      <c r="A322" s="14"/>
      <c r="B322" s="243"/>
      <c r="C322" s="244"/>
      <c r="D322" s="234" t="s">
        <v>152</v>
      </c>
      <c r="E322" s="245" t="s">
        <v>19</v>
      </c>
      <c r="F322" s="246" t="s">
        <v>324</v>
      </c>
      <c r="G322" s="244"/>
      <c r="H322" s="247">
        <v>-4.9500000000000002</v>
      </c>
      <c r="I322" s="248"/>
      <c r="J322" s="244"/>
      <c r="K322" s="244"/>
      <c r="L322" s="249"/>
      <c r="M322" s="250"/>
      <c r="N322" s="251"/>
      <c r="O322" s="251"/>
      <c r="P322" s="251"/>
      <c r="Q322" s="251"/>
      <c r="R322" s="251"/>
      <c r="S322" s="251"/>
      <c r="T322" s="252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3" t="s">
        <v>152</v>
      </c>
      <c r="AU322" s="253" t="s">
        <v>84</v>
      </c>
      <c r="AV322" s="14" t="s">
        <v>84</v>
      </c>
      <c r="AW322" s="14" t="s">
        <v>33</v>
      </c>
      <c r="AX322" s="14" t="s">
        <v>71</v>
      </c>
      <c r="AY322" s="253" t="s">
        <v>141</v>
      </c>
    </row>
    <row r="323" s="14" customFormat="1">
      <c r="A323" s="14"/>
      <c r="B323" s="243"/>
      <c r="C323" s="244"/>
      <c r="D323" s="234" t="s">
        <v>152</v>
      </c>
      <c r="E323" s="245" t="s">
        <v>19</v>
      </c>
      <c r="F323" s="246" t="s">
        <v>325</v>
      </c>
      <c r="G323" s="244"/>
      <c r="H323" s="247">
        <v>-7.2000000000000002</v>
      </c>
      <c r="I323" s="248"/>
      <c r="J323" s="244"/>
      <c r="K323" s="244"/>
      <c r="L323" s="249"/>
      <c r="M323" s="250"/>
      <c r="N323" s="251"/>
      <c r="O323" s="251"/>
      <c r="P323" s="251"/>
      <c r="Q323" s="251"/>
      <c r="R323" s="251"/>
      <c r="S323" s="251"/>
      <c r="T323" s="252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3" t="s">
        <v>152</v>
      </c>
      <c r="AU323" s="253" t="s">
        <v>84</v>
      </c>
      <c r="AV323" s="14" t="s">
        <v>84</v>
      </c>
      <c r="AW323" s="14" t="s">
        <v>33</v>
      </c>
      <c r="AX323" s="14" t="s">
        <v>71</v>
      </c>
      <c r="AY323" s="253" t="s">
        <v>141</v>
      </c>
    </row>
    <row r="324" s="16" customFormat="1">
      <c r="A324" s="16"/>
      <c r="B324" s="275"/>
      <c r="C324" s="276"/>
      <c r="D324" s="234" t="s">
        <v>152</v>
      </c>
      <c r="E324" s="277" t="s">
        <v>19</v>
      </c>
      <c r="F324" s="278" t="s">
        <v>266</v>
      </c>
      <c r="G324" s="276"/>
      <c r="H324" s="279">
        <v>-18.989999999999998</v>
      </c>
      <c r="I324" s="280"/>
      <c r="J324" s="276"/>
      <c r="K324" s="276"/>
      <c r="L324" s="281"/>
      <c r="M324" s="282"/>
      <c r="N324" s="283"/>
      <c r="O324" s="283"/>
      <c r="P324" s="283"/>
      <c r="Q324" s="283"/>
      <c r="R324" s="283"/>
      <c r="S324" s="283"/>
      <c r="T324" s="284"/>
      <c r="U324" s="16"/>
      <c r="V324" s="16"/>
      <c r="W324" s="16"/>
      <c r="X324" s="16"/>
      <c r="Y324" s="16"/>
      <c r="Z324" s="16"/>
      <c r="AA324" s="16"/>
      <c r="AB324" s="16"/>
      <c r="AC324" s="16"/>
      <c r="AD324" s="16"/>
      <c r="AE324" s="16"/>
      <c r="AT324" s="285" t="s">
        <v>152</v>
      </c>
      <c r="AU324" s="285" t="s">
        <v>84</v>
      </c>
      <c r="AV324" s="16" t="s">
        <v>164</v>
      </c>
      <c r="AW324" s="16" t="s">
        <v>33</v>
      </c>
      <c r="AX324" s="16" t="s">
        <v>71</v>
      </c>
      <c r="AY324" s="285" t="s">
        <v>141</v>
      </c>
    </row>
    <row r="325" s="15" customFormat="1">
      <c r="A325" s="15"/>
      <c r="B325" s="254"/>
      <c r="C325" s="255"/>
      <c r="D325" s="234" t="s">
        <v>152</v>
      </c>
      <c r="E325" s="256" t="s">
        <v>19</v>
      </c>
      <c r="F325" s="257" t="s">
        <v>159</v>
      </c>
      <c r="G325" s="255"/>
      <c r="H325" s="258">
        <v>56.264999999999986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152</v>
      </c>
      <c r="AU325" s="264" t="s">
        <v>84</v>
      </c>
      <c r="AV325" s="15" t="s">
        <v>148</v>
      </c>
      <c r="AW325" s="15" t="s">
        <v>33</v>
      </c>
      <c r="AX325" s="15" t="s">
        <v>78</v>
      </c>
      <c r="AY325" s="264" t="s">
        <v>141</v>
      </c>
    </row>
    <row r="326" s="14" customFormat="1">
      <c r="A326" s="14"/>
      <c r="B326" s="243"/>
      <c r="C326" s="244"/>
      <c r="D326" s="234" t="s">
        <v>152</v>
      </c>
      <c r="E326" s="244"/>
      <c r="F326" s="246" t="s">
        <v>1485</v>
      </c>
      <c r="G326" s="244"/>
      <c r="H326" s="247">
        <v>57.390000000000001</v>
      </c>
      <c r="I326" s="248"/>
      <c r="J326" s="244"/>
      <c r="K326" s="244"/>
      <c r="L326" s="249"/>
      <c r="M326" s="250"/>
      <c r="N326" s="251"/>
      <c r="O326" s="251"/>
      <c r="P326" s="251"/>
      <c r="Q326" s="251"/>
      <c r="R326" s="251"/>
      <c r="S326" s="251"/>
      <c r="T326" s="252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53" t="s">
        <v>152</v>
      </c>
      <c r="AU326" s="253" t="s">
        <v>84</v>
      </c>
      <c r="AV326" s="14" t="s">
        <v>84</v>
      </c>
      <c r="AW326" s="14" t="s">
        <v>4</v>
      </c>
      <c r="AX326" s="14" t="s">
        <v>78</v>
      </c>
      <c r="AY326" s="253" t="s">
        <v>141</v>
      </c>
    </row>
    <row r="327" s="2" customFormat="1" ht="24.15" customHeight="1">
      <c r="A327" s="40"/>
      <c r="B327" s="41"/>
      <c r="C327" s="214" t="s">
        <v>331</v>
      </c>
      <c r="D327" s="214" t="s">
        <v>143</v>
      </c>
      <c r="E327" s="215" t="s">
        <v>332</v>
      </c>
      <c r="F327" s="216" t="s">
        <v>333</v>
      </c>
      <c r="G327" s="217" t="s">
        <v>146</v>
      </c>
      <c r="H327" s="218">
        <v>1.1399999999999999</v>
      </c>
      <c r="I327" s="219"/>
      <c r="J327" s="220">
        <f>ROUND(I327*H327,2)</f>
        <v>0</v>
      </c>
      <c r="K327" s="216" t="s">
        <v>147</v>
      </c>
      <c r="L327" s="46"/>
      <c r="M327" s="221" t="s">
        <v>19</v>
      </c>
      <c r="N327" s="222" t="s">
        <v>43</v>
      </c>
      <c r="O327" s="86"/>
      <c r="P327" s="223">
        <f>O327*H327</f>
        <v>0</v>
      </c>
      <c r="Q327" s="223">
        <v>0.0086</v>
      </c>
      <c r="R327" s="223">
        <f>Q327*H327</f>
        <v>0.0098039999999999985</v>
      </c>
      <c r="S327" s="223">
        <v>0</v>
      </c>
      <c r="T327" s="224">
        <f>S327*H327</f>
        <v>0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25" t="s">
        <v>148</v>
      </c>
      <c r="AT327" s="225" t="s">
        <v>143</v>
      </c>
      <c r="AU327" s="225" t="s">
        <v>84</v>
      </c>
      <c r="AY327" s="19" t="s">
        <v>141</v>
      </c>
      <c r="BE327" s="226">
        <f>IF(N327="základní",J327,0)</f>
        <v>0</v>
      </c>
      <c r="BF327" s="226">
        <f>IF(N327="snížená",J327,0)</f>
        <v>0</v>
      </c>
      <c r="BG327" s="226">
        <f>IF(N327="zákl. přenesená",J327,0)</f>
        <v>0</v>
      </c>
      <c r="BH327" s="226">
        <f>IF(N327="sníž. přenesená",J327,0)</f>
        <v>0</v>
      </c>
      <c r="BI327" s="226">
        <f>IF(N327="nulová",J327,0)</f>
        <v>0</v>
      </c>
      <c r="BJ327" s="19" t="s">
        <v>84</v>
      </c>
      <c r="BK327" s="226">
        <f>ROUND(I327*H327,2)</f>
        <v>0</v>
      </c>
      <c r="BL327" s="19" t="s">
        <v>148</v>
      </c>
      <c r="BM327" s="225" t="s">
        <v>334</v>
      </c>
    </row>
    <row r="328" s="2" customFormat="1">
      <c r="A328" s="40"/>
      <c r="B328" s="41"/>
      <c r="C328" s="42"/>
      <c r="D328" s="227" t="s">
        <v>150</v>
      </c>
      <c r="E328" s="42"/>
      <c r="F328" s="228" t="s">
        <v>335</v>
      </c>
      <c r="G328" s="42"/>
      <c r="H328" s="42"/>
      <c r="I328" s="229"/>
      <c r="J328" s="42"/>
      <c r="K328" s="42"/>
      <c r="L328" s="46"/>
      <c r="M328" s="230"/>
      <c r="N328" s="231"/>
      <c r="O328" s="86"/>
      <c r="P328" s="86"/>
      <c r="Q328" s="86"/>
      <c r="R328" s="86"/>
      <c r="S328" s="86"/>
      <c r="T328" s="87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T328" s="19" t="s">
        <v>150</v>
      </c>
      <c r="AU328" s="19" t="s">
        <v>84</v>
      </c>
    </row>
    <row r="329" s="13" customFormat="1">
      <c r="A329" s="13"/>
      <c r="B329" s="232"/>
      <c r="C329" s="233"/>
      <c r="D329" s="234" t="s">
        <v>152</v>
      </c>
      <c r="E329" s="235" t="s">
        <v>19</v>
      </c>
      <c r="F329" s="236" t="s">
        <v>336</v>
      </c>
      <c r="G329" s="233"/>
      <c r="H329" s="235" t="s">
        <v>19</v>
      </c>
      <c r="I329" s="237"/>
      <c r="J329" s="233"/>
      <c r="K329" s="233"/>
      <c r="L329" s="238"/>
      <c r="M329" s="239"/>
      <c r="N329" s="240"/>
      <c r="O329" s="240"/>
      <c r="P329" s="240"/>
      <c r="Q329" s="240"/>
      <c r="R329" s="240"/>
      <c r="S329" s="240"/>
      <c r="T329" s="24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2" t="s">
        <v>152</v>
      </c>
      <c r="AU329" s="242" t="s">
        <v>84</v>
      </c>
      <c r="AV329" s="13" t="s">
        <v>78</v>
      </c>
      <c r="AW329" s="13" t="s">
        <v>33</v>
      </c>
      <c r="AX329" s="13" t="s">
        <v>71</v>
      </c>
      <c r="AY329" s="242" t="s">
        <v>141</v>
      </c>
    </row>
    <row r="330" s="14" customFormat="1">
      <c r="A330" s="14"/>
      <c r="B330" s="243"/>
      <c r="C330" s="244"/>
      <c r="D330" s="234" t="s">
        <v>152</v>
      </c>
      <c r="E330" s="245" t="s">
        <v>19</v>
      </c>
      <c r="F330" s="246" t="s">
        <v>337</v>
      </c>
      <c r="G330" s="244"/>
      <c r="H330" s="247">
        <v>1.1399999999999999</v>
      </c>
      <c r="I330" s="248"/>
      <c r="J330" s="244"/>
      <c r="K330" s="244"/>
      <c r="L330" s="249"/>
      <c r="M330" s="250"/>
      <c r="N330" s="251"/>
      <c r="O330" s="251"/>
      <c r="P330" s="251"/>
      <c r="Q330" s="251"/>
      <c r="R330" s="251"/>
      <c r="S330" s="251"/>
      <c r="T330" s="252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3" t="s">
        <v>152</v>
      </c>
      <c r="AU330" s="253" t="s">
        <v>84</v>
      </c>
      <c r="AV330" s="14" t="s">
        <v>84</v>
      </c>
      <c r="AW330" s="14" t="s">
        <v>33</v>
      </c>
      <c r="AX330" s="14" t="s">
        <v>71</v>
      </c>
      <c r="AY330" s="253" t="s">
        <v>141</v>
      </c>
    </row>
    <row r="331" s="15" customFormat="1">
      <c r="A331" s="15"/>
      <c r="B331" s="254"/>
      <c r="C331" s="255"/>
      <c r="D331" s="234" t="s">
        <v>152</v>
      </c>
      <c r="E331" s="256" t="s">
        <v>19</v>
      </c>
      <c r="F331" s="257" t="s">
        <v>159</v>
      </c>
      <c r="G331" s="255"/>
      <c r="H331" s="258">
        <v>1.1399999999999999</v>
      </c>
      <c r="I331" s="259"/>
      <c r="J331" s="255"/>
      <c r="K331" s="255"/>
      <c r="L331" s="260"/>
      <c r="M331" s="261"/>
      <c r="N331" s="262"/>
      <c r="O331" s="262"/>
      <c r="P331" s="262"/>
      <c r="Q331" s="262"/>
      <c r="R331" s="262"/>
      <c r="S331" s="262"/>
      <c r="T331" s="263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T331" s="264" t="s">
        <v>152</v>
      </c>
      <c r="AU331" s="264" t="s">
        <v>84</v>
      </c>
      <c r="AV331" s="15" t="s">
        <v>148</v>
      </c>
      <c r="AW331" s="15" t="s">
        <v>33</v>
      </c>
      <c r="AX331" s="15" t="s">
        <v>78</v>
      </c>
      <c r="AY331" s="264" t="s">
        <v>141</v>
      </c>
    </row>
    <row r="332" s="2" customFormat="1" ht="16.5" customHeight="1">
      <c r="A332" s="40"/>
      <c r="B332" s="41"/>
      <c r="C332" s="265" t="s">
        <v>338</v>
      </c>
      <c r="D332" s="265" t="s">
        <v>183</v>
      </c>
      <c r="E332" s="266" t="s">
        <v>339</v>
      </c>
      <c r="F332" s="267" t="s">
        <v>340</v>
      </c>
      <c r="G332" s="268" t="s">
        <v>146</v>
      </c>
      <c r="H332" s="269">
        <v>1.163</v>
      </c>
      <c r="I332" s="270"/>
      <c r="J332" s="271">
        <f>ROUND(I332*H332,2)</f>
        <v>0</v>
      </c>
      <c r="K332" s="267" t="s">
        <v>147</v>
      </c>
      <c r="L332" s="272"/>
      <c r="M332" s="273" t="s">
        <v>19</v>
      </c>
      <c r="N332" s="274" t="s">
        <v>43</v>
      </c>
      <c r="O332" s="86"/>
      <c r="P332" s="223">
        <f>O332*H332</f>
        <v>0</v>
      </c>
      <c r="Q332" s="223">
        <v>0.0048999999999999998</v>
      </c>
      <c r="R332" s="223">
        <f>Q332*H332</f>
        <v>0.0056987000000000001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294</v>
      </c>
      <c r="AT332" s="225" t="s">
        <v>183</v>
      </c>
      <c r="AU332" s="225" t="s">
        <v>84</v>
      </c>
      <c r="AY332" s="19" t="s">
        <v>141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84</v>
      </c>
      <c r="BK332" s="226">
        <f>ROUND(I332*H332,2)</f>
        <v>0</v>
      </c>
      <c r="BL332" s="19" t="s">
        <v>283</v>
      </c>
      <c r="BM332" s="225" t="s">
        <v>341</v>
      </c>
    </row>
    <row r="333" s="2" customFormat="1">
      <c r="A333" s="40"/>
      <c r="B333" s="41"/>
      <c r="C333" s="42"/>
      <c r="D333" s="227" t="s">
        <v>150</v>
      </c>
      <c r="E333" s="42"/>
      <c r="F333" s="228" t="s">
        <v>342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150</v>
      </c>
      <c r="AU333" s="19" t="s">
        <v>84</v>
      </c>
    </row>
    <row r="334" s="13" customFormat="1">
      <c r="A334" s="13"/>
      <c r="B334" s="232"/>
      <c r="C334" s="233"/>
      <c r="D334" s="234" t="s">
        <v>152</v>
      </c>
      <c r="E334" s="235" t="s">
        <v>19</v>
      </c>
      <c r="F334" s="236" t="s">
        <v>336</v>
      </c>
      <c r="G334" s="233"/>
      <c r="H334" s="235" t="s">
        <v>19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152</v>
      </c>
      <c r="AU334" s="242" t="s">
        <v>84</v>
      </c>
      <c r="AV334" s="13" t="s">
        <v>78</v>
      </c>
      <c r="AW334" s="13" t="s">
        <v>33</v>
      </c>
      <c r="AX334" s="13" t="s">
        <v>71</v>
      </c>
      <c r="AY334" s="242" t="s">
        <v>141</v>
      </c>
    </row>
    <row r="335" s="14" customFormat="1">
      <c r="A335" s="14"/>
      <c r="B335" s="243"/>
      <c r="C335" s="244"/>
      <c r="D335" s="234" t="s">
        <v>152</v>
      </c>
      <c r="E335" s="245" t="s">
        <v>19</v>
      </c>
      <c r="F335" s="246" t="s">
        <v>337</v>
      </c>
      <c r="G335" s="244"/>
      <c r="H335" s="247">
        <v>1.1399999999999999</v>
      </c>
      <c r="I335" s="248"/>
      <c r="J335" s="244"/>
      <c r="K335" s="244"/>
      <c r="L335" s="249"/>
      <c r="M335" s="250"/>
      <c r="N335" s="251"/>
      <c r="O335" s="251"/>
      <c r="P335" s="251"/>
      <c r="Q335" s="251"/>
      <c r="R335" s="251"/>
      <c r="S335" s="251"/>
      <c r="T335" s="252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253" t="s">
        <v>152</v>
      </c>
      <c r="AU335" s="253" t="s">
        <v>84</v>
      </c>
      <c r="AV335" s="14" t="s">
        <v>84</v>
      </c>
      <c r="AW335" s="14" t="s">
        <v>33</v>
      </c>
      <c r="AX335" s="14" t="s">
        <v>71</v>
      </c>
      <c r="AY335" s="253" t="s">
        <v>141</v>
      </c>
    </row>
    <row r="336" s="15" customFormat="1">
      <c r="A336" s="15"/>
      <c r="B336" s="254"/>
      <c r="C336" s="255"/>
      <c r="D336" s="234" t="s">
        <v>152</v>
      </c>
      <c r="E336" s="256" t="s">
        <v>19</v>
      </c>
      <c r="F336" s="257" t="s">
        <v>159</v>
      </c>
      <c r="G336" s="255"/>
      <c r="H336" s="258">
        <v>1.1399999999999999</v>
      </c>
      <c r="I336" s="259"/>
      <c r="J336" s="255"/>
      <c r="K336" s="255"/>
      <c r="L336" s="260"/>
      <c r="M336" s="261"/>
      <c r="N336" s="262"/>
      <c r="O336" s="262"/>
      <c r="P336" s="262"/>
      <c r="Q336" s="262"/>
      <c r="R336" s="262"/>
      <c r="S336" s="262"/>
      <c r="T336" s="263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T336" s="264" t="s">
        <v>152</v>
      </c>
      <c r="AU336" s="264" t="s">
        <v>84</v>
      </c>
      <c r="AV336" s="15" t="s">
        <v>148</v>
      </c>
      <c r="AW336" s="15" t="s">
        <v>33</v>
      </c>
      <c r="AX336" s="15" t="s">
        <v>78</v>
      </c>
      <c r="AY336" s="264" t="s">
        <v>141</v>
      </c>
    </row>
    <row r="337" s="14" customFormat="1">
      <c r="A337" s="14"/>
      <c r="B337" s="243"/>
      <c r="C337" s="244"/>
      <c r="D337" s="234" t="s">
        <v>152</v>
      </c>
      <c r="E337" s="244"/>
      <c r="F337" s="246" t="s">
        <v>343</v>
      </c>
      <c r="G337" s="244"/>
      <c r="H337" s="247">
        <v>1.163</v>
      </c>
      <c r="I337" s="248"/>
      <c r="J337" s="244"/>
      <c r="K337" s="244"/>
      <c r="L337" s="249"/>
      <c r="M337" s="250"/>
      <c r="N337" s="251"/>
      <c r="O337" s="251"/>
      <c r="P337" s="251"/>
      <c r="Q337" s="251"/>
      <c r="R337" s="251"/>
      <c r="S337" s="251"/>
      <c r="T337" s="252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53" t="s">
        <v>152</v>
      </c>
      <c r="AU337" s="253" t="s">
        <v>84</v>
      </c>
      <c r="AV337" s="14" t="s">
        <v>84</v>
      </c>
      <c r="AW337" s="14" t="s">
        <v>4</v>
      </c>
      <c r="AX337" s="14" t="s">
        <v>78</v>
      </c>
      <c r="AY337" s="253" t="s">
        <v>141</v>
      </c>
    </row>
    <row r="338" s="2" customFormat="1" ht="24.15" customHeight="1">
      <c r="A338" s="40"/>
      <c r="B338" s="41"/>
      <c r="C338" s="214" t="s">
        <v>344</v>
      </c>
      <c r="D338" s="214" t="s">
        <v>143</v>
      </c>
      <c r="E338" s="215" t="s">
        <v>345</v>
      </c>
      <c r="F338" s="216" t="s">
        <v>346</v>
      </c>
      <c r="G338" s="217" t="s">
        <v>347</v>
      </c>
      <c r="H338" s="218">
        <v>64.799999999999997</v>
      </c>
      <c r="I338" s="219"/>
      <c r="J338" s="220">
        <f>ROUND(I338*H338,2)</f>
        <v>0</v>
      </c>
      <c r="K338" s="216" t="s">
        <v>147</v>
      </c>
      <c r="L338" s="46"/>
      <c r="M338" s="221" t="s">
        <v>19</v>
      </c>
      <c r="N338" s="222" t="s">
        <v>43</v>
      </c>
      <c r="O338" s="86"/>
      <c r="P338" s="223">
        <f>O338*H338</f>
        <v>0</v>
      </c>
      <c r="Q338" s="223">
        <v>0.0017600000000000001</v>
      </c>
      <c r="R338" s="223">
        <f>Q338*H338</f>
        <v>0.114048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148</v>
      </c>
      <c r="AT338" s="225" t="s">
        <v>143</v>
      </c>
      <c r="AU338" s="225" t="s">
        <v>84</v>
      </c>
      <c r="AY338" s="19" t="s">
        <v>141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84</v>
      </c>
      <c r="BK338" s="226">
        <f>ROUND(I338*H338,2)</f>
        <v>0</v>
      </c>
      <c r="BL338" s="19" t="s">
        <v>148</v>
      </c>
      <c r="BM338" s="225" t="s">
        <v>348</v>
      </c>
    </row>
    <row r="339" s="2" customFormat="1">
      <c r="A339" s="40"/>
      <c r="B339" s="41"/>
      <c r="C339" s="42"/>
      <c r="D339" s="227" t="s">
        <v>150</v>
      </c>
      <c r="E339" s="42"/>
      <c r="F339" s="228" t="s">
        <v>349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150</v>
      </c>
      <c r="AU339" s="19" t="s">
        <v>84</v>
      </c>
    </row>
    <row r="340" s="13" customFormat="1">
      <c r="A340" s="13"/>
      <c r="B340" s="232"/>
      <c r="C340" s="233"/>
      <c r="D340" s="234" t="s">
        <v>152</v>
      </c>
      <c r="E340" s="235" t="s">
        <v>19</v>
      </c>
      <c r="F340" s="236" t="s">
        <v>350</v>
      </c>
      <c r="G340" s="233"/>
      <c r="H340" s="235" t="s">
        <v>19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152</v>
      </c>
      <c r="AU340" s="242" t="s">
        <v>84</v>
      </c>
      <c r="AV340" s="13" t="s">
        <v>78</v>
      </c>
      <c r="AW340" s="13" t="s">
        <v>33</v>
      </c>
      <c r="AX340" s="13" t="s">
        <v>71</v>
      </c>
      <c r="AY340" s="242" t="s">
        <v>141</v>
      </c>
    </row>
    <row r="341" s="13" customFormat="1">
      <c r="A341" s="13"/>
      <c r="B341" s="232"/>
      <c r="C341" s="233"/>
      <c r="D341" s="234" t="s">
        <v>152</v>
      </c>
      <c r="E341" s="235" t="s">
        <v>19</v>
      </c>
      <c r="F341" s="236" t="s">
        <v>288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152</v>
      </c>
      <c r="AU341" s="242" t="s">
        <v>84</v>
      </c>
      <c r="AV341" s="13" t="s">
        <v>78</v>
      </c>
      <c r="AW341" s="13" t="s">
        <v>33</v>
      </c>
      <c r="AX341" s="13" t="s">
        <v>71</v>
      </c>
      <c r="AY341" s="242" t="s">
        <v>141</v>
      </c>
    </row>
    <row r="342" s="14" customFormat="1">
      <c r="A342" s="14"/>
      <c r="B342" s="243"/>
      <c r="C342" s="244"/>
      <c r="D342" s="234" t="s">
        <v>152</v>
      </c>
      <c r="E342" s="245" t="s">
        <v>19</v>
      </c>
      <c r="F342" s="246" t="s">
        <v>351</v>
      </c>
      <c r="G342" s="244"/>
      <c r="H342" s="247">
        <v>21.600000000000001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152</v>
      </c>
      <c r="AU342" s="253" t="s">
        <v>84</v>
      </c>
      <c r="AV342" s="14" t="s">
        <v>84</v>
      </c>
      <c r="AW342" s="14" t="s">
        <v>33</v>
      </c>
      <c r="AX342" s="14" t="s">
        <v>71</v>
      </c>
      <c r="AY342" s="253" t="s">
        <v>141</v>
      </c>
    </row>
    <row r="343" s="14" customFormat="1">
      <c r="A343" s="14"/>
      <c r="B343" s="243"/>
      <c r="C343" s="244"/>
      <c r="D343" s="234" t="s">
        <v>152</v>
      </c>
      <c r="E343" s="245" t="s">
        <v>19</v>
      </c>
      <c r="F343" s="246" t="s">
        <v>352</v>
      </c>
      <c r="G343" s="244"/>
      <c r="H343" s="247">
        <v>8.4000000000000004</v>
      </c>
      <c r="I343" s="248"/>
      <c r="J343" s="244"/>
      <c r="K343" s="244"/>
      <c r="L343" s="249"/>
      <c r="M343" s="250"/>
      <c r="N343" s="251"/>
      <c r="O343" s="251"/>
      <c r="P343" s="251"/>
      <c r="Q343" s="251"/>
      <c r="R343" s="251"/>
      <c r="S343" s="251"/>
      <c r="T343" s="252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53" t="s">
        <v>152</v>
      </c>
      <c r="AU343" s="253" t="s">
        <v>84</v>
      </c>
      <c r="AV343" s="14" t="s">
        <v>84</v>
      </c>
      <c r="AW343" s="14" t="s">
        <v>33</v>
      </c>
      <c r="AX343" s="14" t="s">
        <v>71</v>
      </c>
      <c r="AY343" s="253" t="s">
        <v>141</v>
      </c>
    </row>
    <row r="344" s="14" customFormat="1">
      <c r="A344" s="14"/>
      <c r="B344" s="243"/>
      <c r="C344" s="244"/>
      <c r="D344" s="234" t="s">
        <v>152</v>
      </c>
      <c r="E344" s="245" t="s">
        <v>19</v>
      </c>
      <c r="F344" s="246" t="s">
        <v>353</v>
      </c>
      <c r="G344" s="244"/>
      <c r="H344" s="247">
        <v>3</v>
      </c>
      <c r="I344" s="248"/>
      <c r="J344" s="244"/>
      <c r="K344" s="244"/>
      <c r="L344" s="249"/>
      <c r="M344" s="250"/>
      <c r="N344" s="251"/>
      <c r="O344" s="251"/>
      <c r="P344" s="251"/>
      <c r="Q344" s="251"/>
      <c r="R344" s="251"/>
      <c r="S344" s="251"/>
      <c r="T344" s="252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53" t="s">
        <v>152</v>
      </c>
      <c r="AU344" s="253" t="s">
        <v>84</v>
      </c>
      <c r="AV344" s="14" t="s">
        <v>84</v>
      </c>
      <c r="AW344" s="14" t="s">
        <v>33</v>
      </c>
      <c r="AX344" s="14" t="s">
        <v>71</v>
      </c>
      <c r="AY344" s="253" t="s">
        <v>141</v>
      </c>
    </row>
    <row r="345" s="13" customFormat="1">
      <c r="A345" s="13"/>
      <c r="B345" s="232"/>
      <c r="C345" s="233"/>
      <c r="D345" s="234" t="s">
        <v>152</v>
      </c>
      <c r="E345" s="235" t="s">
        <v>19</v>
      </c>
      <c r="F345" s="236" t="s">
        <v>318</v>
      </c>
      <c r="G345" s="233"/>
      <c r="H345" s="235" t="s">
        <v>19</v>
      </c>
      <c r="I345" s="237"/>
      <c r="J345" s="233"/>
      <c r="K345" s="233"/>
      <c r="L345" s="238"/>
      <c r="M345" s="239"/>
      <c r="N345" s="240"/>
      <c r="O345" s="240"/>
      <c r="P345" s="240"/>
      <c r="Q345" s="240"/>
      <c r="R345" s="240"/>
      <c r="S345" s="240"/>
      <c r="T345" s="241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2" t="s">
        <v>152</v>
      </c>
      <c r="AU345" s="242" t="s">
        <v>84</v>
      </c>
      <c r="AV345" s="13" t="s">
        <v>78</v>
      </c>
      <c r="AW345" s="13" t="s">
        <v>33</v>
      </c>
      <c r="AX345" s="13" t="s">
        <v>71</v>
      </c>
      <c r="AY345" s="242" t="s">
        <v>141</v>
      </c>
    </row>
    <row r="346" s="14" customFormat="1">
      <c r="A346" s="14"/>
      <c r="B346" s="243"/>
      <c r="C346" s="244"/>
      <c r="D346" s="234" t="s">
        <v>152</v>
      </c>
      <c r="E346" s="245" t="s">
        <v>19</v>
      </c>
      <c r="F346" s="246" t="s">
        <v>354</v>
      </c>
      <c r="G346" s="244"/>
      <c r="H346" s="247">
        <v>3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152</v>
      </c>
      <c r="AU346" s="253" t="s">
        <v>84</v>
      </c>
      <c r="AV346" s="14" t="s">
        <v>84</v>
      </c>
      <c r="AW346" s="14" t="s">
        <v>33</v>
      </c>
      <c r="AX346" s="14" t="s">
        <v>71</v>
      </c>
      <c r="AY346" s="253" t="s">
        <v>141</v>
      </c>
    </row>
    <row r="347" s="14" customFormat="1">
      <c r="A347" s="14"/>
      <c r="B347" s="243"/>
      <c r="C347" s="244"/>
      <c r="D347" s="234" t="s">
        <v>152</v>
      </c>
      <c r="E347" s="245" t="s">
        <v>19</v>
      </c>
      <c r="F347" s="246" t="s">
        <v>355</v>
      </c>
      <c r="G347" s="244"/>
      <c r="H347" s="247">
        <v>28.800000000000001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152</v>
      </c>
      <c r="AU347" s="253" t="s">
        <v>84</v>
      </c>
      <c r="AV347" s="14" t="s">
        <v>84</v>
      </c>
      <c r="AW347" s="14" t="s">
        <v>33</v>
      </c>
      <c r="AX347" s="14" t="s">
        <v>71</v>
      </c>
      <c r="AY347" s="253" t="s">
        <v>141</v>
      </c>
    </row>
    <row r="348" s="15" customFormat="1">
      <c r="A348" s="15"/>
      <c r="B348" s="254"/>
      <c r="C348" s="255"/>
      <c r="D348" s="234" t="s">
        <v>152</v>
      </c>
      <c r="E348" s="256" t="s">
        <v>19</v>
      </c>
      <c r="F348" s="257" t="s">
        <v>159</v>
      </c>
      <c r="G348" s="255"/>
      <c r="H348" s="258">
        <v>64.799999999999997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152</v>
      </c>
      <c r="AU348" s="264" t="s">
        <v>84</v>
      </c>
      <c r="AV348" s="15" t="s">
        <v>148</v>
      </c>
      <c r="AW348" s="15" t="s">
        <v>33</v>
      </c>
      <c r="AX348" s="15" t="s">
        <v>78</v>
      </c>
      <c r="AY348" s="264" t="s">
        <v>141</v>
      </c>
    </row>
    <row r="349" s="2" customFormat="1" ht="16.5" customHeight="1">
      <c r="A349" s="40"/>
      <c r="B349" s="41"/>
      <c r="C349" s="265" t="s">
        <v>356</v>
      </c>
      <c r="D349" s="265" t="s">
        <v>183</v>
      </c>
      <c r="E349" s="266" t="s">
        <v>357</v>
      </c>
      <c r="F349" s="267" t="s">
        <v>293</v>
      </c>
      <c r="G349" s="268" t="s">
        <v>146</v>
      </c>
      <c r="H349" s="269">
        <v>10.692</v>
      </c>
      <c r="I349" s="270"/>
      <c r="J349" s="271">
        <f>ROUND(I349*H349,2)</f>
        <v>0</v>
      </c>
      <c r="K349" s="267" t="s">
        <v>147</v>
      </c>
      <c r="L349" s="272"/>
      <c r="M349" s="273" t="s">
        <v>19</v>
      </c>
      <c r="N349" s="274" t="s">
        <v>43</v>
      </c>
      <c r="O349" s="86"/>
      <c r="P349" s="223">
        <f>O349*H349</f>
        <v>0</v>
      </c>
      <c r="Q349" s="223">
        <v>0.0010499999999999999</v>
      </c>
      <c r="R349" s="223">
        <f>Q349*H349</f>
        <v>0.0112266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294</v>
      </c>
      <c r="AT349" s="225" t="s">
        <v>183</v>
      </c>
      <c r="AU349" s="225" t="s">
        <v>84</v>
      </c>
      <c r="AY349" s="19" t="s">
        <v>141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84</v>
      </c>
      <c r="BK349" s="226">
        <f>ROUND(I349*H349,2)</f>
        <v>0</v>
      </c>
      <c r="BL349" s="19" t="s">
        <v>283</v>
      </c>
      <c r="BM349" s="225" t="s">
        <v>358</v>
      </c>
    </row>
    <row r="350" s="2" customFormat="1">
      <c r="A350" s="40"/>
      <c r="B350" s="41"/>
      <c r="C350" s="42"/>
      <c r="D350" s="227" t="s">
        <v>150</v>
      </c>
      <c r="E350" s="42"/>
      <c r="F350" s="228" t="s">
        <v>359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150</v>
      </c>
      <c r="AU350" s="19" t="s">
        <v>84</v>
      </c>
    </row>
    <row r="351" s="13" customFormat="1">
      <c r="A351" s="13"/>
      <c r="B351" s="232"/>
      <c r="C351" s="233"/>
      <c r="D351" s="234" t="s">
        <v>152</v>
      </c>
      <c r="E351" s="235" t="s">
        <v>19</v>
      </c>
      <c r="F351" s="236" t="s">
        <v>350</v>
      </c>
      <c r="G351" s="233"/>
      <c r="H351" s="235" t="s">
        <v>19</v>
      </c>
      <c r="I351" s="237"/>
      <c r="J351" s="233"/>
      <c r="K351" s="233"/>
      <c r="L351" s="238"/>
      <c r="M351" s="239"/>
      <c r="N351" s="240"/>
      <c r="O351" s="240"/>
      <c r="P351" s="240"/>
      <c r="Q351" s="240"/>
      <c r="R351" s="240"/>
      <c r="S351" s="240"/>
      <c r="T351" s="24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2" t="s">
        <v>152</v>
      </c>
      <c r="AU351" s="242" t="s">
        <v>84</v>
      </c>
      <c r="AV351" s="13" t="s">
        <v>78</v>
      </c>
      <c r="AW351" s="13" t="s">
        <v>33</v>
      </c>
      <c r="AX351" s="13" t="s">
        <v>71</v>
      </c>
      <c r="AY351" s="242" t="s">
        <v>141</v>
      </c>
    </row>
    <row r="352" s="13" customFormat="1">
      <c r="A352" s="13"/>
      <c r="B352" s="232"/>
      <c r="C352" s="233"/>
      <c r="D352" s="234" t="s">
        <v>152</v>
      </c>
      <c r="E352" s="235" t="s">
        <v>19</v>
      </c>
      <c r="F352" s="236" t="s">
        <v>288</v>
      </c>
      <c r="G352" s="233"/>
      <c r="H352" s="235" t="s">
        <v>19</v>
      </c>
      <c r="I352" s="237"/>
      <c r="J352" s="233"/>
      <c r="K352" s="233"/>
      <c r="L352" s="238"/>
      <c r="M352" s="239"/>
      <c r="N352" s="240"/>
      <c r="O352" s="240"/>
      <c r="P352" s="240"/>
      <c r="Q352" s="240"/>
      <c r="R352" s="240"/>
      <c r="S352" s="240"/>
      <c r="T352" s="241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2" t="s">
        <v>152</v>
      </c>
      <c r="AU352" s="242" t="s">
        <v>84</v>
      </c>
      <c r="AV352" s="13" t="s">
        <v>78</v>
      </c>
      <c r="AW352" s="13" t="s">
        <v>33</v>
      </c>
      <c r="AX352" s="13" t="s">
        <v>71</v>
      </c>
      <c r="AY352" s="242" t="s">
        <v>141</v>
      </c>
    </row>
    <row r="353" s="14" customFormat="1">
      <c r="A353" s="14"/>
      <c r="B353" s="243"/>
      <c r="C353" s="244"/>
      <c r="D353" s="234" t="s">
        <v>152</v>
      </c>
      <c r="E353" s="245" t="s">
        <v>19</v>
      </c>
      <c r="F353" s="246" t="s">
        <v>360</v>
      </c>
      <c r="G353" s="244"/>
      <c r="H353" s="247">
        <v>3.2400000000000002</v>
      </c>
      <c r="I353" s="248"/>
      <c r="J353" s="244"/>
      <c r="K353" s="244"/>
      <c r="L353" s="249"/>
      <c r="M353" s="250"/>
      <c r="N353" s="251"/>
      <c r="O353" s="251"/>
      <c r="P353" s="251"/>
      <c r="Q353" s="251"/>
      <c r="R353" s="251"/>
      <c r="S353" s="251"/>
      <c r="T353" s="252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53" t="s">
        <v>152</v>
      </c>
      <c r="AU353" s="253" t="s">
        <v>84</v>
      </c>
      <c r="AV353" s="14" t="s">
        <v>84</v>
      </c>
      <c r="AW353" s="14" t="s">
        <v>33</v>
      </c>
      <c r="AX353" s="14" t="s">
        <v>71</v>
      </c>
      <c r="AY353" s="253" t="s">
        <v>141</v>
      </c>
    </row>
    <row r="354" s="14" customFormat="1">
      <c r="A354" s="14"/>
      <c r="B354" s="243"/>
      <c r="C354" s="244"/>
      <c r="D354" s="234" t="s">
        <v>152</v>
      </c>
      <c r="E354" s="245" t="s">
        <v>19</v>
      </c>
      <c r="F354" s="246" t="s">
        <v>361</v>
      </c>
      <c r="G354" s="244"/>
      <c r="H354" s="247">
        <v>1.26</v>
      </c>
      <c r="I354" s="248"/>
      <c r="J354" s="244"/>
      <c r="K354" s="244"/>
      <c r="L354" s="249"/>
      <c r="M354" s="250"/>
      <c r="N354" s="251"/>
      <c r="O354" s="251"/>
      <c r="P354" s="251"/>
      <c r="Q354" s="251"/>
      <c r="R354" s="251"/>
      <c r="S354" s="251"/>
      <c r="T354" s="252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3" t="s">
        <v>152</v>
      </c>
      <c r="AU354" s="253" t="s">
        <v>84</v>
      </c>
      <c r="AV354" s="14" t="s">
        <v>84</v>
      </c>
      <c r="AW354" s="14" t="s">
        <v>33</v>
      </c>
      <c r="AX354" s="14" t="s">
        <v>71</v>
      </c>
      <c r="AY354" s="253" t="s">
        <v>141</v>
      </c>
    </row>
    <row r="355" s="14" customFormat="1">
      <c r="A355" s="14"/>
      <c r="B355" s="243"/>
      <c r="C355" s="244"/>
      <c r="D355" s="234" t="s">
        <v>152</v>
      </c>
      <c r="E355" s="245" t="s">
        <v>19</v>
      </c>
      <c r="F355" s="246" t="s">
        <v>362</v>
      </c>
      <c r="G355" s="244"/>
      <c r="H355" s="247">
        <v>0.45000000000000001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152</v>
      </c>
      <c r="AU355" s="253" t="s">
        <v>84</v>
      </c>
      <c r="AV355" s="14" t="s">
        <v>84</v>
      </c>
      <c r="AW355" s="14" t="s">
        <v>33</v>
      </c>
      <c r="AX355" s="14" t="s">
        <v>71</v>
      </c>
      <c r="AY355" s="253" t="s">
        <v>141</v>
      </c>
    </row>
    <row r="356" s="13" customFormat="1">
      <c r="A356" s="13"/>
      <c r="B356" s="232"/>
      <c r="C356" s="233"/>
      <c r="D356" s="234" t="s">
        <v>152</v>
      </c>
      <c r="E356" s="235" t="s">
        <v>19</v>
      </c>
      <c r="F356" s="236" t="s">
        <v>318</v>
      </c>
      <c r="G356" s="233"/>
      <c r="H356" s="235" t="s">
        <v>19</v>
      </c>
      <c r="I356" s="237"/>
      <c r="J356" s="233"/>
      <c r="K356" s="233"/>
      <c r="L356" s="238"/>
      <c r="M356" s="239"/>
      <c r="N356" s="240"/>
      <c r="O356" s="240"/>
      <c r="P356" s="240"/>
      <c r="Q356" s="240"/>
      <c r="R356" s="240"/>
      <c r="S356" s="240"/>
      <c r="T356" s="24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2" t="s">
        <v>152</v>
      </c>
      <c r="AU356" s="242" t="s">
        <v>84</v>
      </c>
      <c r="AV356" s="13" t="s">
        <v>78</v>
      </c>
      <c r="AW356" s="13" t="s">
        <v>33</v>
      </c>
      <c r="AX356" s="13" t="s">
        <v>71</v>
      </c>
      <c r="AY356" s="242" t="s">
        <v>141</v>
      </c>
    </row>
    <row r="357" s="14" customFormat="1">
      <c r="A357" s="14"/>
      <c r="B357" s="243"/>
      <c r="C357" s="244"/>
      <c r="D357" s="234" t="s">
        <v>152</v>
      </c>
      <c r="E357" s="245" t="s">
        <v>19</v>
      </c>
      <c r="F357" s="246" t="s">
        <v>363</v>
      </c>
      <c r="G357" s="244"/>
      <c r="H357" s="247">
        <v>0.45000000000000001</v>
      </c>
      <c r="I357" s="248"/>
      <c r="J357" s="244"/>
      <c r="K357" s="244"/>
      <c r="L357" s="249"/>
      <c r="M357" s="250"/>
      <c r="N357" s="251"/>
      <c r="O357" s="251"/>
      <c r="P357" s="251"/>
      <c r="Q357" s="251"/>
      <c r="R357" s="251"/>
      <c r="S357" s="251"/>
      <c r="T357" s="252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53" t="s">
        <v>152</v>
      </c>
      <c r="AU357" s="253" t="s">
        <v>84</v>
      </c>
      <c r="AV357" s="14" t="s">
        <v>84</v>
      </c>
      <c r="AW357" s="14" t="s">
        <v>33</v>
      </c>
      <c r="AX357" s="14" t="s">
        <v>71</v>
      </c>
      <c r="AY357" s="253" t="s">
        <v>141</v>
      </c>
    </row>
    <row r="358" s="14" customFormat="1">
      <c r="A358" s="14"/>
      <c r="B358" s="243"/>
      <c r="C358" s="244"/>
      <c r="D358" s="234" t="s">
        <v>152</v>
      </c>
      <c r="E358" s="245" t="s">
        <v>19</v>
      </c>
      <c r="F358" s="246" t="s">
        <v>364</v>
      </c>
      <c r="G358" s="244"/>
      <c r="H358" s="247">
        <v>4.3200000000000003</v>
      </c>
      <c r="I358" s="248"/>
      <c r="J358" s="244"/>
      <c r="K358" s="244"/>
      <c r="L358" s="249"/>
      <c r="M358" s="250"/>
      <c r="N358" s="251"/>
      <c r="O358" s="251"/>
      <c r="P358" s="251"/>
      <c r="Q358" s="251"/>
      <c r="R358" s="251"/>
      <c r="S358" s="251"/>
      <c r="T358" s="252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53" t="s">
        <v>152</v>
      </c>
      <c r="AU358" s="253" t="s">
        <v>84</v>
      </c>
      <c r="AV358" s="14" t="s">
        <v>84</v>
      </c>
      <c r="AW358" s="14" t="s">
        <v>33</v>
      </c>
      <c r="AX358" s="14" t="s">
        <v>71</v>
      </c>
      <c r="AY358" s="253" t="s">
        <v>141</v>
      </c>
    </row>
    <row r="359" s="15" customFormat="1">
      <c r="A359" s="15"/>
      <c r="B359" s="254"/>
      <c r="C359" s="255"/>
      <c r="D359" s="234" t="s">
        <v>152</v>
      </c>
      <c r="E359" s="256" t="s">
        <v>19</v>
      </c>
      <c r="F359" s="257" t="s">
        <v>159</v>
      </c>
      <c r="G359" s="255"/>
      <c r="H359" s="258">
        <v>9.7200000000000006</v>
      </c>
      <c r="I359" s="259"/>
      <c r="J359" s="255"/>
      <c r="K359" s="255"/>
      <c r="L359" s="260"/>
      <c r="M359" s="261"/>
      <c r="N359" s="262"/>
      <c r="O359" s="262"/>
      <c r="P359" s="262"/>
      <c r="Q359" s="262"/>
      <c r="R359" s="262"/>
      <c r="S359" s="262"/>
      <c r="T359" s="263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64" t="s">
        <v>152</v>
      </c>
      <c r="AU359" s="264" t="s">
        <v>84</v>
      </c>
      <c r="AV359" s="15" t="s">
        <v>148</v>
      </c>
      <c r="AW359" s="15" t="s">
        <v>33</v>
      </c>
      <c r="AX359" s="15" t="s">
        <v>78</v>
      </c>
      <c r="AY359" s="264" t="s">
        <v>141</v>
      </c>
    </row>
    <row r="360" s="14" customFormat="1">
      <c r="A360" s="14"/>
      <c r="B360" s="243"/>
      <c r="C360" s="244"/>
      <c r="D360" s="234" t="s">
        <v>152</v>
      </c>
      <c r="E360" s="244"/>
      <c r="F360" s="246" t="s">
        <v>365</v>
      </c>
      <c r="G360" s="244"/>
      <c r="H360" s="247">
        <v>10.692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152</v>
      </c>
      <c r="AU360" s="253" t="s">
        <v>84</v>
      </c>
      <c r="AV360" s="14" t="s">
        <v>84</v>
      </c>
      <c r="AW360" s="14" t="s">
        <v>4</v>
      </c>
      <c r="AX360" s="14" t="s">
        <v>78</v>
      </c>
      <c r="AY360" s="253" t="s">
        <v>141</v>
      </c>
    </row>
    <row r="361" s="2" customFormat="1" ht="24.15" customHeight="1">
      <c r="A361" s="40"/>
      <c r="B361" s="41"/>
      <c r="C361" s="214" t="s">
        <v>366</v>
      </c>
      <c r="D361" s="214" t="s">
        <v>143</v>
      </c>
      <c r="E361" s="215" t="s">
        <v>367</v>
      </c>
      <c r="F361" s="216" t="s">
        <v>368</v>
      </c>
      <c r="G361" s="217" t="s">
        <v>146</v>
      </c>
      <c r="H361" s="218">
        <v>69.644999999999996</v>
      </c>
      <c r="I361" s="219"/>
      <c r="J361" s="220">
        <f>ROUND(I361*H361,2)</f>
        <v>0</v>
      </c>
      <c r="K361" s="216" t="s">
        <v>147</v>
      </c>
      <c r="L361" s="46"/>
      <c r="M361" s="221" t="s">
        <v>19</v>
      </c>
      <c r="N361" s="222" t="s">
        <v>43</v>
      </c>
      <c r="O361" s="86"/>
      <c r="P361" s="223">
        <f>O361*H361</f>
        <v>0</v>
      </c>
      <c r="Q361" s="223">
        <v>0.0092700000000000005</v>
      </c>
      <c r="R361" s="223">
        <f>Q361*H361</f>
        <v>0.64560914999999996</v>
      </c>
      <c r="S361" s="223">
        <v>0</v>
      </c>
      <c r="T361" s="224">
        <f>S361*H361</f>
        <v>0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25" t="s">
        <v>148</v>
      </c>
      <c r="AT361" s="225" t="s">
        <v>143</v>
      </c>
      <c r="AU361" s="225" t="s">
        <v>84</v>
      </c>
      <c r="AY361" s="19" t="s">
        <v>141</v>
      </c>
      <c r="BE361" s="226">
        <f>IF(N361="základní",J361,0)</f>
        <v>0</v>
      </c>
      <c r="BF361" s="226">
        <f>IF(N361="snížená",J361,0)</f>
        <v>0</v>
      </c>
      <c r="BG361" s="226">
        <f>IF(N361="zákl. přenesená",J361,0)</f>
        <v>0</v>
      </c>
      <c r="BH361" s="226">
        <f>IF(N361="sníž. přenesená",J361,0)</f>
        <v>0</v>
      </c>
      <c r="BI361" s="226">
        <f>IF(N361="nulová",J361,0)</f>
        <v>0</v>
      </c>
      <c r="BJ361" s="19" t="s">
        <v>84</v>
      </c>
      <c r="BK361" s="226">
        <f>ROUND(I361*H361,2)</f>
        <v>0</v>
      </c>
      <c r="BL361" s="19" t="s">
        <v>148</v>
      </c>
      <c r="BM361" s="225" t="s">
        <v>369</v>
      </c>
    </row>
    <row r="362" s="2" customFormat="1">
      <c r="A362" s="40"/>
      <c r="B362" s="41"/>
      <c r="C362" s="42"/>
      <c r="D362" s="227" t="s">
        <v>150</v>
      </c>
      <c r="E362" s="42"/>
      <c r="F362" s="228" t="s">
        <v>370</v>
      </c>
      <c r="G362" s="42"/>
      <c r="H362" s="42"/>
      <c r="I362" s="229"/>
      <c r="J362" s="42"/>
      <c r="K362" s="42"/>
      <c r="L362" s="46"/>
      <c r="M362" s="230"/>
      <c r="N362" s="231"/>
      <c r="O362" s="86"/>
      <c r="P362" s="86"/>
      <c r="Q362" s="86"/>
      <c r="R362" s="86"/>
      <c r="S362" s="86"/>
      <c r="T362" s="87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T362" s="19" t="s">
        <v>150</v>
      </c>
      <c r="AU362" s="19" t="s">
        <v>84</v>
      </c>
    </row>
    <row r="363" s="13" customFormat="1">
      <c r="A363" s="13"/>
      <c r="B363" s="232"/>
      <c r="C363" s="233"/>
      <c r="D363" s="234" t="s">
        <v>152</v>
      </c>
      <c r="E363" s="235" t="s">
        <v>19</v>
      </c>
      <c r="F363" s="236" t="s">
        <v>288</v>
      </c>
      <c r="G363" s="233"/>
      <c r="H363" s="235" t="s">
        <v>19</v>
      </c>
      <c r="I363" s="237"/>
      <c r="J363" s="233"/>
      <c r="K363" s="233"/>
      <c r="L363" s="238"/>
      <c r="M363" s="239"/>
      <c r="N363" s="240"/>
      <c r="O363" s="240"/>
      <c r="P363" s="240"/>
      <c r="Q363" s="240"/>
      <c r="R363" s="240"/>
      <c r="S363" s="240"/>
      <c r="T363" s="24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2" t="s">
        <v>152</v>
      </c>
      <c r="AU363" s="242" t="s">
        <v>84</v>
      </c>
      <c r="AV363" s="13" t="s">
        <v>78</v>
      </c>
      <c r="AW363" s="13" t="s">
        <v>33</v>
      </c>
      <c r="AX363" s="13" t="s">
        <v>71</v>
      </c>
      <c r="AY363" s="242" t="s">
        <v>141</v>
      </c>
    </row>
    <row r="364" s="13" customFormat="1">
      <c r="A364" s="13"/>
      <c r="B364" s="232"/>
      <c r="C364" s="233"/>
      <c r="D364" s="234" t="s">
        <v>152</v>
      </c>
      <c r="E364" s="235" t="s">
        <v>19</v>
      </c>
      <c r="F364" s="236" t="s">
        <v>230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152</v>
      </c>
      <c r="AU364" s="242" t="s">
        <v>84</v>
      </c>
      <c r="AV364" s="13" t="s">
        <v>78</v>
      </c>
      <c r="AW364" s="13" t="s">
        <v>33</v>
      </c>
      <c r="AX364" s="13" t="s">
        <v>71</v>
      </c>
      <c r="AY364" s="242" t="s">
        <v>141</v>
      </c>
    </row>
    <row r="365" s="14" customFormat="1">
      <c r="A365" s="14"/>
      <c r="B365" s="243"/>
      <c r="C365" s="244"/>
      <c r="D365" s="234" t="s">
        <v>152</v>
      </c>
      <c r="E365" s="245" t="s">
        <v>19</v>
      </c>
      <c r="F365" s="246" t="s">
        <v>371</v>
      </c>
      <c r="G365" s="244"/>
      <c r="H365" s="247">
        <v>62.039999999999999</v>
      </c>
      <c r="I365" s="248"/>
      <c r="J365" s="244"/>
      <c r="K365" s="244"/>
      <c r="L365" s="249"/>
      <c r="M365" s="250"/>
      <c r="N365" s="251"/>
      <c r="O365" s="251"/>
      <c r="P365" s="251"/>
      <c r="Q365" s="251"/>
      <c r="R365" s="251"/>
      <c r="S365" s="251"/>
      <c r="T365" s="252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53" t="s">
        <v>152</v>
      </c>
      <c r="AU365" s="253" t="s">
        <v>84</v>
      </c>
      <c r="AV365" s="14" t="s">
        <v>84</v>
      </c>
      <c r="AW365" s="14" t="s">
        <v>33</v>
      </c>
      <c r="AX365" s="14" t="s">
        <v>71</v>
      </c>
      <c r="AY365" s="253" t="s">
        <v>141</v>
      </c>
    </row>
    <row r="366" s="13" customFormat="1">
      <c r="A366" s="13"/>
      <c r="B366" s="232"/>
      <c r="C366" s="233"/>
      <c r="D366" s="234" t="s">
        <v>152</v>
      </c>
      <c r="E366" s="235" t="s">
        <v>19</v>
      </c>
      <c r="F366" s="236" t="s">
        <v>289</v>
      </c>
      <c r="G366" s="233"/>
      <c r="H366" s="235" t="s">
        <v>19</v>
      </c>
      <c r="I366" s="237"/>
      <c r="J366" s="233"/>
      <c r="K366" s="233"/>
      <c r="L366" s="238"/>
      <c r="M366" s="239"/>
      <c r="N366" s="240"/>
      <c r="O366" s="240"/>
      <c r="P366" s="240"/>
      <c r="Q366" s="240"/>
      <c r="R366" s="240"/>
      <c r="S366" s="240"/>
      <c r="T366" s="241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2" t="s">
        <v>152</v>
      </c>
      <c r="AU366" s="242" t="s">
        <v>84</v>
      </c>
      <c r="AV366" s="13" t="s">
        <v>78</v>
      </c>
      <c r="AW366" s="13" t="s">
        <v>33</v>
      </c>
      <c r="AX366" s="13" t="s">
        <v>71</v>
      </c>
      <c r="AY366" s="242" t="s">
        <v>141</v>
      </c>
    </row>
    <row r="367" s="14" customFormat="1">
      <c r="A367" s="14"/>
      <c r="B367" s="243"/>
      <c r="C367" s="244"/>
      <c r="D367" s="234" t="s">
        <v>152</v>
      </c>
      <c r="E367" s="245" t="s">
        <v>19</v>
      </c>
      <c r="F367" s="246" t="s">
        <v>372</v>
      </c>
      <c r="G367" s="244"/>
      <c r="H367" s="247">
        <v>7.6050000000000004</v>
      </c>
      <c r="I367" s="248"/>
      <c r="J367" s="244"/>
      <c r="K367" s="244"/>
      <c r="L367" s="249"/>
      <c r="M367" s="250"/>
      <c r="N367" s="251"/>
      <c r="O367" s="251"/>
      <c r="P367" s="251"/>
      <c r="Q367" s="251"/>
      <c r="R367" s="251"/>
      <c r="S367" s="251"/>
      <c r="T367" s="252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3" t="s">
        <v>152</v>
      </c>
      <c r="AU367" s="253" t="s">
        <v>84</v>
      </c>
      <c r="AV367" s="14" t="s">
        <v>84</v>
      </c>
      <c r="AW367" s="14" t="s">
        <v>33</v>
      </c>
      <c r="AX367" s="14" t="s">
        <v>71</v>
      </c>
      <c r="AY367" s="253" t="s">
        <v>141</v>
      </c>
    </row>
    <row r="368" s="15" customFormat="1">
      <c r="A368" s="15"/>
      <c r="B368" s="254"/>
      <c r="C368" s="255"/>
      <c r="D368" s="234" t="s">
        <v>152</v>
      </c>
      <c r="E368" s="256" t="s">
        <v>19</v>
      </c>
      <c r="F368" s="257" t="s">
        <v>159</v>
      </c>
      <c r="G368" s="255"/>
      <c r="H368" s="258">
        <v>69.644999999999996</v>
      </c>
      <c r="I368" s="259"/>
      <c r="J368" s="255"/>
      <c r="K368" s="255"/>
      <c r="L368" s="260"/>
      <c r="M368" s="261"/>
      <c r="N368" s="262"/>
      <c r="O368" s="262"/>
      <c r="P368" s="262"/>
      <c r="Q368" s="262"/>
      <c r="R368" s="262"/>
      <c r="S368" s="262"/>
      <c r="T368" s="263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T368" s="264" t="s">
        <v>152</v>
      </c>
      <c r="AU368" s="264" t="s">
        <v>84</v>
      </c>
      <c r="AV368" s="15" t="s">
        <v>148</v>
      </c>
      <c r="AW368" s="15" t="s">
        <v>33</v>
      </c>
      <c r="AX368" s="15" t="s">
        <v>78</v>
      </c>
      <c r="AY368" s="264" t="s">
        <v>141</v>
      </c>
    </row>
    <row r="369" s="2" customFormat="1" ht="16.5" customHeight="1">
      <c r="A369" s="40"/>
      <c r="B369" s="41"/>
      <c r="C369" s="265" t="s">
        <v>373</v>
      </c>
      <c r="D369" s="265" t="s">
        <v>183</v>
      </c>
      <c r="E369" s="266" t="s">
        <v>374</v>
      </c>
      <c r="F369" s="267" t="s">
        <v>241</v>
      </c>
      <c r="G369" s="268" t="s">
        <v>146</v>
      </c>
      <c r="H369" s="269">
        <v>71.037999999999997</v>
      </c>
      <c r="I369" s="270"/>
      <c r="J369" s="271">
        <f>ROUND(I369*H369,2)</f>
        <v>0</v>
      </c>
      <c r="K369" s="267" t="s">
        <v>19</v>
      </c>
      <c r="L369" s="272"/>
      <c r="M369" s="273" t="s">
        <v>19</v>
      </c>
      <c r="N369" s="274" t="s">
        <v>43</v>
      </c>
      <c r="O369" s="86"/>
      <c r="P369" s="223">
        <f>O369*H369</f>
        <v>0</v>
      </c>
      <c r="Q369" s="223">
        <v>0.0060000000000000001</v>
      </c>
      <c r="R369" s="223">
        <f>Q369*H369</f>
        <v>0.426228</v>
      </c>
      <c r="S369" s="223">
        <v>0</v>
      </c>
      <c r="T369" s="224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25" t="s">
        <v>187</v>
      </c>
      <c r="AT369" s="225" t="s">
        <v>183</v>
      </c>
      <c r="AU369" s="225" t="s">
        <v>84</v>
      </c>
      <c r="AY369" s="19" t="s">
        <v>141</v>
      </c>
      <c r="BE369" s="226">
        <f>IF(N369="základní",J369,0)</f>
        <v>0</v>
      </c>
      <c r="BF369" s="226">
        <f>IF(N369="snížená",J369,0)</f>
        <v>0</v>
      </c>
      <c r="BG369" s="226">
        <f>IF(N369="zákl. přenesená",J369,0)</f>
        <v>0</v>
      </c>
      <c r="BH369" s="226">
        <f>IF(N369="sníž. přenesená",J369,0)</f>
        <v>0</v>
      </c>
      <c r="BI369" s="226">
        <f>IF(N369="nulová",J369,0)</f>
        <v>0</v>
      </c>
      <c r="BJ369" s="19" t="s">
        <v>84</v>
      </c>
      <c r="BK369" s="226">
        <f>ROUND(I369*H369,2)</f>
        <v>0</v>
      </c>
      <c r="BL369" s="19" t="s">
        <v>148</v>
      </c>
      <c r="BM369" s="225" t="s">
        <v>375</v>
      </c>
    </row>
    <row r="370" s="13" customFormat="1">
      <c r="A370" s="13"/>
      <c r="B370" s="232"/>
      <c r="C370" s="233"/>
      <c r="D370" s="234" t="s">
        <v>152</v>
      </c>
      <c r="E370" s="235" t="s">
        <v>19</v>
      </c>
      <c r="F370" s="236" t="s">
        <v>288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152</v>
      </c>
      <c r="AU370" s="242" t="s">
        <v>84</v>
      </c>
      <c r="AV370" s="13" t="s">
        <v>78</v>
      </c>
      <c r="AW370" s="13" t="s">
        <v>33</v>
      </c>
      <c r="AX370" s="13" t="s">
        <v>71</v>
      </c>
      <c r="AY370" s="242" t="s">
        <v>141</v>
      </c>
    </row>
    <row r="371" s="13" customFormat="1">
      <c r="A371" s="13"/>
      <c r="B371" s="232"/>
      <c r="C371" s="233"/>
      <c r="D371" s="234" t="s">
        <v>152</v>
      </c>
      <c r="E371" s="235" t="s">
        <v>19</v>
      </c>
      <c r="F371" s="236" t="s">
        <v>230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152</v>
      </c>
      <c r="AU371" s="242" t="s">
        <v>84</v>
      </c>
      <c r="AV371" s="13" t="s">
        <v>78</v>
      </c>
      <c r="AW371" s="13" t="s">
        <v>33</v>
      </c>
      <c r="AX371" s="13" t="s">
        <v>71</v>
      </c>
      <c r="AY371" s="242" t="s">
        <v>141</v>
      </c>
    </row>
    <row r="372" s="14" customFormat="1">
      <c r="A372" s="14"/>
      <c r="B372" s="243"/>
      <c r="C372" s="244"/>
      <c r="D372" s="234" t="s">
        <v>152</v>
      </c>
      <c r="E372" s="245" t="s">
        <v>19</v>
      </c>
      <c r="F372" s="246" t="s">
        <v>371</v>
      </c>
      <c r="G372" s="244"/>
      <c r="H372" s="247">
        <v>62.039999999999999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152</v>
      </c>
      <c r="AU372" s="253" t="s">
        <v>84</v>
      </c>
      <c r="AV372" s="14" t="s">
        <v>84</v>
      </c>
      <c r="AW372" s="14" t="s">
        <v>33</v>
      </c>
      <c r="AX372" s="14" t="s">
        <v>71</v>
      </c>
      <c r="AY372" s="253" t="s">
        <v>141</v>
      </c>
    </row>
    <row r="373" s="13" customFormat="1">
      <c r="A373" s="13"/>
      <c r="B373" s="232"/>
      <c r="C373" s="233"/>
      <c r="D373" s="234" t="s">
        <v>152</v>
      </c>
      <c r="E373" s="235" t="s">
        <v>19</v>
      </c>
      <c r="F373" s="236" t="s">
        <v>289</v>
      </c>
      <c r="G373" s="233"/>
      <c r="H373" s="235" t="s">
        <v>19</v>
      </c>
      <c r="I373" s="237"/>
      <c r="J373" s="233"/>
      <c r="K373" s="233"/>
      <c r="L373" s="238"/>
      <c r="M373" s="239"/>
      <c r="N373" s="240"/>
      <c r="O373" s="240"/>
      <c r="P373" s="240"/>
      <c r="Q373" s="240"/>
      <c r="R373" s="240"/>
      <c r="S373" s="240"/>
      <c r="T373" s="241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2" t="s">
        <v>152</v>
      </c>
      <c r="AU373" s="242" t="s">
        <v>84</v>
      </c>
      <c r="AV373" s="13" t="s">
        <v>78</v>
      </c>
      <c r="AW373" s="13" t="s">
        <v>33</v>
      </c>
      <c r="AX373" s="13" t="s">
        <v>71</v>
      </c>
      <c r="AY373" s="242" t="s">
        <v>141</v>
      </c>
    </row>
    <row r="374" s="14" customFormat="1">
      <c r="A374" s="14"/>
      <c r="B374" s="243"/>
      <c r="C374" s="244"/>
      <c r="D374" s="234" t="s">
        <v>152</v>
      </c>
      <c r="E374" s="245" t="s">
        <v>19</v>
      </c>
      <c r="F374" s="246" t="s">
        <v>372</v>
      </c>
      <c r="G374" s="244"/>
      <c r="H374" s="247">
        <v>7.6050000000000004</v>
      </c>
      <c r="I374" s="248"/>
      <c r="J374" s="244"/>
      <c r="K374" s="244"/>
      <c r="L374" s="249"/>
      <c r="M374" s="250"/>
      <c r="N374" s="251"/>
      <c r="O374" s="251"/>
      <c r="P374" s="251"/>
      <c r="Q374" s="251"/>
      <c r="R374" s="251"/>
      <c r="S374" s="251"/>
      <c r="T374" s="252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T374" s="253" t="s">
        <v>152</v>
      </c>
      <c r="AU374" s="253" t="s">
        <v>84</v>
      </c>
      <c r="AV374" s="14" t="s">
        <v>84</v>
      </c>
      <c r="AW374" s="14" t="s">
        <v>33</v>
      </c>
      <c r="AX374" s="14" t="s">
        <v>71</v>
      </c>
      <c r="AY374" s="253" t="s">
        <v>141</v>
      </c>
    </row>
    <row r="375" s="15" customFormat="1">
      <c r="A375" s="15"/>
      <c r="B375" s="254"/>
      <c r="C375" s="255"/>
      <c r="D375" s="234" t="s">
        <v>152</v>
      </c>
      <c r="E375" s="256" t="s">
        <v>19</v>
      </c>
      <c r="F375" s="257" t="s">
        <v>159</v>
      </c>
      <c r="G375" s="255"/>
      <c r="H375" s="258">
        <v>69.644999999999996</v>
      </c>
      <c r="I375" s="259"/>
      <c r="J375" s="255"/>
      <c r="K375" s="255"/>
      <c r="L375" s="260"/>
      <c r="M375" s="261"/>
      <c r="N375" s="262"/>
      <c r="O375" s="262"/>
      <c r="P375" s="262"/>
      <c r="Q375" s="262"/>
      <c r="R375" s="262"/>
      <c r="S375" s="262"/>
      <c r="T375" s="263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T375" s="264" t="s">
        <v>152</v>
      </c>
      <c r="AU375" s="264" t="s">
        <v>84</v>
      </c>
      <c r="AV375" s="15" t="s">
        <v>148</v>
      </c>
      <c r="AW375" s="15" t="s">
        <v>33</v>
      </c>
      <c r="AX375" s="15" t="s">
        <v>78</v>
      </c>
      <c r="AY375" s="264" t="s">
        <v>141</v>
      </c>
    </row>
    <row r="376" s="14" customFormat="1">
      <c r="A376" s="14"/>
      <c r="B376" s="243"/>
      <c r="C376" s="244"/>
      <c r="D376" s="234" t="s">
        <v>152</v>
      </c>
      <c r="E376" s="244"/>
      <c r="F376" s="246" t="s">
        <v>376</v>
      </c>
      <c r="G376" s="244"/>
      <c r="H376" s="247">
        <v>71.037999999999997</v>
      </c>
      <c r="I376" s="248"/>
      <c r="J376" s="244"/>
      <c r="K376" s="244"/>
      <c r="L376" s="249"/>
      <c r="M376" s="250"/>
      <c r="N376" s="251"/>
      <c r="O376" s="251"/>
      <c r="P376" s="251"/>
      <c r="Q376" s="251"/>
      <c r="R376" s="251"/>
      <c r="S376" s="251"/>
      <c r="T376" s="252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53" t="s">
        <v>152</v>
      </c>
      <c r="AU376" s="253" t="s">
        <v>84</v>
      </c>
      <c r="AV376" s="14" t="s">
        <v>84</v>
      </c>
      <c r="AW376" s="14" t="s">
        <v>4</v>
      </c>
      <c r="AX376" s="14" t="s">
        <v>78</v>
      </c>
      <c r="AY376" s="253" t="s">
        <v>141</v>
      </c>
    </row>
    <row r="377" s="2" customFormat="1" ht="24.15" customHeight="1">
      <c r="A377" s="40"/>
      <c r="B377" s="41"/>
      <c r="C377" s="214" t="s">
        <v>377</v>
      </c>
      <c r="D377" s="214" t="s">
        <v>143</v>
      </c>
      <c r="E377" s="215" t="s">
        <v>378</v>
      </c>
      <c r="F377" s="216" t="s">
        <v>379</v>
      </c>
      <c r="G377" s="217" t="s">
        <v>146</v>
      </c>
      <c r="H377" s="218">
        <v>638.85900000000004</v>
      </c>
      <c r="I377" s="219"/>
      <c r="J377" s="220">
        <f>ROUND(I377*H377,2)</f>
        <v>0</v>
      </c>
      <c r="K377" s="216" t="s">
        <v>147</v>
      </c>
      <c r="L377" s="46"/>
      <c r="M377" s="221" t="s">
        <v>19</v>
      </c>
      <c r="N377" s="222" t="s">
        <v>43</v>
      </c>
      <c r="O377" s="86"/>
      <c r="P377" s="223">
        <f>O377*H377</f>
        <v>0</v>
      </c>
      <c r="Q377" s="223">
        <v>0.0095999999999999992</v>
      </c>
      <c r="R377" s="223">
        <f>Q377*H377</f>
        <v>6.1330463999999996</v>
      </c>
      <c r="S377" s="223">
        <v>0</v>
      </c>
      <c r="T377" s="224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25" t="s">
        <v>148</v>
      </c>
      <c r="AT377" s="225" t="s">
        <v>143</v>
      </c>
      <c r="AU377" s="225" t="s">
        <v>84</v>
      </c>
      <c r="AY377" s="19" t="s">
        <v>141</v>
      </c>
      <c r="BE377" s="226">
        <f>IF(N377="základní",J377,0)</f>
        <v>0</v>
      </c>
      <c r="BF377" s="226">
        <f>IF(N377="snížená",J377,0)</f>
        <v>0</v>
      </c>
      <c r="BG377" s="226">
        <f>IF(N377="zákl. přenesená",J377,0)</f>
        <v>0</v>
      </c>
      <c r="BH377" s="226">
        <f>IF(N377="sníž. přenesená",J377,0)</f>
        <v>0</v>
      </c>
      <c r="BI377" s="226">
        <f>IF(N377="nulová",J377,0)</f>
        <v>0</v>
      </c>
      <c r="BJ377" s="19" t="s">
        <v>84</v>
      </c>
      <c r="BK377" s="226">
        <f>ROUND(I377*H377,2)</f>
        <v>0</v>
      </c>
      <c r="BL377" s="19" t="s">
        <v>148</v>
      </c>
      <c r="BM377" s="225" t="s">
        <v>380</v>
      </c>
    </row>
    <row r="378" s="2" customFormat="1">
      <c r="A378" s="40"/>
      <c r="B378" s="41"/>
      <c r="C378" s="42"/>
      <c r="D378" s="227" t="s">
        <v>150</v>
      </c>
      <c r="E378" s="42"/>
      <c r="F378" s="228" t="s">
        <v>381</v>
      </c>
      <c r="G378" s="42"/>
      <c r="H378" s="42"/>
      <c r="I378" s="229"/>
      <c r="J378" s="42"/>
      <c r="K378" s="42"/>
      <c r="L378" s="46"/>
      <c r="M378" s="230"/>
      <c r="N378" s="231"/>
      <c r="O378" s="86"/>
      <c r="P378" s="86"/>
      <c r="Q378" s="86"/>
      <c r="R378" s="86"/>
      <c r="S378" s="86"/>
      <c r="T378" s="87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T378" s="19" t="s">
        <v>150</v>
      </c>
      <c r="AU378" s="19" t="s">
        <v>84</v>
      </c>
    </row>
    <row r="379" s="13" customFormat="1">
      <c r="A379" s="13"/>
      <c r="B379" s="232"/>
      <c r="C379" s="233"/>
      <c r="D379" s="234" t="s">
        <v>152</v>
      </c>
      <c r="E379" s="235" t="s">
        <v>19</v>
      </c>
      <c r="F379" s="236" t="s">
        <v>315</v>
      </c>
      <c r="G379" s="233"/>
      <c r="H379" s="235" t="s">
        <v>19</v>
      </c>
      <c r="I379" s="237"/>
      <c r="J379" s="233"/>
      <c r="K379" s="233"/>
      <c r="L379" s="238"/>
      <c r="M379" s="239"/>
      <c r="N379" s="240"/>
      <c r="O379" s="240"/>
      <c r="P379" s="240"/>
      <c r="Q379" s="240"/>
      <c r="R379" s="240"/>
      <c r="S379" s="240"/>
      <c r="T379" s="241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2" t="s">
        <v>152</v>
      </c>
      <c r="AU379" s="242" t="s">
        <v>84</v>
      </c>
      <c r="AV379" s="13" t="s">
        <v>78</v>
      </c>
      <c r="AW379" s="13" t="s">
        <v>33</v>
      </c>
      <c r="AX379" s="13" t="s">
        <v>71</v>
      </c>
      <c r="AY379" s="242" t="s">
        <v>141</v>
      </c>
    </row>
    <row r="380" s="14" customFormat="1">
      <c r="A380" s="14"/>
      <c r="B380" s="243"/>
      <c r="C380" s="244"/>
      <c r="D380" s="234" t="s">
        <v>152</v>
      </c>
      <c r="E380" s="245" t="s">
        <v>19</v>
      </c>
      <c r="F380" s="246" t="s">
        <v>1431</v>
      </c>
      <c r="G380" s="244"/>
      <c r="H380" s="247">
        <v>29.93</v>
      </c>
      <c r="I380" s="248"/>
      <c r="J380" s="244"/>
      <c r="K380" s="244"/>
      <c r="L380" s="249"/>
      <c r="M380" s="250"/>
      <c r="N380" s="251"/>
      <c r="O380" s="251"/>
      <c r="P380" s="251"/>
      <c r="Q380" s="251"/>
      <c r="R380" s="251"/>
      <c r="S380" s="251"/>
      <c r="T380" s="252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3" t="s">
        <v>152</v>
      </c>
      <c r="AU380" s="253" t="s">
        <v>84</v>
      </c>
      <c r="AV380" s="14" t="s">
        <v>84</v>
      </c>
      <c r="AW380" s="14" t="s">
        <v>33</v>
      </c>
      <c r="AX380" s="14" t="s">
        <v>71</v>
      </c>
      <c r="AY380" s="253" t="s">
        <v>141</v>
      </c>
    </row>
    <row r="381" s="13" customFormat="1">
      <c r="A381" s="13"/>
      <c r="B381" s="232"/>
      <c r="C381" s="233"/>
      <c r="D381" s="234" t="s">
        <v>152</v>
      </c>
      <c r="E381" s="235" t="s">
        <v>19</v>
      </c>
      <c r="F381" s="236" t="s">
        <v>288</v>
      </c>
      <c r="G381" s="233"/>
      <c r="H381" s="235" t="s">
        <v>19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152</v>
      </c>
      <c r="AU381" s="242" t="s">
        <v>84</v>
      </c>
      <c r="AV381" s="13" t="s">
        <v>78</v>
      </c>
      <c r="AW381" s="13" t="s">
        <v>33</v>
      </c>
      <c r="AX381" s="13" t="s">
        <v>71</v>
      </c>
      <c r="AY381" s="242" t="s">
        <v>141</v>
      </c>
    </row>
    <row r="382" s="14" customFormat="1">
      <c r="A382" s="14"/>
      <c r="B382" s="243"/>
      <c r="C382" s="244"/>
      <c r="D382" s="234" t="s">
        <v>152</v>
      </c>
      <c r="E382" s="245" t="s">
        <v>19</v>
      </c>
      <c r="F382" s="246" t="s">
        <v>384</v>
      </c>
      <c r="G382" s="244"/>
      <c r="H382" s="247">
        <v>378.63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152</v>
      </c>
      <c r="AU382" s="253" t="s">
        <v>84</v>
      </c>
      <c r="AV382" s="14" t="s">
        <v>84</v>
      </c>
      <c r="AW382" s="14" t="s">
        <v>33</v>
      </c>
      <c r="AX382" s="14" t="s">
        <v>71</v>
      </c>
      <c r="AY382" s="253" t="s">
        <v>141</v>
      </c>
    </row>
    <row r="383" s="13" customFormat="1">
      <c r="A383" s="13"/>
      <c r="B383" s="232"/>
      <c r="C383" s="233"/>
      <c r="D383" s="234" t="s">
        <v>152</v>
      </c>
      <c r="E383" s="235" t="s">
        <v>19</v>
      </c>
      <c r="F383" s="236" t="s">
        <v>1482</v>
      </c>
      <c r="G383" s="233"/>
      <c r="H383" s="235" t="s">
        <v>19</v>
      </c>
      <c r="I383" s="237"/>
      <c r="J383" s="233"/>
      <c r="K383" s="233"/>
      <c r="L383" s="238"/>
      <c r="M383" s="239"/>
      <c r="N383" s="240"/>
      <c r="O383" s="240"/>
      <c r="P383" s="240"/>
      <c r="Q383" s="240"/>
      <c r="R383" s="240"/>
      <c r="S383" s="240"/>
      <c r="T383" s="241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2" t="s">
        <v>152</v>
      </c>
      <c r="AU383" s="242" t="s">
        <v>84</v>
      </c>
      <c r="AV383" s="13" t="s">
        <v>78</v>
      </c>
      <c r="AW383" s="13" t="s">
        <v>33</v>
      </c>
      <c r="AX383" s="13" t="s">
        <v>71</v>
      </c>
      <c r="AY383" s="242" t="s">
        <v>141</v>
      </c>
    </row>
    <row r="384" s="14" customFormat="1">
      <c r="A384" s="14"/>
      <c r="B384" s="243"/>
      <c r="C384" s="244"/>
      <c r="D384" s="234" t="s">
        <v>152</v>
      </c>
      <c r="E384" s="245" t="s">
        <v>19</v>
      </c>
      <c r="F384" s="246" t="s">
        <v>1486</v>
      </c>
      <c r="G384" s="244"/>
      <c r="H384" s="247">
        <v>181.02099999999999</v>
      </c>
      <c r="I384" s="248"/>
      <c r="J384" s="244"/>
      <c r="K384" s="244"/>
      <c r="L384" s="249"/>
      <c r="M384" s="250"/>
      <c r="N384" s="251"/>
      <c r="O384" s="251"/>
      <c r="P384" s="251"/>
      <c r="Q384" s="251"/>
      <c r="R384" s="251"/>
      <c r="S384" s="251"/>
      <c r="T384" s="252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53" t="s">
        <v>152</v>
      </c>
      <c r="AU384" s="253" t="s">
        <v>84</v>
      </c>
      <c r="AV384" s="14" t="s">
        <v>84</v>
      </c>
      <c r="AW384" s="14" t="s">
        <v>33</v>
      </c>
      <c r="AX384" s="14" t="s">
        <v>71</v>
      </c>
      <c r="AY384" s="253" t="s">
        <v>141</v>
      </c>
    </row>
    <row r="385" s="13" customFormat="1">
      <c r="A385" s="13"/>
      <c r="B385" s="232"/>
      <c r="C385" s="233"/>
      <c r="D385" s="234" t="s">
        <v>152</v>
      </c>
      <c r="E385" s="235" t="s">
        <v>19</v>
      </c>
      <c r="F385" s="236" t="s">
        <v>318</v>
      </c>
      <c r="G385" s="233"/>
      <c r="H385" s="235" t="s">
        <v>19</v>
      </c>
      <c r="I385" s="237"/>
      <c r="J385" s="233"/>
      <c r="K385" s="233"/>
      <c r="L385" s="238"/>
      <c r="M385" s="239"/>
      <c r="N385" s="240"/>
      <c r="O385" s="240"/>
      <c r="P385" s="240"/>
      <c r="Q385" s="240"/>
      <c r="R385" s="240"/>
      <c r="S385" s="240"/>
      <c r="T385" s="241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2" t="s">
        <v>152</v>
      </c>
      <c r="AU385" s="242" t="s">
        <v>84</v>
      </c>
      <c r="AV385" s="13" t="s">
        <v>78</v>
      </c>
      <c r="AW385" s="13" t="s">
        <v>33</v>
      </c>
      <c r="AX385" s="13" t="s">
        <v>71</v>
      </c>
      <c r="AY385" s="242" t="s">
        <v>141</v>
      </c>
    </row>
    <row r="386" s="14" customFormat="1">
      <c r="A386" s="14"/>
      <c r="B386" s="243"/>
      <c r="C386" s="244"/>
      <c r="D386" s="234" t="s">
        <v>152</v>
      </c>
      <c r="E386" s="245" t="s">
        <v>19</v>
      </c>
      <c r="F386" s="246" t="s">
        <v>384</v>
      </c>
      <c r="G386" s="244"/>
      <c r="H386" s="247">
        <v>378.63</v>
      </c>
      <c r="I386" s="248"/>
      <c r="J386" s="244"/>
      <c r="K386" s="244"/>
      <c r="L386" s="249"/>
      <c r="M386" s="250"/>
      <c r="N386" s="251"/>
      <c r="O386" s="251"/>
      <c r="P386" s="251"/>
      <c r="Q386" s="251"/>
      <c r="R386" s="251"/>
      <c r="S386" s="251"/>
      <c r="T386" s="252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253" t="s">
        <v>152</v>
      </c>
      <c r="AU386" s="253" t="s">
        <v>84</v>
      </c>
      <c r="AV386" s="14" t="s">
        <v>84</v>
      </c>
      <c r="AW386" s="14" t="s">
        <v>33</v>
      </c>
      <c r="AX386" s="14" t="s">
        <v>71</v>
      </c>
      <c r="AY386" s="253" t="s">
        <v>141</v>
      </c>
    </row>
    <row r="387" s="16" customFormat="1">
      <c r="A387" s="16"/>
      <c r="B387" s="275"/>
      <c r="C387" s="276"/>
      <c r="D387" s="234" t="s">
        <v>152</v>
      </c>
      <c r="E387" s="277" t="s">
        <v>19</v>
      </c>
      <c r="F387" s="278" t="s">
        <v>266</v>
      </c>
      <c r="G387" s="276"/>
      <c r="H387" s="279">
        <v>968.21100000000001</v>
      </c>
      <c r="I387" s="280"/>
      <c r="J387" s="276"/>
      <c r="K387" s="276"/>
      <c r="L387" s="281"/>
      <c r="M387" s="282"/>
      <c r="N387" s="283"/>
      <c r="O387" s="283"/>
      <c r="P387" s="283"/>
      <c r="Q387" s="283"/>
      <c r="R387" s="283"/>
      <c r="S387" s="283"/>
      <c r="T387" s="284"/>
      <c r="U387" s="16"/>
      <c r="V387" s="16"/>
      <c r="W387" s="16"/>
      <c r="X387" s="16"/>
      <c r="Y387" s="16"/>
      <c r="Z387" s="16"/>
      <c r="AA387" s="16"/>
      <c r="AB387" s="16"/>
      <c r="AC387" s="16"/>
      <c r="AD387" s="16"/>
      <c r="AE387" s="16"/>
      <c r="AT387" s="285" t="s">
        <v>152</v>
      </c>
      <c r="AU387" s="285" t="s">
        <v>84</v>
      </c>
      <c r="AV387" s="16" t="s">
        <v>164</v>
      </c>
      <c r="AW387" s="16" t="s">
        <v>33</v>
      </c>
      <c r="AX387" s="16" t="s">
        <v>71</v>
      </c>
      <c r="AY387" s="285" t="s">
        <v>141</v>
      </c>
    </row>
    <row r="388" s="13" customFormat="1">
      <c r="A388" s="13"/>
      <c r="B388" s="232"/>
      <c r="C388" s="233"/>
      <c r="D388" s="234" t="s">
        <v>152</v>
      </c>
      <c r="E388" s="235" t="s">
        <v>19</v>
      </c>
      <c r="F388" s="236" t="s">
        <v>321</v>
      </c>
      <c r="G388" s="233"/>
      <c r="H388" s="235" t="s">
        <v>19</v>
      </c>
      <c r="I388" s="237"/>
      <c r="J388" s="233"/>
      <c r="K388" s="233"/>
      <c r="L388" s="238"/>
      <c r="M388" s="239"/>
      <c r="N388" s="240"/>
      <c r="O388" s="240"/>
      <c r="P388" s="240"/>
      <c r="Q388" s="240"/>
      <c r="R388" s="240"/>
      <c r="S388" s="240"/>
      <c r="T388" s="241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2" t="s">
        <v>152</v>
      </c>
      <c r="AU388" s="242" t="s">
        <v>84</v>
      </c>
      <c r="AV388" s="13" t="s">
        <v>78</v>
      </c>
      <c r="AW388" s="13" t="s">
        <v>33</v>
      </c>
      <c r="AX388" s="13" t="s">
        <v>71</v>
      </c>
      <c r="AY388" s="242" t="s">
        <v>141</v>
      </c>
    </row>
    <row r="389" s="13" customFormat="1">
      <c r="A389" s="13"/>
      <c r="B389" s="232"/>
      <c r="C389" s="233"/>
      <c r="D389" s="234" t="s">
        <v>152</v>
      </c>
      <c r="E389" s="235" t="s">
        <v>19</v>
      </c>
      <c r="F389" s="236" t="s">
        <v>288</v>
      </c>
      <c r="G389" s="233"/>
      <c r="H389" s="235" t="s">
        <v>19</v>
      </c>
      <c r="I389" s="237"/>
      <c r="J389" s="233"/>
      <c r="K389" s="233"/>
      <c r="L389" s="238"/>
      <c r="M389" s="239"/>
      <c r="N389" s="240"/>
      <c r="O389" s="240"/>
      <c r="P389" s="240"/>
      <c r="Q389" s="240"/>
      <c r="R389" s="240"/>
      <c r="S389" s="240"/>
      <c r="T389" s="241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2" t="s">
        <v>152</v>
      </c>
      <c r="AU389" s="242" t="s">
        <v>84</v>
      </c>
      <c r="AV389" s="13" t="s">
        <v>78</v>
      </c>
      <c r="AW389" s="13" t="s">
        <v>33</v>
      </c>
      <c r="AX389" s="13" t="s">
        <v>71</v>
      </c>
      <c r="AY389" s="242" t="s">
        <v>141</v>
      </c>
    </row>
    <row r="390" s="14" customFormat="1">
      <c r="A390" s="14"/>
      <c r="B390" s="243"/>
      <c r="C390" s="244"/>
      <c r="D390" s="234" t="s">
        <v>152</v>
      </c>
      <c r="E390" s="245" t="s">
        <v>19</v>
      </c>
      <c r="F390" s="246" t="s">
        <v>387</v>
      </c>
      <c r="G390" s="244"/>
      <c r="H390" s="247">
        <v>-20.16</v>
      </c>
      <c r="I390" s="248"/>
      <c r="J390" s="244"/>
      <c r="K390" s="244"/>
      <c r="L390" s="249"/>
      <c r="M390" s="250"/>
      <c r="N390" s="251"/>
      <c r="O390" s="251"/>
      <c r="P390" s="251"/>
      <c r="Q390" s="251"/>
      <c r="R390" s="251"/>
      <c r="S390" s="251"/>
      <c r="T390" s="252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53" t="s">
        <v>152</v>
      </c>
      <c r="AU390" s="253" t="s">
        <v>84</v>
      </c>
      <c r="AV390" s="14" t="s">
        <v>84</v>
      </c>
      <c r="AW390" s="14" t="s">
        <v>33</v>
      </c>
      <c r="AX390" s="14" t="s">
        <v>71</v>
      </c>
      <c r="AY390" s="253" t="s">
        <v>141</v>
      </c>
    </row>
    <row r="391" s="14" customFormat="1">
      <c r="A391" s="14"/>
      <c r="B391" s="243"/>
      <c r="C391" s="244"/>
      <c r="D391" s="234" t="s">
        <v>152</v>
      </c>
      <c r="E391" s="245" t="s">
        <v>19</v>
      </c>
      <c r="F391" s="246" t="s">
        <v>395</v>
      </c>
      <c r="G391" s="244"/>
      <c r="H391" s="247">
        <v>-11.52</v>
      </c>
      <c r="I391" s="248"/>
      <c r="J391" s="244"/>
      <c r="K391" s="244"/>
      <c r="L391" s="249"/>
      <c r="M391" s="250"/>
      <c r="N391" s="251"/>
      <c r="O391" s="251"/>
      <c r="P391" s="251"/>
      <c r="Q391" s="251"/>
      <c r="R391" s="251"/>
      <c r="S391" s="251"/>
      <c r="T391" s="252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3" t="s">
        <v>152</v>
      </c>
      <c r="AU391" s="253" t="s">
        <v>84</v>
      </c>
      <c r="AV391" s="14" t="s">
        <v>84</v>
      </c>
      <c r="AW391" s="14" t="s">
        <v>33</v>
      </c>
      <c r="AX391" s="14" t="s">
        <v>71</v>
      </c>
      <c r="AY391" s="253" t="s">
        <v>141</v>
      </c>
    </row>
    <row r="392" s="14" customFormat="1">
      <c r="A392" s="14"/>
      <c r="B392" s="243"/>
      <c r="C392" s="244"/>
      <c r="D392" s="234" t="s">
        <v>152</v>
      </c>
      <c r="E392" s="245" t="s">
        <v>19</v>
      </c>
      <c r="F392" s="246" t="s">
        <v>390</v>
      </c>
      <c r="G392" s="244"/>
      <c r="H392" s="247">
        <v>-2.1600000000000001</v>
      </c>
      <c r="I392" s="248"/>
      <c r="J392" s="244"/>
      <c r="K392" s="244"/>
      <c r="L392" s="249"/>
      <c r="M392" s="250"/>
      <c r="N392" s="251"/>
      <c r="O392" s="251"/>
      <c r="P392" s="251"/>
      <c r="Q392" s="251"/>
      <c r="R392" s="251"/>
      <c r="S392" s="251"/>
      <c r="T392" s="252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3" t="s">
        <v>152</v>
      </c>
      <c r="AU392" s="253" t="s">
        <v>84</v>
      </c>
      <c r="AV392" s="14" t="s">
        <v>84</v>
      </c>
      <c r="AW392" s="14" t="s">
        <v>33</v>
      </c>
      <c r="AX392" s="14" t="s">
        <v>71</v>
      </c>
      <c r="AY392" s="253" t="s">
        <v>141</v>
      </c>
    </row>
    <row r="393" s="14" customFormat="1">
      <c r="A393" s="14"/>
      <c r="B393" s="243"/>
      <c r="C393" s="244"/>
      <c r="D393" s="234" t="s">
        <v>152</v>
      </c>
      <c r="E393" s="245" t="s">
        <v>19</v>
      </c>
      <c r="F393" s="246" t="s">
        <v>391</v>
      </c>
      <c r="G393" s="244"/>
      <c r="H393" s="247">
        <v>-24</v>
      </c>
      <c r="I393" s="248"/>
      <c r="J393" s="244"/>
      <c r="K393" s="244"/>
      <c r="L393" s="249"/>
      <c r="M393" s="250"/>
      <c r="N393" s="251"/>
      <c r="O393" s="251"/>
      <c r="P393" s="251"/>
      <c r="Q393" s="251"/>
      <c r="R393" s="251"/>
      <c r="S393" s="251"/>
      <c r="T393" s="252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53" t="s">
        <v>152</v>
      </c>
      <c r="AU393" s="253" t="s">
        <v>84</v>
      </c>
      <c r="AV393" s="14" t="s">
        <v>84</v>
      </c>
      <c r="AW393" s="14" t="s">
        <v>33</v>
      </c>
      <c r="AX393" s="14" t="s">
        <v>71</v>
      </c>
      <c r="AY393" s="253" t="s">
        <v>141</v>
      </c>
    </row>
    <row r="394" s="14" customFormat="1">
      <c r="A394" s="14"/>
      <c r="B394" s="243"/>
      <c r="C394" s="244"/>
      <c r="D394" s="234" t="s">
        <v>152</v>
      </c>
      <c r="E394" s="245" t="s">
        <v>19</v>
      </c>
      <c r="F394" s="246" t="s">
        <v>1432</v>
      </c>
      <c r="G394" s="244"/>
      <c r="H394" s="247">
        <v>-14.4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152</v>
      </c>
      <c r="AU394" s="253" t="s">
        <v>84</v>
      </c>
      <c r="AV394" s="14" t="s">
        <v>84</v>
      </c>
      <c r="AW394" s="14" t="s">
        <v>33</v>
      </c>
      <c r="AX394" s="14" t="s">
        <v>71</v>
      </c>
      <c r="AY394" s="253" t="s">
        <v>141</v>
      </c>
    </row>
    <row r="395" s="14" customFormat="1">
      <c r="A395" s="14"/>
      <c r="B395" s="243"/>
      <c r="C395" s="244"/>
      <c r="D395" s="234" t="s">
        <v>152</v>
      </c>
      <c r="E395" s="245" t="s">
        <v>19</v>
      </c>
      <c r="F395" s="246" t="s">
        <v>387</v>
      </c>
      <c r="G395" s="244"/>
      <c r="H395" s="247">
        <v>-20.16</v>
      </c>
      <c r="I395" s="248"/>
      <c r="J395" s="244"/>
      <c r="K395" s="244"/>
      <c r="L395" s="249"/>
      <c r="M395" s="250"/>
      <c r="N395" s="251"/>
      <c r="O395" s="251"/>
      <c r="P395" s="251"/>
      <c r="Q395" s="251"/>
      <c r="R395" s="251"/>
      <c r="S395" s="251"/>
      <c r="T395" s="252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53" t="s">
        <v>152</v>
      </c>
      <c r="AU395" s="253" t="s">
        <v>84</v>
      </c>
      <c r="AV395" s="14" t="s">
        <v>84</v>
      </c>
      <c r="AW395" s="14" t="s">
        <v>33</v>
      </c>
      <c r="AX395" s="14" t="s">
        <v>71</v>
      </c>
      <c r="AY395" s="253" t="s">
        <v>141</v>
      </c>
    </row>
    <row r="396" s="14" customFormat="1">
      <c r="A396" s="14"/>
      <c r="B396" s="243"/>
      <c r="C396" s="244"/>
      <c r="D396" s="234" t="s">
        <v>152</v>
      </c>
      <c r="E396" s="245" t="s">
        <v>19</v>
      </c>
      <c r="F396" s="246" t="s">
        <v>394</v>
      </c>
      <c r="G396" s="244"/>
      <c r="H396" s="247">
        <v>-12.960000000000001</v>
      </c>
      <c r="I396" s="248"/>
      <c r="J396" s="244"/>
      <c r="K396" s="244"/>
      <c r="L396" s="249"/>
      <c r="M396" s="250"/>
      <c r="N396" s="251"/>
      <c r="O396" s="251"/>
      <c r="P396" s="251"/>
      <c r="Q396" s="251"/>
      <c r="R396" s="251"/>
      <c r="S396" s="251"/>
      <c r="T396" s="252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53" t="s">
        <v>152</v>
      </c>
      <c r="AU396" s="253" t="s">
        <v>84</v>
      </c>
      <c r="AV396" s="14" t="s">
        <v>84</v>
      </c>
      <c r="AW396" s="14" t="s">
        <v>33</v>
      </c>
      <c r="AX396" s="14" t="s">
        <v>71</v>
      </c>
      <c r="AY396" s="253" t="s">
        <v>141</v>
      </c>
    </row>
    <row r="397" s="14" customFormat="1">
      <c r="A397" s="14"/>
      <c r="B397" s="243"/>
      <c r="C397" s="244"/>
      <c r="D397" s="234" t="s">
        <v>152</v>
      </c>
      <c r="E397" s="245" t="s">
        <v>19</v>
      </c>
      <c r="F397" s="246" t="s">
        <v>395</v>
      </c>
      <c r="G397" s="244"/>
      <c r="H397" s="247">
        <v>-11.52</v>
      </c>
      <c r="I397" s="248"/>
      <c r="J397" s="244"/>
      <c r="K397" s="244"/>
      <c r="L397" s="249"/>
      <c r="M397" s="250"/>
      <c r="N397" s="251"/>
      <c r="O397" s="251"/>
      <c r="P397" s="251"/>
      <c r="Q397" s="251"/>
      <c r="R397" s="251"/>
      <c r="S397" s="251"/>
      <c r="T397" s="252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53" t="s">
        <v>152</v>
      </c>
      <c r="AU397" s="253" t="s">
        <v>84</v>
      </c>
      <c r="AV397" s="14" t="s">
        <v>84</v>
      </c>
      <c r="AW397" s="14" t="s">
        <v>33</v>
      </c>
      <c r="AX397" s="14" t="s">
        <v>71</v>
      </c>
      <c r="AY397" s="253" t="s">
        <v>141</v>
      </c>
    </row>
    <row r="398" s="14" customFormat="1">
      <c r="A398" s="14"/>
      <c r="B398" s="243"/>
      <c r="C398" s="244"/>
      <c r="D398" s="234" t="s">
        <v>152</v>
      </c>
      <c r="E398" s="245" t="s">
        <v>19</v>
      </c>
      <c r="F398" s="246" t="s">
        <v>396</v>
      </c>
      <c r="G398" s="244"/>
      <c r="H398" s="247">
        <v>-2.8050000000000002</v>
      </c>
      <c r="I398" s="248"/>
      <c r="J398" s="244"/>
      <c r="K398" s="244"/>
      <c r="L398" s="249"/>
      <c r="M398" s="250"/>
      <c r="N398" s="251"/>
      <c r="O398" s="251"/>
      <c r="P398" s="251"/>
      <c r="Q398" s="251"/>
      <c r="R398" s="251"/>
      <c r="S398" s="251"/>
      <c r="T398" s="252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3" t="s">
        <v>152</v>
      </c>
      <c r="AU398" s="253" t="s">
        <v>84</v>
      </c>
      <c r="AV398" s="14" t="s">
        <v>84</v>
      </c>
      <c r="AW398" s="14" t="s">
        <v>33</v>
      </c>
      <c r="AX398" s="14" t="s">
        <v>71</v>
      </c>
      <c r="AY398" s="253" t="s">
        <v>141</v>
      </c>
    </row>
    <row r="399" s="13" customFormat="1">
      <c r="A399" s="13"/>
      <c r="B399" s="232"/>
      <c r="C399" s="233"/>
      <c r="D399" s="234" t="s">
        <v>152</v>
      </c>
      <c r="E399" s="235" t="s">
        <v>19</v>
      </c>
      <c r="F399" s="236" t="s">
        <v>318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152</v>
      </c>
      <c r="AU399" s="242" t="s">
        <v>84</v>
      </c>
      <c r="AV399" s="13" t="s">
        <v>78</v>
      </c>
      <c r="AW399" s="13" t="s">
        <v>33</v>
      </c>
      <c r="AX399" s="13" t="s">
        <v>71</v>
      </c>
      <c r="AY399" s="242" t="s">
        <v>141</v>
      </c>
    </row>
    <row r="400" s="14" customFormat="1">
      <c r="A400" s="14"/>
      <c r="B400" s="243"/>
      <c r="C400" s="244"/>
      <c r="D400" s="234" t="s">
        <v>152</v>
      </c>
      <c r="E400" s="245" t="s">
        <v>19</v>
      </c>
      <c r="F400" s="246" t="s">
        <v>397</v>
      </c>
      <c r="G400" s="244"/>
      <c r="H400" s="247">
        <v>-28.800000000000001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152</v>
      </c>
      <c r="AU400" s="253" t="s">
        <v>84</v>
      </c>
      <c r="AV400" s="14" t="s">
        <v>84</v>
      </c>
      <c r="AW400" s="14" t="s">
        <v>33</v>
      </c>
      <c r="AX400" s="14" t="s">
        <v>71</v>
      </c>
      <c r="AY400" s="253" t="s">
        <v>141</v>
      </c>
    </row>
    <row r="401" s="14" customFormat="1">
      <c r="A401" s="14"/>
      <c r="B401" s="243"/>
      <c r="C401" s="244"/>
      <c r="D401" s="234" t="s">
        <v>152</v>
      </c>
      <c r="E401" s="245" t="s">
        <v>19</v>
      </c>
      <c r="F401" s="246" t="s">
        <v>398</v>
      </c>
      <c r="G401" s="244"/>
      <c r="H401" s="247">
        <v>-23.039999999999999</v>
      </c>
      <c r="I401" s="248"/>
      <c r="J401" s="244"/>
      <c r="K401" s="244"/>
      <c r="L401" s="249"/>
      <c r="M401" s="250"/>
      <c r="N401" s="251"/>
      <c r="O401" s="251"/>
      <c r="P401" s="251"/>
      <c r="Q401" s="251"/>
      <c r="R401" s="251"/>
      <c r="S401" s="251"/>
      <c r="T401" s="252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253" t="s">
        <v>152</v>
      </c>
      <c r="AU401" s="253" t="s">
        <v>84</v>
      </c>
      <c r="AV401" s="14" t="s">
        <v>84</v>
      </c>
      <c r="AW401" s="14" t="s">
        <v>33</v>
      </c>
      <c r="AX401" s="14" t="s">
        <v>71</v>
      </c>
      <c r="AY401" s="253" t="s">
        <v>141</v>
      </c>
    </row>
    <row r="402" s="14" customFormat="1">
      <c r="A402" s="14"/>
      <c r="B402" s="243"/>
      <c r="C402" s="244"/>
      <c r="D402" s="234" t="s">
        <v>152</v>
      </c>
      <c r="E402" s="245" t="s">
        <v>19</v>
      </c>
      <c r="F402" s="246" t="s">
        <v>391</v>
      </c>
      <c r="G402" s="244"/>
      <c r="H402" s="247">
        <v>-24</v>
      </c>
      <c r="I402" s="248"/>
      <c r="J402" s="244"/>
      <c r="K402" s="244"/>
      <c r="L402" s="249"/>
      <c r="M402" s="250"/>
      <c r="N402" s="251"/>
      <c r="O402" s="251"/>
      <c r="P402" s="251"/>
      <c r="Q402" s="251"/>
      <c r="R402" s="251"/>
      <c r="S402" s="251"/>
      <c r="T402" s="252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3" t="s">
        <v>152</v>
      </c>
      <c r="AU402" s="253" t="s">
        <v>84</v>
      </c>
      <c r="AV402" s="14" t="s">
        <v>84</v>
      </c>
      <c r="AW402" s="14" t="s">
        <v>33</v>
      </c>
      <c r="AX402" s="14" t="s">
        <v>71</v>
      </c>
      <c r="AY402" s="253" t="s">
        <v>141</v>
      </c>
    </row>
    <row r="403" s="14" customFormat="1">
      <c r="A403" s="14"/>
      <c r="B403" s="243"/>
      <c r="C403" s="244"/>
      <c r="D403" s="234" t="s">
        <v>152</v>
      </c>
      <c r="E403" s="245" t="s">
        <v>19</v>
      </c>
      <c r="F403" s="246" t="s">
        <v>398</v>
      </c>
      <c r="G403" s="244"/>
      <c r="H403" s="247">
        <v>-23.039999999999999</v>
      </c>
      <c r="I403" s="248"/>
      <c r="J403" s="244"/>
      <c r="K403" s="244"/>
      <c r="L403" s="249"/>
      <c r="M403" s="250"/>
      <c r="N403" s="251"/>
      <c r="O403" s="251"/>
      <c r="P403" s="251"/>
      <c r="Q403" s="251"/>
      <c r="R403" s="251"/>
      <c r="S403" s="251"/>
      <c r="T403" s="252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3" t="s">
        <v>152</v>
      </c>
      <c r="AU403" s="253" t="s">
        <v>84</v>
      </c>
      <c r="AV403" s="14" t="s">
        <v>84</v>
      </c>
      <c r="AW403" s="14" t="s">
        <v>33</v>
      </c>
      <c r="AX403" s="14" t="s">
        <v>71</v>
      </c>
      <c r="AY403" s="253" t="s">
        <v>141</v>
      </c>
    </row>
    <row r="404" s="14" customFormat="1">
      <c r="A404" s="14"/>
      <c r="B404" s="243"/>
      <c r="C404" s="244"/>
      <c r="D404" s="234" t="s">
        <v>152</v>
      </c>
      <c r="E404" s="245" t="s">
        <v>19</v>
      </c>
      <c r="F404" s="246" t="s">
        <v>397</v>
      </c>
      <c r="G404" s="244"/>
      <c r="H404" s="247">
        <v>-28.800000000000001</v>
      </c>
      <c r="I404" s="248"/>
      <c r="J404" s="244"/>
      <c r="K404" s="244"/>
      <c r="L404" s="249"/>
      <c r="M404" s="250"/>
      <c r="N404" s="251"/>
      <c r="O404" s="251"/>
      <c r="P404" s="251"/>
      <c r="Q404" s="251"/>
      <c r="R404" s="251"/>
      <c r="S404" s="251"/>
      <c r="T404" s="252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53" t="s">
        <v>152</v>
      </c>
      <c r="AU404" s="253" t="s">
        <v>84</v>
      </c>
      <c r="AV404" s="14" t="s">
        <v>84</v>
      </c>
      <c r="AW404" s="14" t="s">
        <v>33</v>
      </c>
      <c r="AX404" s="14" t="s">
        <v>71</v>
      </c>
      <c r="AY404" s="253" t="s">
        <v>141</v>
      </c>
    </row>
    <row r="405" s="14" customFormat="1">
      <c r="A405" s="14"/>
      <c r="B405" s="243"/>
      <c r="C405" s="244"/>
      <c r="D405" s="234" t="s">
        <v>152</v>
      </c>
      <c r="E405" s="245" t="s">
        <v>19</v>
      </c>
      <c r="F405" s="246" t="s">
        <v>396</v>
      </c>
      <c r="G405" s="244"/>
      <c r="H405" s="247">
        <v>-2.8050000000000002</v>
      </c>
      <c r="I405" s="248"/>
      <c r="J405" s="244"/>
      <c r="K405" s="244"/>
      <c r="L405" s="249"/>
      <c r="M405" s="250"/>
      <c r="N405" s="251"/>
      <c r="O405" s="251"/>
      <c r="P405" s="251"/>
      <c r="Q405" s="251"/>
      <c r="R405" s="251"/>
      <c r="S405" s="251"/>
      <c r="T405" s="252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53" t="s">
        <v>152</v>
      </c>
      <c r="AU405" s="253" t="s">
        <v>84</v>
      </c>
      <c r="AV405" s="14" t="s">
        <v>84</v>
      </c>
      <c r="AW405" s="14" t="s">
        <v>33</v>
      </c>
      <c r="AX405" s="14" t="s">
        <v>71</v>
      </c>
      <c r="AY405" s="253" t="s">
        <v>141</v>
      </c>
    </row>
    <row r="406" s="16" customFormat="1">
      <c r="A406" s="16"/>
      <c r="B406" s="275"/>
      <c r="C406" s="276"/>
      <c r="D406" s="234" t="s">
        <v>152</v>
      </c>
      <c r="E406" s="277" t="s">
        <v>19</v>
      </c>
      <c r="F406" s="278" t="s">
        <v>266</v>
      </c>
      <c r="G406" s="276"/>
      <c r="H406" s="279">
        <v>-250.17000000000002</v>
      </c>
      <c r="I406" s="280"/>
      <c r="J406" s="276"/>
      <c r="K406" s="276"/>
      <c r="L406" s="281"/>
      <c r="M406" s="282"/>
      <c r="N406" s="283"/>
      <c r="O406" s="283"/>
      <c r="P406" s="283"/>
      <c r="Q406" s="283"/>
      <c r="R406" s="283"/>
      <c r="S406" s="283"/>
      <c r="T406" s="284"/>
      <c r="U406" s="16"/>
      <c r="V406" s="16"/>
      <c r="W406" s="16"/>
      <c r="X406" s="16"/>
      <c r="Y406" s="16"/>
      <c r="Z406" s="16"/>
      <c r="AA406" s="16"/>
      <c r="AB406" s="16"/>
      <c r="AC406" s="16"/>
      <c r="AD406" s="16"/>
      <c r="AE406" s="16"/>
      <c r="AT406" s="285" t="s">
        <v>152</v>
      </c>
      <c r="AU406" s="285" t="s">
        <v>84</v>
      </c>
      <c r="AV406" s="16" t="s">
        <v>164</v>
      </c>
      <c r="AW406" s="16" t="s">
        <v>33</v>
      </c>
      <c r="AX406" s="16" t="s">
        <v>71</v>
      </c>
      <c r="AY406" s="285" t="s">
        <v>141</v>
      </c>
    </row>
    <row r="407" s="13" customFormat="1">
      <c r="A407" s="13"/>
      <c r="B407" s="232"/>
      <c r="C407" s="233"/>
      <c r="D407" s="234" t="s">
        <v>152</v>
      </c>
      <c r="E407" s="235" t="s">
        <v>19</v>
      </c>
      <c r="F407" s="236" t="s">
        <v>399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152</v>
      </c>
      <c r="AU407" s="242" t="s">
        <v>84</v>
      </c>
      <c r="AV407" s="13" t="s">
        <v>78</v>
      </c>
      <c r="AW407" s="13" t="s">
        <v>33</v>
      </c>
      <c r="AX407" s="13" t="s">
        <v>71</v>
      </c>
      <c r="AY407" s="242" t="s">
        <v>141</v>
      </c>
    </row>
    <row r="408" s="14" customFormat="1">
      <c r="A408" s="14"/>
      <c r="B408" s="243"/>
      <c r="C408" s="244"/>
      <c r="D408" s="234" t="s">
        <v>152</v>
      </c>
      <c r="E408" s="245" t="s">
        <v>19</v>
      </c>
      <c r="F408" s="246" t="s">
        <v>400</v>
      </c>
      <c r="G408" s="244"/>
      <c r="H408" s="247">
        <v>-79.182000000000002</v>
      </c>
      <c r="I408" s="248"/>
      <c r="J408" s="244"/>
      <c r="K408" s="244"/>
      <c r="L408" s="249"/>
      <c r="M408" s="250"/>
      <c r="N408" s="251"/>
      <c r="O408" s="251"/>
      <c r="P408" s="251"/>
      <c r="Q408" s="251"/>
      <c r="R408" s="251"/>
      <c r="S408" s="251"/>
      <c r="T408" s="252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3" t="s">
        <v>152</v>
      </c>
      <c r="AU408" s="253" t="s">
        <v>84</v>
      </c>
      <c r="AV408" s="14" t="s">
        <v>84</v>
      </c>
      <c r="AW408" s="14" t="s">
        <v>33</v>
      </c>
      <c r="AX408" s="14" t="s">
        <v>71</v>
      </c>
      <c r="AY408" s="253" t="s">
        <v>141</v>
      </c>
    </row>
    <row r="409" s="16" customFormat="1">
      <c r="A409" s="16"/>
      <c r="B409" s="275"/>
      <c r="C409" s="276"/>
      <c r="D409" s="234" t="s">
        <v>152</v>
      </c>
      <c r="E409" s="277" t="s">
        <v>19</v>
      </c>
      <c r="F409" s="278" t="s">
        <v>266</v>
      </c>
      <c r="G409" s="276"/>
      <c r="H409" s="279">
        <v>-79.182000000000002</v>
      </c>
      <c r="I409" s="280"/>
      <c r="J409" s="276"/>
      <c r="K409" s="276"/>
      <c r="L409" s="281"/>
      <c r="M409" s="282"/>
      <c r="N409" s="283"/>
      <c r="O409" s="283"/>
      <c r="P409" s="283"/>
      <c r="Q409" s="283"/>
      <c r="R409" s="283"/>
      <c r="S409" s="283"/>
      <c r="T409" s="284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85" t="s">
        <v>152</v>
      </c>
      <c r="AU409" s="285" t="s">
        <v>84</v>
      </c>
      <c r="AV409" s="16" t="s">
        <v>164</v>
      </c>
      <c r="AW409" s="16" t="s">
        <v>33</v>
      </c>
      <c r="AX409" s="16" t="s">
        <v>71</v>
      </c>
      <c r="AY409" s="285" t="s">
        <v>141</v>
      </c>
    </row>
    <row r="410" s="15" customFormat="1">
      <c r="A410" s="15"/>
      <c r="B410" s="254"/>
      <c r="C410" s="255"/>
      <c r="D410" s="234" t="s">
        <v>152</v>
      </c>
      <c r="E410" s="256" t="s">
        <v>19</v>
      </c>
      <c r="F410" s="257" t="s">
        <v>159</v>
      </c>
      <c r="G410" s="255"/>
      <c r="H410" s="258">
        <v>638.85900000000038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152</v>
      </c>
      <c r="AU410" s="264" t="s">
        <v>84</v>
      </c>
      <c r="AV410" s="15" t="s">
        <v>148</v>
      </c>
      <c r="AW410" s="15" t="s">
        <v>33</v>
      </c>
      <c r="AX410" s="15" t="s">
        <v>78</v>
      </c>
      <c r="AY410" s="264" t="s">
        <v>141</v>
      </c>
    </row>
    <row r="411" s="2" customFormat="1" ht="16.5" customHeight="1">
      <c r="A411" s="40"/>
      <c r="B411" s="41"/>
      <c r="C411" s="265" t="s">
        <v>401</v>
      </c>
      <c r="D411" s="265" t="s">
        <v>183</v>
      </c>
      <c r="E411" s="266" t="s">
        <v>402</v>
      </c>
      <c r="F411" s="267" t="s">
        <v>403</v>
      </c>
      <c r="G411" s="268" t="s">
        <v>146</v>
      </c>
      <c r="H411" s="269">
        <v>651.63599999999997</v>
      </c>
      <c r="I411" s="270"/>
      <c r="J411" s="271">
        <f>ROUND(I411*H411,2)</f>
        <v>0</v>
      </c>
      <c r="K411" s="267" t="s">
        <v>147</v>
      </c>
      <c r="L411" s="272"/>
      <c r="M411" s="273" t="s">
        <v>19</v>
      </c>
      <c r="N411" s="274" t="s">
        <v>43</v>
      </c>
      <c r="O411" s="86"/>
      <c r="P411" s="223">
        <f>O411*H411</f>
        <v>0</v>
      </c>
      <c r="Q411" s="223">
        <v>0.017999999999999999</v>
      </c>
      <c r="R411" s="223">
        <f>Q411*H411</f>
        <v>11.729447999999998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187</v>
      </c>
      <c r="AT411" s="225" t="s">
        <v>183</v>
      </c>
      <c r="AU411" s="225" t="s">
        <v>84</v>
      </c>
      <c r="AY411" s="19" t="s">
        <v>141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84</v>
      </c>
      <c r="BK411" s="226">
        <f>ROUND(I411*H411,2)</f>
        <v>0</v>
      </c>
      <c r="BL411" s="19" t="s">
        <v>148</v>
      </c>
      <c r="BM411" s="225" t="s">
        <v>404</v>
      </c>
    </row>
    <row r="412" s="2" customFormat="1">
      <c r="A412" s="40"/>
      <c r="B412" s="41"/>
      <c r="C412" s="42"/>
      <c r="D412" s="227" t="s">
        <v>150</v>
      </c>
      <c r="E412" s="42"/>
      <c r="F412" s="228" t="s">
        <v>405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150</v>
      </c>
      <c r="AU412" s="19" t="s">
        <v>84</v>
      </c>
    </row>
    <row r="413" s="13" customFormat="1">
      <c r="A413" s="13"/>
      <c r="B413" s="232"/>
      <c r="C413" s="233"/>
      <c r="D413" s="234" t="s">
        <v>152</v>
      </c>
      <c r="E413" s="235" t="s">
        <v>19</v>
      </c>
      <c r="F413" s="236" t="s">
        <v>315</v>
      </c>
      <c r="G413" s="233"/>
      <c r="H413" s="235" t="s">
        <v>19</v>
      </c>
      <c r="I413" s="237"/>
      <c r="J413" s="233"/>
      <c r="K413" s="233"/>
      <c r="L413" s="238"/>
      <c r="M413" s="239"/>
      <c r="N413" s="240"/>
      <c r="O413" s="240"/>
      <c r="P413" s="240"/>
      <c r="Q413" s="240"/>
      <c r="R413" s="240"/>
      <c r="S413" s="240"/>
      <c r="T413" s="24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2" t="s">
        <v>152</v>
      </c>
      <c r="AU413" s="242" t="s">
        <v>84</v>
      </c>
      <c r="AV413" s="13" t="s">
        <v>78</v>
      </c>
      <c r="AW413" s="13" t="s">
        <v>33</v>
      </c>
      <c r="AX413" s="13" t="s">
        <v>71</v>
      </c>
      <c r="AY413" s="242" t="s">
        <v>141</v>
      </c>
    </row>
    <row r="414" s="14" customFormat="1">
      <c r="A414" s="14"/>
      <c r="B414" s="243"/>
      <c r="C414" s="244"/>
      <c r="D414" s="234" t="s">
        <v>152</v>
      </c>
      <c r="E414" s="245" t="s">
        <v>19</v>
      </c>
      <c r="F414" s="246" t="s">
        <v>1431</v>
      </c>
      <c r="G414" s="244"/>
      <c r="H414" s="247">
        <v>29.93</v>
      </c>
      <c r="I414" s="248"/>
      <c r="J414" s="244"/>
      <c r="K414" s="244"/>
      <c r="L414" s="249"/>
      <c r="M414" s="250"/>
      <c r="N414" s="251"/>
      <c r="O414" s="251"/>
      <c r="P414" s="251"/>
      <c r="Q414" s="251"/>
      <c r="R414" s="251"/>
      <c r="S414" s="251"/>
      <c r="T414" s="252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3" t="s">
        <v>152</v>
      </c>
      <c r="AU414" s="253" t="s">
        <v>84</v>
      </c>
      <c r="AV414" s="14" t="s">
        <v>84</v>
      </c>
      <c r="AW414" s="14" t="s">
        <v>33</v>
      </c>
      <c r="AX414" s="14" t="s">
        <v>71</v>
      </c>
      <c r="AY414" s="253" t="s">
        <v>141</v>
      </c>
    </row>
    <row r="415" s="13" customFormat="1">
      <c r="A415" s="13"/>
      <c r="B415" s="232"/>
      <c r="C415" s="233"/>
      <c r="D415" s="234" t="s">
        <v>152</v>
      </c>
      <c r="E415" s="235" t="s">
        <v>19</v>
      </c>
      <c r="F415" s="236" t="s">
        <v>288</v>
      </c>
      <c r="G415" s="233"/>
      <c r="H415" s="235" t="s">
        <v>19</v>
      </c>
      <c r="I415" s="237"/>
      <c r="J415" s="233"/>
      <c r="K415" s="233"/>
      <c r="L415" s="238"/>
      <c r="M415" s="239"/>
      <c r="N415" s="240"/>
      <c r="O415" s="240"/>
      <c r="P415" s="240"/>
      <c r="Q415" s="240"/>
      <c r="R415" s="240"/>
      <c r="S415" s="240"/>
      <c r="T415" s="24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2" t="s">
        <v>152</v>
      </c>
      <c r="AU415" s="242" t="s">
        <v>84</v>
      </c>
      <c r="AV415" s="13" t="s">
        <v>78</v>
      </c>
      <c r="AW415" s="13" t="s">
        <v>33</v>
      </c>
      <c r="AX415" s="13" t="s">
        <v>71</v>
      </c>
      <c r="AY415" s="242" t="s">
        <v>141</v>
      </c>
    </row>
    <row r="416" s="14" customFormat="1">
      <c r="A416" s="14"/>
      <c r="B416" s="243"/>
      <c r="C416" s="244"/>
      <c r="D416" s="234" t="s">
        <v>152</v>
      </c>
      <c r="E416" s="245" t="s">
        <v>19</v>
      </c>
      <c r="F416" s="246" t="s">
        <v>384</v>
      </c>
      <c r="G416" s="244"/>
      <c r="H416" s="247">
        <v>378.63</v>
      </c>
      <c r="I416" s="248"/>
      <c r="J416" s="244"/>
      <c r="K416" s="244"/>
      <c r="L416" s="249"/>
      <c r="M416" s="250"/>
      <c r="N416" s="251"/>
      <c r="O416" s="251"/>
      <c r="P416" s="251"/>
      <c r="Q416" s="251"/>
      <c r="R416" s="251"/>
      <c r="S416" s="251"/>
      <c r="T416" s="252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253" t="s">
        <v>152</v>
      </c>
      <c r="AU416" s="253" t="s">
        <v>84</v>
      </c>
      <c r="AV416" s="14" t="s">
        <v>84</v>
      </c>
      <c r="AW416" s="14" t="s">
        <v>33</v>
      </c>
      <c r="AX416" s="14" t="s">
        <v>71</v>
      </c>
      <c r="AY416" s="253" t="s">
        <v>141</v>
      </c>
    </row>
    <row r="417" s="13" customFormat="1">
      <c r="A417" s="13"/>
      <c r="B417" s="232"/>
      <c r="C417" s="233"/>
      <c r="D417" s="234" t="s">
        <v>152</v>
      </c>
      <c r="E417" s="235" t="s">
        <v>19</v>
      </c>
      <c r="F417" s="236" t="s">
        <v>1482</v>
      </c>
      <c r="G417" s="233"/>
      <c r="H417" s="235" t="s">
        <v>19</v>
      </c>
      <c r="I417" s="237"/>
      <c r="J417" s="233"/>
      <c r="K417" s="233"/>
      <c r="L417" s="238"/>
      <c r="M417" s="239"/>
      <c r="N417" s="240"/>
      <c r="O417" s="240"/>
      <c r="P417" s="240"/>
      <c r="Q417" s="240"/>
      <c r="R417" s="240"/>
      <c r="S417" s="240"/>
      <c r="T417" s="24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2" t="s">
        <v>152</v>
      </c>
      <c r="AU417" s="242" t="s">
        <v>84</v>
      </c>
      <c r="AV417" s="13" t="s">
        <v>78</v>
      </c>
      <c r="AW417" s="13" t="s">
        <v>33</v>
      </c>
      <c r="AX417" s="13" t="s">
        <v>71</v>
      </c>
      <c r="AY417" s="242" t="s">
        <v>141</v>
      </c>
    </row>
    <row r="418" s="14" customFormat="1">
      <c r="A418" s="14"/>
      <c r="B418" s="243"/>
      <c r="C418" s="244"/>
      <c r="D418" s="234" t="s">
        <v>152</v>
      </c>
      <c r="E418" s="245" t="s">
        <v>19</v>
      </c>
      <c r="F418" s="246" t="s">
        <v>1486</v>
      </c>
      <c r="G418" s="244"/>
      <c r="H418" s="247">
        <v>181.02099999999999</v>
      </c>
      <c r="I418" s="248"/>
      <c r="J418" s="244"/>
      <c r="K418" s="244"/>
      <c r="L418" s="249"/>
      <c r="M418" s="250"/>
      <c r="N418" s="251"/>
      <c r="O418" s="251"/>
      <c r="P418" s="251"/>
      <c r="Q418" s="251"/>
      <c r="R418" s="251"/>
      <c r="S418" s="251"/>
      <c r="T418" s="252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3" t="s">
        <v>152</v>
      </c>
      <c r="AU418" s="253" t="s">
        <v>84</v>
      </c>
      <c r="AV418" s="14" t="s">
        <v>84</v>
      </c>
      <c r="AW418" s="14" t="s">
        <v>33</v>
      </c>
      <c r="AX418" s="14" t="s">
        <v>71</v>
      </c>
      <c r="AY418" s="253" t="s">
        <v>141</v>
      </c>
    </row>
    <row r="419" s="13" customFormat="1">
      <c r="A419" s="13"/>
      <c r="B419" s="232"/>
      <c r="C419" s="233"/>
      <c r="D419" s="234" t="s">
        <v>152</v>
      </c>
      <c r="E419" s="235" t="s">
        <v>19</v>
      </c>
      <c r="F419" s="236" t="s">
        <v>318</v>
      </c>
      <c r="G419" s="233"/>
      <c r="H419" s="235" t="s">
        <v>19</v>
      </c>
      <c r="I419" s="237"/>
      <c r="J419" s="233"/>
      <c r="K419" s="233"/>
      <c r="L419" s="238"/>
      <c r="M419" s="239"/>
      <c r="N419" s="240"/>
      <c r="O419" s="240"/>
      <c r="P419" s="240"/>
      <c r="Q419" s="240"/>
      <c r="R419" s="240"/>
      <c r="S419" s="240"/>
      <c r="T419" s="241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2" t="s">
        <v>152</v>
      </c>
      <c r="AU419" s="242" t="s">
        <v>84</v>
      </c>
      <c r="AV419" s="13" t="s">
        <v>78</v>
      </c>
      <c r="AW419" s="13" t="s">
        <v>33</v>
      </c>
      <c r="AX419" s="13" t="s">
        <v>71</v>
      </c>
      <c r="AY419" s="242" t="s">
        <v>141</v>
      </c>
    </row>
    <row r="420" s="14" customFormat="1">
      <c r="A420" s="14"/>
      <c r="B420" s="243"/>
      <c r="C420" s="244"/>
      <c r="D420" s="234" t="s">
        <v>152</v>
      </c>
      <c r="E420" s="245" t="s">
        <v>19</v>
      </c>
      <c r="F420" s="246" t="s">
        <v>384</v>
      </c>
      <c r="G420" s="244"/>
      <c r="H420" s="247">
        <v>378.63</v>
      </c>
      <c r="I420" s="248"/>
      <c r="J420" s="244"/>
      <c r="K420" s="244"/>
      <c r="L420" s="249"/>
      <c r="M420" s="250"/>
      <c r="N420" s="251"/>
      <c r="O420" s="251"/>
      <c r="P420" s="251"/>
      <c r="Q420" s="251"/>
      <c r="R420" s="251"/>
      <c r="S420" s="251"/>
      <c r="T420" s="252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3" t="s">
        <v>152</v>
      </c>
      <c r="AU420" s="253" t="s">
        <v>84</v>
      </c>
      <c r="AV420" s="14" t="s">
        <v>84</v>
      </c>
      <c r="AW420" s="14" t="s">
        <v>33</v>
      </c>
      <c r="AX420" s="14" t="s">
        <v>71</v>
      </c>
      <c r="AY420" s="253" t="s">
        <v>141</v>
      </c>
    </row>
    <row r="421" s="16" customFormat="1">
      <c r="A421" s="16"/>
      <c r="B421" s="275"/>
      <c r="C421" s="276"/>
      <c r="D421" s="234" t="s">
        <v>152</v>
      </c>
      <c r="E421" s="277" t="s">
        <v>19</v>
      </c>
      <c r="F421" s="278" t="s">
        <v>266</v>
      </c>
      <c r="G421" s="276"/>
      <c r="H421" s="279">
        <v>968.21100000000001</v>
      </c>
      <c r="I421" s="280"/>
      <c r="J421" s="276"/>
      <c r="K421" s="276"/>
      <c r="L421" s="281"/>
      <c r="M421" s="282"/>
      <c r="N421" s="283"/>
      <c r="O421" s="283"/>
      <c r="P421" s="283"/>
      <c r="Q421" s="283"/>
      <c r="R421" s="283"/>
      <c r="S421" s="283"/>
      <c r="T421" s="284"/>
      <c r="U421" s="16"/>
      <c r="V421" s="16"/>
      <c r="W421" s="16"/>
      <c r="X421" s="16"/>
      <c r="Y421" s="16"/>
      <c r="Z421" s="16"/>
      <c r="AA421" s="16"/>
      <c r="AB421" s="16"/>
      <c r="AC421" s="16"/>
      <c r="AD421" s="16"/>
      <c r="AE421" s="16"/>
      <c r="AT421" s="285" t="s">
        <v>152</v>
      </c>
      <c r="AU421" s="285" t="s">
        <v>84</v>
      </c>
      <c r="AV421" s="16" t="s">
        <v>164</v>
      </c>
      <c r="AW421" s="16" t="s">
        <v>33</v>
      </c>
      <c r="AX421" s="16" t="s">
        <v>71</v>
      </c>
      <c r="AY421" s="285" t="s">
        <v>141</v>
      </c>
    </row>
    <row r="422" s="13" customFormat="1">
      <c r="A422" s="13"/>
      <c r="B422" s="232"/>
      <c r="C422" s="233"/>
      <c r="D422" s="234" t="s">
        <v>152</v>
      </c>
      <c r="E422" s="235" t="s">
        <v>19</v>
      </c>
      <c r="F422" s="236" t="s">
        <v>321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152</v>
      </c>
      <c r="AU422" s="242" t="s">
        <v>84</v>
      </c>
      <c r="AV422" s="13" t="s">
        <v>78</v>
      </c>
      <c r="AW422" s="13" t="s">
        <v>33</v>
      </c>
      <c r="AX422" s="13" t="s">
        <v>71</v>
      </c>
      <c r="AY422" s="242" t="s">
        <v>141</v>
      </c>
    </row>
    <row r="423" s="13" customFormat="1">
      <c r="A423" s="13"/>
      <c r="B423" s="232"/>
      <c r="C423" s="233"/>
      <c r="D423" s="234" t="s">
        <v>152</v>
      </c>
      <c r="E423" s="235" t="s">
        <v>19</v>
      </c>
      <c r="F423" s="236" t="s">
        <v>288</v>
      </c>
      <c r="G423" s="233"/>
      <c r="H423" s="235" t="s">
        <v>19</v>
      </c>
      <c r="I423" s="237"/>
      <c r="J423" s="233"/>
      <c r="K423" s="233"/>
      <c r="L423" s="238"/>
      <c r="M423" s="239"/>
      <c r="N423" s="240"/>
      <c r="O423" s="240"/>
      <c r="P423" s="240"/>
      <c r="Q423" s="240"/>
      <c r="R423" s="240"/>
      <c r="S423" s="240"/>
      <c r="T423" s="241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2" t="s">
        <v>152</v>
      </c>
      <c r="AU423" s="242" t="s">
        <v>84</v>
      </c>
      <c r="AV423" s="13" t="s">
        <v>78</v>
      </c>
      <c r="AW423" s="13" t="s">
        <v>33</v>
      </c>
      <c r="AX423" s="13" t="s">
        <v>71</v>
      </c>
      <c r="AY423" s="242" t="s">
        <v>141</v>
      </c>
    </row>
    <row r="424" s="14" customFormat="1">
      <c r="A424" s="14"/>
      <c r="B424" s="243"/>
      <c r="C424" s="244"/>
      <c r="D424" s="234" t="s">
        <v>152</v>
      </c>
      <c r="E424" s="245" t="s">
        <v>19</v>
      </c>
      <c r="F424" s="246" t="s">
        <v>387</v>
      </c>
      <c r="G424" s="244"/>
      <c r="H424" s="247">
        <v>-20.16</v>
      </c>
      <c r="I424" s="248"/>
      <c r="J424" s="244"/>
      <c r="K424" s="244"/>
      <c r="L424" s="249"/>
      <c r="M424" s="250"/>
      <c r="N424" s="251"/>
      <c r="O424" s="251"/>
      <c r="P424" s="251"/>
      <c r="Q424" s="251"/>
      <c r="R424" s="251"/>
      <c r="S424" s="251"/>
      <c r="T424" s="252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53" t="s">
        <v>152</v>
      </c>
      <c r="AU424" s="253" t="s">
        <v>84</v>
      </c>
      <c r="AV424" s="14" t="s">
        <v>84</v>
      </c>
      <c r="AW424" s="14" t="s">
        <v>33</v>
      </c>
      <c r="AX424" s="14" t="s">
        <v>71</v>
      </c>
      <c r="AY424" s="253" t="s">
        <v>141</v>
      </c>
    </row>
    <row r="425" s="14" customFormat="1">
      <c r="A425" s="14"/>
      <c r="B425" s="243"/>
      <c r="C425" s="244"/>
      <c r="D425" s="234" t="s">
        <v>152</v>
      </c>
      <c r="E425" s="245" t="s">
        <v>19</v>
      </c>
      <c r="F425" s="246" t="s">
        <v>395</v>
      </c>
      <c r="G425" s="244"/>
      <c r="H425" s="247">
        <v>-11.52</v>
      </c>
      <c r="I425" s="248"/>
      <c r="J425" s="244"/>
      <c r="K425" s="244"/>
      <c r="L425" s="249"/>
      <c r="M425" s="250"/>
      <c r="N425" s="251"/>
      <c r="O425" s="251"/>
      <c r="P425" s="251"/>
      <c r="Q425" s="251"/>
      <c r="R425" s="251"/>
      <c r="S425" s="251"/>
      <c r="T425" s="252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53" t="s">
        <v>152</v>
      </c>
      <c r="AU425" s="253" t="s">
        <v>84</v>
      </c>
      <c r="AV425" s="14" t="s">
        <v>84</v>
      </c>
      <c r="AW425" s="14" t="s">
        <v>33</v>
      </c>
      <c r="AX425" s="14" t="s">
        <v>71</v>
      </c>
      <c r="AY425" s="253" t="s">
        <v>141</v>
      </c>
    </row>
    <row r="426" s="14" customFormat="1">
      <c r="A426" s="14"/>
      <c r="B426" s="243"/>
      <c r="C426" s="244"/>
      <c r="D426" s="234" t="s">
        <v>152</v>
      </c>
      <c r="E426" s="245" t="s">
        <v>19</v>
      </c>
      <c r="F426" s="246" t="s">
        <v>390</v>
      </c>
      <c r="G426" s="244"/>
      <c r="H426" s="247">
        <v>-2.1600000000000001</v>
      </c>
      <c r="I426" s="248"/>
      <c r="J426" s="244"/>
      <c r="K426" s="244"/>
      <c r="L426" s="249"/>
      <c r="M426" s="250"/>
      <c r="N426" s="251"/>
      <c r="O426" s="251"/>
      <c r="P426" s="251"/>
      <c r="Q426" s="251"/>
      <c r="R426" s="251"/>
      <c r="S426" s="251"/>
      <c r="T426" s="252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T426" s="253" t="s">
        <v>152</v>
      </c>
      <c r="AU426" s="253" t="s">
        <v>84</v>
      </c>
      <c r="AV426" s="14" t="s">
        <v>84</v>
      </c>
      <c r="AW426" s="14" t="s">
        <v>33</v>
      </c>
      <c r="AX426" s="14" t="s">
        <v>71</v>
      </c>
      <c r="AY426" s="253" t="s">
        <v>141</v>
      </c>
    </row>
    <row r="427" s="14" customFormat="1">
      <c r="A427" s="14"/>
      <c r="B427" s="243"/>
      <c r="C427" s="244"/>
      <c r="D427" s="234" t="s">
        <v>152</v>
      </c>
      <c r="E427" s="245" t="s">
        <v>19</v>
      </c>
      <c r="F427" s="246" t="s">
        <v>391</v>
      </c>
      <c r="G427" s="244"/>
      <c r="H427" s="247">
        <v>-24</v>
      </c>
      <c r="I427" s="248"/>
      <c r="J427" s="244"/>
      <c r="K427" s="244"/>
      <c r="L427" s="249"/>
      <c r="M427" s="250"/>
      <c r="N427" s="251"/>
      <c r="O427" s="251"/>
      <c r="P427" s="251"/>
      <c r="Q427" s="251"/>
      <c r="R427" s="251"/>
      <c r="S427" s="251"/>
      <c r="T427" s="252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3" t="s">
        <v>152</v>
      </c>
      <c r="AU427" s="253" t="s">
        <v>84</v>
      </c>
      <c r="AV427" s="14" t="s">
        <v>84</v>
      </c>
      <c r="AW427" s="14" t="s">
        <v>33</v>
      </c>
      <c r="AX427" s="14" t="s">
        <v>71</v>
      </c>
      <c r="AY427" s="253" t="s">
        <v>141</v>
      </c>
    </row>
    <row r="428" s="14" customFormat="1">
      <c r="A428" s="14"/>
      <c r="B428" s="243"/>
      <c r="C428" s="244"/>
      <c r="D428" s="234" t="s">
        <v>152</v>
      </c>
      <c r="E428" s="245" t="s">
        <v>19</v>
      </c>
      <c r="F428" s="246" t="s">
        <v>1432</v>
      </c>
      <c r="G428" s="244"/>
      <c r="H428" s="247">
        <v>-14.4</v>
      </c>
      <c r="I428" s="248"/>
      <c r="J428" s="244"/>
      <c r="K428" s="244"/>
      <c r="L428" s="249"/>
      <c r="M428" s="250"/>
      <c r="N428" s="251"/>
      <c r="O428" s="251"/>
      <c r="P428" s="251"/>
      <c r="Q428" s="251"/>
      <c r="R428" s="251"/>
      <c r="S428" s="251"/>
      <c r="T428" s="252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53" t="s">
        <v>152</v>
      </c>
      <c r="AU428" s="253" t="s">
        <v>84</v>
      </c>
      <c r="AV428" s="14" t="s">
        <v>84</v>
      </c>
      <c r="AW428" s="14" t="s">
        <v>33</v>
      </c>
      <c r="AX428" s="14" t="s">
        <v>71</v>
      </c>
      <c r="AY428" s="253" t="s">
        <v>141</v>
      </c>
    </row>
    <row r="429" s="14" customFormat="1">
      <c r="A429" s="14"/>
      <c r="B429" s="243"/>
      <c r="C429" s="244"/>
      <c r="D429" s="234" t="s">
        <v>152</v>
      </c>
      <c r="E429" s="245" t="s">
        <v>19</v>
      </c>
      <c r="F429" s="246" t="s">
        <v>387</v>
      </c>
      <c r="G429" s="244"/>
      <c r="H429" s="247">
        <v>-20.16</v>
      </c>
      <c r="I429" s="248"/>
      <c r="J429" s="244"/>
      <c r="K429" s="244"/>
      <c r="L429" s="249"/>
      <c r="M429" s="250"/>
      <c r="N429" s="251"/>
      <c r="O429" s="251"/>
      <c r="P429" s="251"/>
      <c r="Q429" s="251"/>
      <c r="R429" s="251"/>
      <c r="S429" s="251"/>
      <c r="T429" s="252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53" t="s">
        <v>152</v>
      </c>
      <c r="AU429" s="253" t="s">
        <v>84</v>
      </c>
      <c r="AV429" s="14" t="s">
        <v>84</v>
      </c>
      <c r="AW429" s="14" t="s">
        <v>33</v>
      </c>
      <c r="AX429" s="14" t="s">
        <v>71</v>
      </c>
      <c r="AY429" s="253" t="s">
        <v>141</v>
      </c>
    </row>
    <row r="430" s="14" customFormat="1">
      <c r="A430" s="14"/>
      <c r="B430" s="243"/>
      <c r="C430" s="244"/>
      <c r="D430" s="234" t="s">
        <v>152</v>
      </c>
      <c r="E430" s="245" t="s">
        <v>19</v>
      </c>
      <c r="F430" s="246" t="s">
        <v>394</v>
      </c>
      <c r="G430" s="244"/>
      <c r="H430" s="247">
        <v>-12.960000000000001</v>
      </c>
      <c r="I430" s="248"/>
      <c r="J430" s="244"/>
      <c r="K430" s="244"/>
      <c r="L430" s="249"/>
      <c r="M430" s="250"/>
      <c r="N430" s="251"/>
      <c r="O430" s="251"/>
      <c r="P430" s="251"/>
      <c r="Q430" s="251"/>
      <c r="R430" s="251"/>
      <c r="S430" s="251"/>
      <c r="T430" s="252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3" t="s">
        <v>152</v>
      </c>
      <c r="AU430" s="253" t="s">
        <v>84</v>
      </c>
      <c r="AV430" s="14" t="s">
        <v>84</v>
      </c>
      <c r="AW430" s="14" t="s">
        <v>33</v>
      </c>
      <c r="AX430" s="14" t="s">
        <v>71</v>
      </c>
      <c r="AY430" s="253" t="s">
        <v>141</v>
      </c>
    </row>
    <row r="431" s="14" customFormat="1">
      <c r="A431" s="14"/>
      <c r="B431" s="243"/>
      <c r="C431" s="244"/>
      <c r="D431" s="234" t="s">
        <v>152</v>
      </c>
      <c r="E431" s="245" t="s">
        <v>19</v>
      </c>
      <c r="F431" s="246" t="s">
        <v>395</v>
      </c>
      <c r="G431" s="244"/>
      <c r="H431" s="247">
        <v>-11.52</v>
      </c>
      <c r="I431" s="248"/>
      <c r="J431" s="244"/>
      <c r="K431" s="244"/>
      <c r="L431" s="249"/>
      <c r="M431" s="250"/>
      <c r="N431" s="251"/>
      <c r="O431" s="251"/>
      <c r="P431" s="251"/>
      <c r="Q431" s="251"/>
      <c r="R431" s="251"/>
      <c r="S431" s="251"/>
      <c r="T431" s="252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53" t="s">
        <v>152</v>
      </c>
      <c r="AU431" s="253" t="s">
        <v>84</v>
      </c>
      <c r="AV431" s="14" t="s">
        <v>84</v>
      </c>
      <c r="AW431" s="14" t="s">
        <v>33</v>
      </c>
      <c r="AX431" s="14" t="s">
        <v>71</v>
      </c>
      <c r="AY431" s="253" t="s">
        <v>141</v>
      </c>
    </row>
    <row r="432" s="14" customFormat="1">
      <c r="A432" s="14"/>
      <c r="B432" s="243"/>
      <c r="C432" s="244"/>
      <c r="D432" s="234" t="s">
        <v>152</v>
      </c>
      <c r="E432" s="245" t="s">
        <v>19</v>
      </c>
      <c r="F432" s="246" t="s">
        <v>396</v>
      </c>
      <c r="G432" s="244"/>
      <c r="H432" s="247">
        <v>-2.8050000000000002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84</v>
      </c>
      <c r="AV432" s="14" t="s">
        <v>84</v>
      </c>
      <c r="AW432" s="14" t="s">
        <v>33</v>
      </c>
      <c r="AX432" s="14" t="s">
        <v>71</v>
      </c>
      <c r="AY432" s="253" t="s">
        <v>141</v>
      </c>
    </row>
    <row r="433" s="13" customFormat="1">
      <c r="A433" s="13"/>
      <c r="B433" s="232"/>
      <c r="C433" s="233"/>
      <c r="D433" s="234" t="s">
        <v>152</v>
      </c>
      <c r="E433" s="235" t="s">
        <v>19</v>
      </c>
      <c r="F433" s="236" t="s">
        <v>318</v>
      </c>
      <c r="G433" s="233"/>
      <c r="H433" s="235" t="s">
        <v>19</v>
      </c>
      <c r="I433" s="237"/>
      <c r="J433" s="233"/>
      <c r="K433" s="233"/>
      <c r="L433" s="238"/>
      <c r="M433" s="239"/>
      <c r="N433" s="240"/>
      <c r="O433" s="240"/>
      <c r="P433" s="240"/>
      <c r="Q433" s="240"/>
      <c r="R433" s="240"/>
      <c r="S433" s="240"/>
      <c r="T433" s="24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2" t="s">
        <v>152</v>
      </c>
      <c r="AU433" s="242" t="s">
        <v>84</v>
      </c>
      <c r="AV433" s="13" t="s">
        <v>78</v>
      </c>
      <c r="AW433" s="13" t="s">
        <v>33</v>
      </c>
      <c r="AX433" s="13" t="s">
        <v>71</v>
      </c>
      <c r="AY433" s="242" t="s">
        <v>141</v>
      </c>
    </row>
    <row r="434" s="14" customFormat="1">
      <c r="A434" s="14"/>
      <c r="B434" s="243"/>
      <c r="C434" s="244"/>
      <c r="D434" s="234" t="s">
        <v>152</v>
      </c>
      <c r="E434" s="245" t="s">
        <v>19</v>
      </c>
      <c r="F434" s="246" t="s">
        <v>397</v>
      </c>
      <c r="G434" s="244"/>
      <c r="H434" s="247">
        <v>-28.800000000000001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152</v>
      </c>
      <c r="AU434" s="253" t="s">
        <v>84</v>
      </c>
      <c r="AV434" s="14" t="s">
        <v>84</v>
      </c>
      <c r="AW434" s="14" t="s">
        <v>33</v>
      </c>
      <c r="AX434" s="14" t="s">
        <v>71</v>
      </c>
      <c r="AY434" s="253" t="s">
        <v>141</v>
      </c>
    </row>
    <row r="435" s="14" customFormat="1">
      <c r="A435" s="14"/>
      <c r="B435" s="243"/>
      <c r="C435" s="244"/>
      <c r="D435" s="234" t="s">
        <v>152</v>
      </c>
      <c r="E435" s="245" t="s">
        <v>19</v>
      </c>
      <c r="F435" s="246" t="s">
        <v>398</v>
      </c>
      <c r="G435" s="244"/>
      <c r="H435" s="247">
        <v>-23.039999999999999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152</v>
      </c>
      <c r="AU435" s="253" t="s">
        <v>84</v>
      </c>
      <c r="AV435" s="14" t="s">
        <v>84</v>
      </c>
      <c r="AW435" s="14" t="s">
        <v>33</v>
      </c>
      <c r="AX435" s="14" t="s">
        <v>71</v>
      </c>
      <c r="AY435" s="253" t="s">
        <v>141</v>
      </c>
    </row>
    <row r="436" s="14" customFormat="1">
      <c r="A436" s="14"/>
      <c r="B436" s="243"/>
      <c r="C436" s="244"/>
      <c r="D436" s="234" t="s">
        <v>152</v>
      </c>
      <c r="E436" s="245" t="s">
        <v>19</v>
      </c>
      <c r="F436" s="246" t="s">
        <v>391</v>
      </c>
      <c r="G436" s="244"/>
      <c r="H436" s="247">
        <v>-24</v>
      </c>
      <c r="I436" s="248"/>
      <c r="J436" s="244"/>
      <c r="K436" s="244"/>
      <c r="L436" s="249"/>
      <c r="M436" s="250"/>
      <c r="N436" s="251"/>
      <c r="O436" s="251"/>
      <c r="P436" s="251"/>
      <c r="Q436" s="251"/>
      <c r="R436" s="251"/>
      <c r="S436" s="251"/>
      <c r="T436" s="252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53" t="s">
        <v>152</v>
      </c>
      <c r="AU436" s="253" t="s">
        <v>84</v>
      </c>
      <c r="AV436" s="14" t="s">
        <v>84</v>
      </c>
      <c r="AW436" s="14" t="s">
        <v>33</v>
      </c>
      <c r="AX436" s="14" t="s">
        <v>71</v>
      </c>
      <c r="AY436" s="253" t="s">
        <v>141</v>
      </c>
    </row>
    <row r="437" s="14" customFormat="1">
      <c r="A437" s="14"/>
      <c r="B437" s="243"/>
      <c r="C437" s="244"/>
      <c r="D437" s="234" t="s">
        <v>152</v>
      </c>
      <c r="E437" s="245" t="s">
        <v>19</v>
      </c>
      <c r="F437" s="246" t="s">
        <v>398</v>
      </c>
      <c r="G437" s="244"/>
      <c r="H437" s="247">
        <v>-23.039999999999999</v>
      </c>
      <c r="I437" s="248"/>
      <c r="J437" s="244"/>
      <c r="K437" s="244"/>
      <c r="L437" s="249"/>
      <c r="M437" s="250"/>
      <c r="N437" s="251"/>
      <c r="O437" s="251"/>
      <c r="P437" s="251"/>
      <c r="Q437" s="251"/>
      <c r="R437" s="251"/>
      <c r="S437" s="251"/>
      <c r="T437" s="252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53" t="s">
        <v>152</v>
      </c>
      <c r="AU437" s="253" t="s">
        <v>84</v>
      </c>
      <c r="AV437" s="14" t="s">
        <v>84</v>
      </c>
      <c r="AW437" s="14" t="s">
        <v>33</v>
      </c>
      <c r="AX437" s="14" t="s">
        <v>71</v>
      </c>
      <c r="AY437" s="253" t="s">
        <v>141</v>
      </c>
    </row>
    <row r="438" s="14" customFormat="1">
      <c r="A438" s="14"/>
      <c r="B438" s="243"/>
      <c r="C438" s="244"/>
      <c r="D438" s="234" t="s">
        <v>152</v>
      </c>
      <c r="E438" s="245" t="s">
        <v>19</v>
      </c>
      <c r="F438" s="246" t="s">
        <v>397</v>
      </c>
      <c r="G438" s="244"/>
      <c r="H438" s="247">
        <v>-28.800000000000001</v>
      </c>
      <c r="I438" s="248"/>
      <c r="J438" s="244"/>
      <c r="K438" s="244"/>
      <c r="L438" s="249"/>
      <c r="M438" s="250"/>
      <c r="N438" s="251"/>
      <c r="O438" s="251"/>
      <c r="P438" s="251"/>
      <c r="Q438" s="251"/>
      <c r="R438" s="251"/>
      <c r="S438" s="251"/>
      <c r="T438" s="252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53" t="s">
        <v>152</v>
      </c>
      <c r="AU438" s="253" t="s">
        <v>84</v>
      </c>
      <c r="AV438" s="14" t="s">
        <v>84</v>
      </c>
      <c r="AW438" s="14" t="s">
        <v>33</v>
      </c>
      <c r="AX438" s="14" t="s">
        <v>71</v>
      </c>
      <c r="AY438" s="253" t="s">
        <v>141</v>
      </c>
    </row>
    <row r="439" s="14" customFormat="1">
      <c r="A439" s="14"/>
      <c r="B439" s="243"/>
      <c r="C439" s="244"/>
      <c r="D439" s="234" t="s">
        <v>152</v>
      </c>
      <c r="E439" s="245" t="s">
        <v>19</v>
      </c>
      <c r="F439" s="246" t="s">
        <v>396</v>
      </c>
      <c r="G439" s="244"/>
      <c r="H439" s="247">
        <v>-2.8050000000000002</v>
      </c>
      <c r="I439" s="248"/>
      <c r="J439" s="244"/>
      <c r="K439" s="244"/>
      <c r="L439" s="249"/>
      <c r="M439" s="250"/>
      <c r="N439" s="251"/>
      <c r="O439" s="251"/>
      <c r="P439" s="251"/>
      <c r="Q439" s="251"/>
      <c r="R439" s="251"/>
      <c r="S439" s="251"/>
      <c r="T439" s="252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53" t="s">
        <v>152</v>
      </c>
      <c r="AU439" s="253" t="s">
        <v>84</v>
      </c>
      <c r="AV439" s="14" t="s">
        <v>84</v>
      </c>
      <c r="AW439" s="14" t="s">
        <v>33</v>
      </c>
      <c r="AX439" s="14" t="s">
        <v>71</v>
      </c>
      <c r="AY439" s="253" t="s">
        <v>141</v>
      </c>
    </row>
    <row r="440" s="16" customFormat="1">
      <c r="A440" s="16"/>
      <c r="B440" s="275"/>
      <c r="C440" s="276"/>
      <c r="D440" s="234" t="s">
        <v>152</v>
      </c>
      <c r="E440" s="277" t="s">
        <v>19</v>
      </c>
      <c r="F440" s="278" t="s">
        <v>266</v>
      </c>
      <c r="G440" s="276"/>
      <c r="H440" s="279">
        <v>-250.17000000000002</v>
      </c>
      <c r="I440" s="280"/>
      <c r="J440" s="276"/>
      <c r="K440" s="276"/>
      <c r="L440" s="281"/>
      <c r="M440" s="282"/>
      <c r="N440" s="283"/>
      <c r="O440" s="283"/>
      <c r="P440" s="283"/>
      <c r="Q440" s="283"/>
      <c r="R440" s="283"/>
      <c r="S440" s="283"/>
      <c r="T440" s="284"/>
      <c r="U440" s="16"/>
      <c r="V440" s="16"/>
      <c r="W440" s="16"/>
      <c r="X440" s="16"/>
      <c r="Y440" s="16"/>
      <c r="Z440" s="16"/>
      <c r="AA440" s="16"/>
      <c r="AB440" s="16"/>
      <c r="AC440" s="16"/>
      <c r="AD440" s="16"/>
      <c r="AE440" s="16"/>
      <c r="AT440" s="285" t="s">
        <v>152</v>
      </c>
      <c r="AU440" s="285" t="s">
        <v>84</v>
      </c>
      <c r="AV440" s="16" t="s">
        <v>164</v>
      </c>
      <c r="AW440" s="16" t="s">
        <v>33</v>
      </c>
      <c r="AX440" s="16" t="s">
        <v>71</v>
      </c>
      <c r="AY440" s="285" t="s">
        <v>141</v>
      </c>
    </row>
    <row r="441" s="13" customFormat="1">
      <c r="A441" s="13"/>
      <c r="B441" s="232"/>
      <c r="C441" s="233"/>
      <c r="D441" s="234" t="s">
        <v>152</v>
      </c>
      <c r="E441" s="235" t="s">
        <v>19</v>
      </c>
      <c r="F441" s="236" t="s">
        <v>399</v>
      </c>
      <c r="G441" s="233"/>
      <c r="H441" s="235" t="s">
        <v>19</v>
      </c>
      <c r="I441" s="237"/>
      <c r="J441" s="233"/>
      <c r="K441" s="233"/>
      <c r="L441" s="238"/>
      <c r="M441" s="239"/>
      <c r="N441" s="240"/>
      <c r="O441" s="240"/>
      <c r="P441" s="240"/>
      <c r="Q441" s="240"/>
      <c r="R441" s="240"/>
      <c r="S441" s="240"/>
      <c r="T441" s="24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2" t="s">
        <v>152</v>
      </c>
      <c r="AU441" s="242" t="s">
        <v>84</v>
      </c>
      <c r="AV441" s="13" t="s">
        <v>78</v>
      </c>
      <c r="AW441" s="13" t="s">
        <v>33</v>
      </c>
      <c r="AX441" s="13" t="s">
        <v>71</v>
      </c>
      <c r="AY441" s="242" t="s">
        <v>141</v>
      </c>
    </row>
    <row r="442" s="14" customFormat="1">
      <c r="A442" s="14"/>
      <c r="B442" s="243"/>
      <c r="C442" s="244"/>
      <c r="D442" s="234" t="s">
        <v>152</v>
      </c>
      <c r="E442" s="245" t="s">
        <v>19</v>
      </c>
      <c r="F442" s="246" t="s">
        <v>400</v>
      </c>
      <c r="G442" s="244"/>
      <c r="H442" s="247">
        <v>-79.182000000000002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152</v>
      </c>
      <c r="AU442" s="253" t="s">
        <v>84</v>
      </c>
      <c r="AV442" s="14" t="s">
        <v>84</v>
      </c>
      <c r="AW442" s="14" t="s">
        <v>33</v>
      </c>
      <c r="AX442" s="14" t="s">
        <v>71</v>
      </c>
      <c r="AY442" s="253" t="s">
        <v>141</v>
      </c>
    </row>
    <row r="443" s="16" customFormat="1">
      <c r="A443" s="16"/>
      <c r="B443" s="275"/>
      <c r="C443" s="276"/>
      <c r="D443" s="234" t="s">
        <v>152</v>
      </c>
      <c r="E443" s="277" t="s">
        <v>19</v>
      </c>
      <c r="F443" s="278" t="s">
        <v>266</v>
      </c>
      <c r="G443" s="276"/>
      <c r="H443" s="279">
        <v>-79.182000000000002</v>
      </c>
      <c r="I443" s="280"/>
      <c r="J443" s="276"/>
      <c r="K443" s="276"/>
      <c r="L443" s="281"/>
      <c r="M443" s="282"/>
      <c r="N443" s="283"/>
      <c r="O443" s="283"/>
      <c r="P443" s="283"/>
      <c r="Q443" s="283"/>
      <c r="R443" s="283"/>
      <c r="S443" s="283"/>
      <c r="T443" s="284"/>
      <c r="U443" s="16"/>
      <c r="V443" s="16"/>
      <c r="W443" s="16"/>
      <c r="X443" s="16"/>
      <c r="Y443" s="16"/>
      <c r="Z443" s="16"/>
      <c r="AA443" s="16"/>
      <c r="AB443" s="16"/>
      <c r="AC443" s="16"/>
      <c r="AD443" s="16"/>
      <c r="AE443" s="16"/>
      <c r="AT443" s="285" t="s">
        <v>152</v>
      </c>
      <c r="AU443" s="285" t="s">
        <v>84</v>
      </c>
      <c r="AV443" s="16" t="s">
        <v>164</v>
      </c>
      <c r="AW443" s="16" t="s">
        <v>33</v>
      </c>
      <c r="AX443" s="16" t="s">
        <v>71</v>
      </c>
      <c r="AY443" s="285" t="s">
        <v>141</v>
      </c>
    </row>
    <row r="444" s="15" customFormat="1">
      <c r="A444" s="15"/>
      <c r="B444" s="254"/>
      <c r="C444" s="255"/>
      <c r="D444" s="234" t="s">
        <v>152</v>
      </c>
      <c r="E444" s="256" t="s">
        <v>19</v>
      </c>
      <c r="F444" s="257" t="s">
        <v>159</v>
      </c>
      <c r="G444" s="255"/>
      <c r="H444" s="258">
        <v>638.85900000000038</v>
      </c>
      <c r="I444" s="259"/>
      <c r="J444" s="255"/>
      <c r="K444" s="255"/>
      <c r="L444" s="260"/>
      <c r="M444" s="261"/>
      <c r="N444" s="262"/>
      <c r="O444" s="262"/>
      <c r="P444" s="262"/>
      <c r="Q444" s="262"/>
      <c r="R444" s="262"/>
      <c r="S444" s="262"/>
      <c r="T444" s="263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T444" s="264" t="s">
        <v>152</v>
      </c>
      <c r="AU444" s="264" t="s">
        <v>84</v>
      </c>
      <c r="AV444" s="15" t="s">
        <v>148</v>
      </c>
      <c r="AW444" s="15" t="s">
        <v>33</v>
      </c>
      <c r="AX444" s="15" t="s">
        <v>78</v>
      </c>
      <c r="AY444" s="264" t="s">
        <v>141</v>
      </c>
    </row>
    <row r="445" s="14" customFormat="1">
      <c r="A445" s="14"/>
      <c r="B445" s="243"/>
      <c r="C445" s="244"/>
      <c r="D445" s="234" t="s">
        <v>152</v>
      </c>
      <c r="E445" s="244"/>
      <c r="F445" s="246" t="s">
        <v>1487</v>
      </c>
      <c r="G445" s="244"/>
      <c r="H445" s="247">
        <v>651.63599999999997</v>
      </c>
      <c r="I445" s="248"/>
      <c r="J445" s="244"/>
      <c r="K445" s="244"/>
      <c r="L445" s="249"/>
      <c r="M445" s="250"/>
      <c r="N445" s="251"/>
      <c r="O445" s="251"/>
      <c r="P445" s="251"/>
      <c r="Q445" s="251"/>
      <c r="R445" s="251"/>
      <c r="S445" s="251"/>
      <c r="T445" s="252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53" t="s">
        <v>152</v>
      </c>
      <c r="AU445" s="253" t="s">
        <v>84</v>
      </c>
      <c r="AV445" s="14" t="s">
        <v>84</v>
      </c>
      <c r="AW445" s="14" t="s">
        <v>4</v>
      </c>
      <c r="AX445" s="14" t="s">
        <v>78</v>
      </c>
      <c r="AY445" s="253" t="s">
        <v>141</v>
      </c>
    </row>
    <row r="446" s="2" customFormat="1" ht="33" customHeight="1">
      <c r="A446" s="40"/>
      <c r="B446" s="41"/>
      <c r="C446" s="214" t="s">
        <v>407</v>
      </c>
      <c r="D446" s="214" t="s">
        <v>143</v>
      </c>
      <c r="E446" s="215" t="s">
        <v>408</v>
      </c>
      <c r="F446" s="216" t="s">
        <v>409</v>
      </c>
      <c r="G446" s="217" t="s">
        <v>347</v>
      </c>
      <c r="H446" s="218">
        <v>478.80000000000001</v>
      </c>
      <c r="I446" s="219"/>
      <c r="J446" s="220">
        <f>ROUND(I446*H446,2)</f>
        <v>0</v>
      </c>
      <c r="K446" s="216" t="s">
        <v>147</v>
      </c>
      <c r="L446" s="46"/>
      <c r="M446" s="221" t="s">
        <v>19</v>
      </c>
      <c r="N446" s="222" t="s">
        <v>43</v>
      </c>
      <c r="O446" s="86"/>
      <c r="P446" s="223">
        <f>O446*H446</f>
        <v>0</v>
      </c>
      <c r="Q446" s="223">
        <v>0.0017600000000000001</v>
      </c>
      <c r="R446" s="223">
        <f>Q446*H446</f>
        <v>0.8426880000000001</v>
      </c>
      <c r="S446" s="223">
        <v>0</v>
      </c>
      <c r="T446" s="224">
        <f>S446*H446</f>
        <v>0</v>
      </c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R446" s="225" t="s">
        <v>148</v>
      </c>
      <c r="AT446" s="225" t="s">
        <v>143</v>
      </c>
      <c r="AU446" s="225" t="s">
        <v>84</v>
      </c>
      <c r="AY446" s="19" t="s">
        <v>141</v>
      </c>
      <c r="BE446" s="226">
        <f>IF(N446="základní",J446,0)</f>
        <v>0</v>
      </c>
      <c r="BF446" s="226">
        <f>IF(N446="snížená",J446,0)</f>
        <v>0</v>
      </c>
      <c r="BG446" s="226">
        <f>IF(N446="zákl. přenesená",J446,0)</f>
        <v>0</v>
      </c>
      <c r="BH446" s="226">
        <f>IF(N446="sníž. přenesená",J446,0)</f>
        <v>0</v>
      </c>
      <c r="BI446" s="226">
        <f>IF(N446="nulová",J446,0)</f>
        <v>0</v>
      </c>
      <c r="BJ446" s="19" t="s">
        <v>84</v>
      </c>
      <c r="BK446" s="226">
        <f>ROUND(I446*H446,2)</f>
        <v>0</v>
      </c>
      <c r="BL446" s="19" t="s">
        <v>148</v>
      </c>
      <c r="BM446" s="225" t="s">
        <v>410</v>
      </c>
    </row>
    <row r="447" s="2" customFormat="1">
      <c r="A447" s="40"/>
      <c r="B447" s="41"/>
      <c r="C447" s="42"/>
      <c r="D447" s="227" t="s">
        <v>150</v>
      </c>
      <c r="E447" s="42"/>
      <c r="F447" s="228" t="s">
        <v>411</v>
      </c>
      <c r="G447" s="42"/>
      <c r="H447" s="42"/>
      <c r="I447" s="229"/>
      <c r="J447" s="42"/>
      <c r="K447" s="42"/>
      <c r="L447" s="46"/>
      <c r="M447" s="230"/>
      <c r="N447" s="231"/>
      <c r="O447" s="86"/>
      <c r="P447" s="86"/>
      <c r="Q447" s="86"/>
      <c r="R447" s="86"/>
      <c r="S447" s="86"/>
      <c r="T447" s="87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T447" s="19" t="s">
        <v>150</v>
      </c>
      <c r="AU447" s="19" t="s">
        <v>84</v>
      </c>
    </row>
    <row r="448" s="13" customFormat="1">
      <c r="A448" s="13"/>
      <c r="B448" s="232"/>
      <c r="C448" s="233"/>
      <c r="D448" s="234" t="s">
        <v>152</v>
      </c>
      <c r="E448" s="235" t="s">
        <v>19</v>
      </c>
      <c r="F448" s="236" t="s">
        <v>267</v>
      </c>
      <c r="G448" s="233"/>
      <c r="H448" s="235" t="s">
        <v>19</v>
      </c>
      <c r="I448" s="237"/>
      <c r="J448" s="233"/>
      <c r="K448" s="233"/>
      <c r="L448" s="238"/>
      <c r="M448" s="239"/>
      <c r="N448" s="240"/>
      <c r="O448" s="240"/>
      <c r="P448" s="240"/>
      <c r="Q448" s="240"/>
      <c r="R448" s="240"/>
      <c r="S448" s="240"/>
      <c r="T448" s="241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2" t="s">
        <v>152</v>
      </c>
      <c r="AU448" s="242" t="s">
        <v>84</v>
      </c>
      <c r="AV448" s="13" t="s">
        <v>78</v>
      </c>
      <c r="AW448" s="13" t="s">
        <v>33</v>
      </c>
      <c r="AX448" s="13" t="s">
        <v>71</v>
      </c>
      <c r="AY448" s="242" t="s">
        <v>141</v>
      </c>
    </row>
    <row r="449" s="13" customFormat="1">
      <c r="A449" s="13"/>
      <c r="B449" s="232"/>
      <c r="C449" s="233"/>
      <c r="D449" s="234" t="s">
        <v>152</v>
      </c>
      <c r="E449" s="235" t="s">
        <v>19</v>
      </c>
      <c r="F449" s="236" t="s">
        <v>260</v>
      </c>
      <c r="G449" s="233"/>
      <c r="H449" s="235" t="s">
        <v>19</v>
      </c>
      <c r="I449" s="237"/>
      <c r="J449" s="233"/>
      <c r="K449" s="233"/>
      <c r="L449" s="238"/>
      <c r="M449" s="239"/>
      <c r="N449" s="240"/>
      <c r="O449" s="240"/>
      <c r="P449" s="240"/>
      <c r="Q449" s="240"/>
      <c r="R449" s="240"/>
      <c r="S449" s="240"/>
      <c r="T449" s="241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2" t="s">
        <v>152</v>
      </c>
      <c r="AU449" s="242" t="s">
        <v>84</v>
      </c>
      <c r="AV449" s="13" t="s">
        <v>78</v>
      </c>
      <c r="AW449" s="13" t="s">
        <v>33</v>
      </c>
      <c r="AX449" s="13" t="s">
        <v>71</v>
      </c>
      <c r="AY449" s="242" t="s">
        <v>141</v>
      </c>
    </row>
    <row r="450" s="14" customFormat="1">
      <c r="A450" s="14"/>
      <c r="B450" s="243"/>
      <c r="C450" s="244"/>
      <c r="D450" s="234" t="s">
        <v>152</v>
      </c>
      <c r="E450" s="245" t="s">
        <v>19</v>
      </c>
      <c r="F450" s="246" t="s">
        <v>412</v>
      </c>
      <c r="G450" s="244"/>
      <c r="H450" s="247">
        <v>44.399999999999999</v>
      </c>
      <c r="I450" s="248"/>
      <c r="J450" s="244"/>
      <c r="K450" s="244"/>
      <c r="L450" s="249"/>
      <c r="M450" s="250"/>
      <c r="N450" s="251"/>
      <c r="O450" s="251"/>
      <c r="P450" s="251"/>
      <c r="Q450" s="251"/>
      <c r="R450" s="251"/>
      <c r="S450" s="251"/>
      <c r="T450" s="252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T450" s="253" t="s">
        <v>152</v>
      </c>
      <c r="AU450" s="253" t="s">
        <v>84</v>
      </c>
      <c r="AV450" s="14" t="s">
        <v>84</v>
      </c>
      <c r="AW450" s="14" t="s">
        <v>33</v>
      </c>
      <c r="AX450" s="14" t="s">
        <v>71</v>
      </c>
      <c r="AY450" s="253" t="s">
        <v>141</v>
      </c>
    </row>
    <row r="451" s="14" customFormat="1">
      <c r="A451" s="14"/>
      <c r="B451" s="243"/>
      <c r="C451" s="244"/>
      <c r="D451" s="234" t="s">
        <v>152</v>
      </c>
      <c r="E451" s="245" t="s">
        <v>19</v>
      </c>
      <c r="F451" s="246" t="s">
        <v>1434</v>
      </c>
      <c r="G451" s="244"/>
      <c r="H451" s="247">
        <v>33.600000000000001</v>
      </c>
      <c r="I451" s="248"/>
      <c r="J451" s="244"/>
      <c r="K451" s="244"/>
      <c r="L451" s="249"/>
      <c r="M451" s="250"/>
      <c r="N451" s="251"/>
      <c r="O451" s="251"/>
      <c r="P451" s="251"/>
      <c r="Q451" s="251"/>
      <c r="R451" s="251"/>
      <c r="S451" s="251"/>
      <c r="T451" s="252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T451" s="253" t="s">
        <v>152</v>
      </c>
      <c r="AU451" s="253" t="s">
        <v>84</v>
      </c>
      <c r="AV451" s="14" t="s">
        <v>84</v>
      </c>
      <c r="AW451" s="14" t="s">
        <v>33</v>
      </c>
      <c r="AX451" s="14" t="s">
        <v>71</v>
      </c>
      <c r="AY451" s="253" t="s">
        <v>141</v>
      </c>
    </row>
    <row r="452" s="14" customFormat="1">
      <c r="A452" s="14"/>
      <c r="B452" s="243"/>
      <c r="C452" s="244"/>
      <c r="D452" s="234" t="s">
        <v>152</v>
      </c>
      <c r="E452" s="245" t="s">
        <v>19</v>
      </c>
      <c r="F452" s="246" t="s">
        <v>415</v>
      </c>
      <c r="G452" s="244"/>
      <c r="H452" s="247">
        <v>8.4000000000000004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152</v>
      </c>
      <c r="AU452" s="253" t="s">
        <v>84</v>
      </c>
      <c r="AV452" s="14" t="s">
        <v>84</v>
      </c>
      <c r="AW452" s="14" t="s">
        <v>33</v>
      </c>
      <c r="AX452" s="14" t="s">
        <v>71</v>
      </c>
      <c r="AY452" s="253" t="s">
        <v>141</v>
      </c>
    </row>
    <row r="453" s="14" customFormat="1">
      <c r="A453" s="14"/>
      <c r="B453" s="243"/>
      <c r="C453" s="244"/>
      <c r="D453" s="234" t="s">
        <v>152</v>
      </c>
      <c r="E453" s="245" t="s">
        <v>19</v>
      </c>
      <c r="F453" s="246" t="s">
        <v>416</v>
      </c>
      <c r="G453" s="244"/>
      <c r="H453" s="247">
        <v>46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152</v>
      </c>
      <c r="AU453" s="253" t="s">
        <v>84</v>
      </c>
      <c r="AV453" s="14" t="s">
        <v>84</v>
      </c>
      <c r="AW453" s="14" t="s">
        <v>33</v>
      </c>
      <c r="AX453" s="14" t="s">
        <v>71</v>
      </c>
      <c r="AY453" s="253" t="s">
        <v>141</v>
      </c>
    </row>
    <row r="454" s="14" customFormat="1">
      <c r="A454" s="14"/>
      <c r="B454" s="243"/>
      <c r="C454" s="244"/>
      <c r="D454" s="234" t="s">
        <v>152</v>
      </c>
      <c r="E454" s="245" t="s">
        <v>19</v>
      </c>
      <c r="F454" s="246" t="s">
        <v>1435</v>
      </c>
      <c r="G454" s="244"/>
      <c r="H454" s="247">
        <v>37.200000000000003</v>
      </c>
      <c r="I454" s="248"/>
      <c r="J454" s="244"/>
      <c r="K454" s="244"/>
      <c r="L454" s="249"/>
      <c r="M454" s="250"/>
      <c r="N454" s="251"/>
      <c r="O454" s="251"/>
      <c r="P454" s="251"/>
      <c r="Q454" s="251"/>
      <c r="R454" s="251"/>
      <c r="S454" s="251"/>
      <c r="T454" s="252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T454" s="253" t="s">
        <v>152</v>
      </c>
      <c r="AU454" s="253" t="s">
        <v>84</v>
      </c>
      <c r="AV454" s="14" t="s">
        <v>84</v>
      </c>
      <c r="AW454" s="14" t="s">
        <v>33</v>
      </c>
      <c r="AX454" s="14" t="s">
        <v>71</v>
      </c>
      <c r="AY454" s="253" t="s">
        <v>141</v>
      </c>
    </row>
    <row r="455" s="14" customFormat="1">
      <c r="A455" s="14"/>
      <c r="B455" s="243"/>
      <c r="C455" s="244"/>
      <c r="D455" s="234" t="s">
        <v>152</v>
      </c>
      <c r="E455" s="245" t="s">
        <v>19</v>
      </c>
      <c r="F455" s="246" t="s">
        <v>412</v>
      </c>
      <c r="G455" s="244"/>
      <c r="H455" s="247">
        <v>44.399999999999999</v>
      </c>
      <c r="I455" s="248"/>
      <c r="J455" s="244"/>
      <c r="K455" s="244"/>
      <c r="L455" s="249"/>
      <c r="M455" s="250"/>
      <c r="N455" s="251"/>
      <c r="O455" s="251"/>
      <c r="P455" s="251"/>
      <c r="Q455" s="251"/>
      <c r="R455" s="251"/>
      <c r="S455" s="251"/>
      <c r="T455" s="252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3" t="s">
        <v>152</v>
      </c>
      <c r="AU455" s="253" t="s">
        <v>84</v>
      </c>
      <c r="AV455" s="14" t="s">
        <v>84</v>
      </c>
      <c r="AW455" s="14" t="s">
        <v>33</v>
      </c>
      <c r="AX455" s="14" t="s">
        <v>71</v>
      </c>
      <c r="AY455" s="253" t="s">
        <v>141</v>
      </c>
    </row>
    <row r="456" s="14" customFormat="1">
      <c r="A456" s="14"/>
      <c r="B456" s="243"/>
      <c r="C456" s="244"/>
      <c r="D456" s="234" t="s">
        <v>152</v>
      </c>
      <c r="E456" s="245" t="s">
        <v>19</v>
      </c>
      <c r="F456" s="246" t="s">
        <v>419</v>
      </c>
      <c r="G456" s="244"/>
      <c r="H456" s="247">
        <v>4.7000000000000002</v>
      </c>
      <c r="I456" s="248"/>
      <c r="J456" s="244"/>
      <c r="K456" s="244"/>
      <c r="L456" s="249"/>
      <c r="M456" s="250"/>
      <c r="N456" s="251"/>
      <c r="O456" s="251"/>
      <c r="P456" s="251"/>
      <c r="Q456" s="251"/>
      <c r="R456" s="251"/>
      <c r="S456" s="251"/>
      <c r="T456" s="252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T456" s="253" t="s">
        <v>152</v>
      </c>
      <c r="AU456" s="253" t="s">
        <v>84</v>
      </c>
      <c r="AV456" s="14" t="s">
        <v>84</v>
      </c>
      <c r="AW456" s="14" t="s">
        <v>33</v>
      </c>
      <c r="AX456" s="14" t="s">
        <v>71</v>
      </c>
      <c r="AY456" s="253" t="s">
        <v>141</v>
      </c>
    </row>
    <row r="457" s="13" customFormat="1">
      <c r="A457" s="13"/>
      <c r="B457" s="232"/>
      <c r="C457" s="233"/>
      <c r="D457" s="234" t="s">
        <v>152</v>
      </c>
      <c r="E457" s="235" t="s">
        <v>19</v>
      </c>
      <c r="F457" s="236" t="s">
        <v>264</v>
      </c>
      <c r="G457" s="233"/>
      <c r="H457" s="235" t="s">
        <v>19</v>
      </c>
      <c r="I457" s="237"/>
      <c r="J457" s="233"/>
      <c r="K457" s="233"/>
      <c r="L457" s="238"/>
      <c r="M457" s="239"/>
      <c r="N457" s="240"/>
      <c r="O457" s="240"/>
      <c r="P457" s="240"/>
      <c r="Q457" s="240"/>
      <c r="R457" s="240"/>
      <c r="S457" s="240"/>
      <c r="T457" s="241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2" t="s">
        <v>152</v>
      </c>
      <c r="AU457" s="242" t="s">
        <v>84</v>
      </c>
      <c r="AV457" s="13" t="s">
        <v>78</v>
      </c>
      <c r="AW457" s="13" t="s">
        <v>33</v>
      </c>
      <c r="AX457" s="13" t="s">
        <v>71</v>
      </c>
      <c r="AY457" s="242" t="s">
        <v>141</v>
      </c>
    </row>
    <row r="458" s="14" customFormat="1">
      <c r="A458" s="14"/>
      <c r="B458" s="243"/>
      <c r="C458" s="244"/>
      <c r="D458" s="234" t="s">
        <v>152</v>
      </c>
      <c r="E458" s="245" t="s">
        <v>19</v>
      </c>
      <c r="F458" s="246" t="s">
        <v>420</v>
      </c>
      <c r="G458" s="244"/>
      <c r="H458" s="247">
        <v>55.200000000000003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152</v>
      </c>
      <c r="AU458" s="253" t="s">
        <v>84</v>
      </c>
      <c r="AV458" s="14" t="s">
        <v>84</v>
      </c>
      <c r="AW458" s="14" t="s">
        <v>33</v>
      </c>
      <c r="AX458" s="14" t="s">
        <v>71</v>
      </c>
      <c r="AY458" s="253" t="s">
        <v>141</v>
      </c>
    </row>
    <row r="459" s="14" customFormat="1">
      <c r="A459" s="14"/>
      <c r="B459" s="243"/>
      <c r="C459" s="244"/>
      <c r="D459" s="234" t="s">
        <v>152</v>
      </c>
      <c r="E459" s="245" t="s">
        <v>19</v>
      </c>
      <c r="F459" s="246" t="s">
        <v>421</v>
      </c>
      <c r="G459" s="244"/>
      <c r="H459" s="247">
        <v>48</v>
      </c>
      <c r="I459" s="248"/>
      <c r="J459" s="244"/>
      <c r="K459" s="244"/>
      <c r="L459" s="249"/>
      <c r="M459" s="250"/>
      <c r="N459" s="251"/>
      <c r="O459" s="251"/>
      <c r="P459" s="251"/>
      <c r="Q459" s="251"/>
      <c r="R459" s="251"/>
      <c r="S459" s="251"/>
      <c r="T459" s="252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253" t="s">
        <v>152</v>
      </c>
      <c r="AU459" s="253" t="s">
        <v>84</v>
      </c>
      <c r="AV459" s="14" t="s">
        <v>84</v>
      </c>
      <c r="AW459" s="14" t="s">
        <v>33</v>
      </c>
      <c r="AX459" s="14" t="s">
        <v>71</v>
      </c>
      <c r="AY459" s="253" t="s">
        <v>141</v>
      </c>
    </row>
    <row r="460" s="14" customFormat="1">
      <c r="A460" s="14"/>
      <c r="B460" s="243"/>
      <c r="C460" s="244"/>
      <c r="D460" s="234" t="s">
        <v>152</v>
      </c>
      <c r="E460" s="245" t="s">
        <v>19</v>
      </c>
      <c r="F460" s="246" t="s">
        <v>416</v>
      </c>
      <c r="G460" s="244"/>
      <c r="H460" s="247">
        <v>46</v>
      </c>
      <c r="I460" s="248"/>
      <c r="J460" s="244"/>
      <c r="K460" s="244"/>
      <c r="L460" s="249"/>
      <c r="M460" s="250"/>
      <c r="N460" s="251"/>
      <c r="O460" s="251"/>
      <c r="P460" s="251"/>
      <c r="Q460" s="251"/>
      <c r="R460" s="251"/>
      <c r="S460" s="251"/>
      <c r="T460" s="252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53" t="s">
        <v>152</v>
      </c>
      <c r="AU460" s="253" t="s">
        <v>84</v>
      </c>
      <c r="AV460" s="14" t="s">
        <v>84</v>
      </c>
      <c r="AW460" s="14" t="s">
        <v>33</v>
      </c>
      <c r="AX460" s="14" t="s">
        <v>71</v>
      </c>
      <c r="AY460" s="253" t="s">
        <v>141</v>
      </c>
    </row>
    <row r="461" s="14" customFormat="1">
      <c r="A461" s="14"/>
      <c r="B461" s="243"/>
      <c r="C461" s="244"/>
      <c r="D461" s="234" t="s">
        <v>152</v>
      </c>
      <c r="E461" s="245" t="s">
        <v>19</v>
      </c>
      <c r="F461" s="246" t="s">
        <v>421</v>
      </c>
      <c r="G461" s="244"/>
      <c r="H461" s="247">
        <v>48</v>
      </c>
      <c r="I461" s="248"/>
      <c r="J461" s="244"/>
      <c r="K461" s="244"/>
      <c r="L461" s="249"/>
      <c r="M461" s="250"/>
      <c r="N461" s="251"/>
      <c r="O461" s="251"/>
      <c r="P461" s="251"/>
      <c r="Q461" s="251"/>
      <c r="R461" s="251"/>
      <c r="S461" s="251"/>
      <c r="T461" s="252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3" t="s">
        <v>152</v>
      </c>
      <c r="AU461" s="253" t="s">
        <v>84</v>
      </c>
      <c r="AV461" s="14" t="s">
        <v>84</v>
      </c>
      <c r="AW461" s="14" t="s">
        <v>33</v>
      </c>
      <c r="AX461" s="14" t="s">
        <v>71</v>
      </c>
      <c r="AY461" s="253" t="s">
        <v>141</v>
      </c>
    </row>
    <row r="462" s="14" customFormat="1">
      <c r="A462" s="14"/>
      <c r="B462" s="243"/>
      <c r="C462" s="244"/>
      <c r="D462" s="234" t="s">
        <v>152</v>
      </c>
      <c r="E462" s="245" t="s">
        <v>19</v>
      </c>
      <c r="F462" s="246" t="s">
        <v>420</v>
      </c>
      <c r="G462" s="244"/>
      <c r="H462" s="247">
        <v>55.200000000000003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152</v>
      </c>
      <c r="AU462" s="253" t="s">
        <v>84</v>
      </c>
      <c r="AV462" s="14" t="s">
        <v>84</v>
      </c>
      <c r="AW462" s="14" t="s">
        <v>33</v>
      </c>
      <c r="AX462" s="14" t="s">
        <v>71</v>
      </c>
      <c r="AY462" s="253" t="s">
        <v>141</v>
      </c>
    </row>
    <row r="463" s="14" customFormat="1">
      <c r="A463" s="14"/>
      <c r="B463" s="243"/>
      <c r="C463" s="244"/>
      <c r="D463" s="234" t="s">
        <v>152</v>
      </c>
      <c r="E463" s="245" t="s">
        <v>19</v>
      </c>
      <c r="F463" s="246" t="s">
        <v>422</v>
      </c>
      <c r="G463" s="244"/>
      <c r="H463" s="247">
        <v>7.7000000000000002</v>
      </c>
      <c r="I463" s="248"/>
      <c r="J463" s="244"/>
      <c r="K463" s="244"/>
      <c r="L463" s="249"/>
      <c r="M463" s="250"/>
      <c r="N463" s="251"/>
      <c r="O463" s="251"/>
      <c r="P463" s="251"/>
      <c r="Q463" s="251"/>
      <c r="R463" s="251"/>
      <c r="S463" s="251"/>
      <c r="T463" s="252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3" t="s">
        <v>152</v>
      </c>
      <c r="AU463" s="253" t="s">
        <v>84</v>
      </c>
      <c r="AV463" s="14" t="s">
        <v>84</v>
      </c>
      <c r="AW463" s="14" t="s">
        <v>33</v>
      </c>
      <c r="AX463" s="14" t="s">
        <v>71</v>
      </c>
      <c r="AY463" s="253" t="s">
        <v>141</v>
      </c>
    </row>
    <row r="464" s="15" customFormat="1">
      <c r="A464" s="15"/>
      <c r="B464" s="254"/>
      <c r="C464" s="255"/>
      <c r="D464" s="234" t="s">
        <v>152</v>
      </c>
      <c r="E464" s="256" t="s">
        <v>19</v>
      </c>
      <c r="F464" s="257" t="s">
        <v>159</v>
      </c>
      <c r="G464" s="255"/>
      <c r="H464" s="258">
        <v>478.80000000000001</v>
      </c>
      <c r="I464" s="259"/>
      <c r="J464" s="255"/>
      <c r="K464" s="255"/>
      <c r="L464" s="260"/>
      <c r="M464" s="261"/>
      <c r="N464" s="262"/>
      <c r="O464" s="262"/>
      <c r="P464" s="262"/>
      <c r="Q464" s="262"/>
      <c r="R464" s="262"/>
      <c r="S464" s="262"/>
      <c r="T464" s="263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64" t="s">
        <v>152</v>
      </c>
      <c r="AU464" s="264" t="s">
        <v>84</v>
      </c>
      <c r="AV464" s="15" t="s">
        <v>148</v>
      </c>
      <c r="AW464" s="15" t="s">
        <v>33</v>
      </c>
      <c r="AX464" s="15" t="s">
        <v>78</v>
      </c>
      <c r="AY464" s="264" t="s">
        <v>141</v>
      </c>
    </row>
    <row r="465" s="2" customFormat="1" ht="16.5" customHeight="1">
      <c r="A465" s="40"/>
      <c r="B465" s="41"/>
      <c r="C465" s="265" t="s">
        <v>423</v>
      </c>
      <c r="D465" s="265" t="s">
        <v>183</v>
      </c>
      <c r="E465" s="266" t="s">
        <v>424</v>
      </c>
      <c r="F465" s="267" t="s">
        <v>241</v>
      </c>
      <c r="G465" s="268" t="s">
        <v>146</v>
      </c>
      <c r="H465" s="269">
        <v>78.507000000000005</v>
      </c>
      <c r="I465" s="270"/>
      <c r="J465" s="271">
        <f>ROUND(I465*H465,2)</f>
        <v>0</v>
      </c>
      <c r="K465" s="267" t="s">
        <v>19</v>
      </c>
      <c r="L465" s="272"/>
      <c r="M465" s="273" t="s">
        <v>19</v>
      </c>
      <c r="N465" s="274" t="s">
        <v>43</v>
      </c>
      <c r="O465" s="86"/>
      <c r="P465" s="223">
        <f>O465*H465</f>
        <v>0</v>
      </c>
      <c r="Q465" s="223">
        <v>0.0060000000000000001</v>
      </c>
      <c r="R465" s="223">
        <f>Q465*H465</f>
        <v>0.47104200000000002</v>
      </c>
      <c r="S465" s="223">
        <v>0</v>
      </c>
      <c r="T465" s="224">
        <f>S465*H465</f>
        <v>0</v>
      </c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R465" s="225" t="s">
        <v>187</v>
      </c>
      <c r="AT465" s="225" t="s">
        <v>183</v>
      </c>
      <c r="AU465" s="225" t="s">
        <v>84</v>
      </c>
      <c r="AY465" s="19" t="s">
        <v>141</v>
      </c>
      <c r="BE465" s="226">
        <f>IF(N465="základní",J465,0)</f>
        <v>0</v>
      </c>
      <c r="BF465" s="226">
        <f>IF(N465="snížená",J465,0)</f>
        <v>0</v>
      </c>
      <c r="BG465" s="226">
        <f>IF(N465="zákl. přenesená",J465,0)</f>
        <v>0</v>
      </c>
      <c r="BH465" s="226">
        <f>IF(N465="sníž. přenesená",J465,0)</f>
        <v>0</v>
      </c>
      <c r="BI465" s="226">
        <f>IF(N465="nulová",J465,0)</f>
        <v>0</v>
      </c>
      <c r="BJ465" s="19" t="s">
        <v>84</v>
      </c>
      <c r="BK465" s="226">
        <f>ROUND(I465*H465,2)</f>
        <v>0</v>
      </c>
      <c r="BL465" s="19" t="s">
        <v>148</v>
      </c>
      <c r="BM465" s="225" t="s">
        <v>425</v>
      </c>
    </row>
    <row r="466" s="13" customFormat="1">
      <c r="A466" s="13"/>
      <c r="B466" s="232"/>
      <c r="C466" s="233"/>
      <c r="D466" s="234" t="s">
        <v>152</v>
      </c>
      <c r="E466" s="235" t="s">
        <v>19</v>
      </c>
      <c r="F466" s="236" t="s">
        <v>267</v>
      </c>
      <c r="G466" s="233"/>
      <c r="H466" s="235" t="s">
        <v>19</v>
      </c>
      <c r="I466" s="237"/>
      <c r="J466" s="233"/>
      <c r="K466" s="233"/>
      <c r="L466" s="238"/>
      <c r="M466" s="239"/>
      <c r="N466" s="240"/>
      <c r="O466" s="240"/>
      <c r="P466" s="240"/>
      <c r="Q466" s="240"/>
      <c r="R466" s="240"/>
      <c r="S466" s="240"/>
      <c r="T466" s="241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2" t="s">
        <v>152</v>
      </c>
      <c r="AU466" s="242" t="s">
        <v>84</v>
      </c>
      <c r="AV466" s="13" t="s">
        <v>78</v>
      </c>
      <c r="AW466" s="13" t="s">
        <v>33</v>
      </c>
      <c r="AX466" s="13" t="s">
        <v>71</v>
      </c>
      <c r="AY466" s="242" t="s">
        <v>141</v>
      </c>
    </row>
    <row r="467" s="13" customFormat="1">
      <c r="A467" s="13"/>
      <c r="B467" s="232"/>
      <c r="C467" s="233"/>
      <c r="D467" s="234" t="s">
        <v>152</v>
      </c>
      <c r="E467" s="235" t="s">
        <v>19</v>
      </c>
      <c r="F467" s="236" t="s">
        <v>260</v>
      </c>
      <c r="G467" s="233"/>
      <c r="H467" s="235" t="s">
        <v>19</v>
      </c>
      <c r="I467" s="237"/>
      <c r="J467" s="233"/>
      <c r="K467" s="233"/>
      <c r="L467" s="238"/>
      <c r="M467" s="239"/>
      <c r="N467" s="240"/>
      <c r="O467" s="240"/>
      <c r="P467" s="240"/>
      <c r="Q467" s="240"/>
      <c r="R467" s="240"/>
      <c r="S467" s="240"/>
      <c r="T467" s="241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2" t="s">
        <v>152</v>
      </c>
      <c r="AU467" s="242" t="s">
        <v>84</v>
      </c>
      <c r="AV467" s="13" t="s">
        <v>78</v>
      </c>
      <c r="AW467" s="13" t="s">
        <v>33</v>
      </c>
      <c r="AX467" s="13" t="s">
        <v>71</v>
      </c>
      <c r="AY467" s="242" t="s">
        <v>141</v>
      </c>
    </row>
    <row r="468" s="14" customFormat="1">
      <c r="A468" s="14"/>
      <c r="B468" s="243"/>
      <c r="C468" s="244"/>
      <c r="D468" s="234" t="s">
        <v>152</v>
      </c>
      <c r="E468" s="245" t="s">
        <v>19</v>
      </c>
      <c r="F468" s="246" t="s">
        <v>426</v>
      </c>
      <c r="G468" s="244"/>
      <c r="H468" s="247">
        <v>6.6600000000000001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152</v>
      </c>
      <c r="AU468" s="253" t="s">
        <v>84</v>
      </c>
      <c r="AV468" s="14" t="s">
        <v>84</v>
      </c>
      <c r="AW468" s="14" t="s">
        <v>33</v>
      </c>
      <c r="AX468" s="14" t="s">
        <v>71</v>
      </c>
      <c r="AY468" s="253" t="s">
        <v>141</v>
      </c>
    </row>
    <row r="469" s="14" customFormat="1">
      <c r="A469" s="14"/>
      <c r="B469" s="243"/>
      <c r="C469" s="244"/>
      <c r="D469" s="234" t="s">
        <v>152</v>
      </c>
      <c r="E469" s="245" t="s">
        <v>19</v>
      </c>
      <c r="F469" s="246" t="s">
        <v>1436</v>
      </c>
      <c r="G469" s="244"/>
      <c r="H469" s="247">
        <v>5.04</v>
      </c>
      <c r="I469" s="248"/>
      <c r="J469" s="244"/>
      <c r="K469" s="244"/>
      <c r="L469" s="249"/>
      <c r="M469" s="250"/>
      <c r="N469" s="251"/>
      <c r="O469" s="251"/>
      <c r="P469" s="251"/>
      <c r="Q469" s="251"/>
      <c r="R469" s="251"/>
      <c r="S469" s="251"/>
      <c r="T469" s="252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3" t="s">
        <v>152</v>
      </c>
      <c r="AU469" s="253" t="s">
        <v>84</v>
      </c>
      <c r="AV469" s="14" t="s">
        <v>84</v>
      </c>
      <c r="AW469" s="14" t="s">
        <v>33</v>
      </c>
      <c r="AX469" s="14" t="s">
        <v>71</v>
      </c>
      <c r="AY469" s="253" t="s">
        <v>141</v>
      </c>
    </row>
    <row r="470" s="14" customFormat="1">
      <c r="A470" s="14"/>
      <c r="B470" s="243"/>
      <c r="C470" s="244"/>
      <c r="D470" s="234" t="s">
        <v>152</v>
      </c>
      <c r="E470" s="245" t="s">
        <v>19</v>
      </c>
      <c r="F470" s="246" t="s">
        <v>429</v>
      </c>
      <c r="G470" s="244"/>
      <c r="H470" s="247">
        <v>1.26</v>
      </c>
      <c r="I470" s="248"/>
      <c r="J470" s="244"/>
      <c r="K470" s="244"/>
      <c r="L470" s="249"/>
      <c r="M470" s="250"/>
      <c r="N470" s="251"/>
      <c r="O470" s="251"/>
      <c r="P470" s="251"/>
      <c r="Q470" s="251"/>
      <c r="R470" s="251"/>
      <c r="S470" s="251"/>
      <c r="T470" s="252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53" t="s">
        <v>152</v>
      </c>
      <c r="AU470" s="253" t="s">
        <v>84</v>
      </c>
      <c r="AV470" s="14" t="s">
        <v>84</v>
      </c>
      <c r="AW470" s="14" t="s">
        <v>33</v>
      </c>
      <c r="AX470" s="14" t="s">
        <v>71</v>
      </c>
      <c r="AY470" s="253" t="s">
        <v>141</v>
      </c>
    </row>
    <row r="471" s="14" customFormat="1">
      <c r="A471" s="14"/>
      <c r="B471" s="243"/>
      <c r="C471" s="244"/>
      <c r="D471" s="234" t="s">
        <v>152</v>
      </c>
      <c r="E471" s="245" t="s">
        <v>19</v>
      </c>
      <c r="F471" s="246" t="s">
        <v>430</v>
      </c>
      <c r="G471" s="244"/>
      <c r="H471" s="247">
        <v>6.9000000000000004</v>
      </c>
      <c r="I471" s="248"/>
      <c r="J471" s="244"/>
      <c r="K471" s="244"/>
      <c r="L471" s="249"/>
      <c r="M471" s="250"/>
      <c r="N471" s="251"/>
      <c r="O471" s="251"/>
      <c r="P471" s="251"/>
      <c r="Q471" s="251"/>
      <c r="R471" s="251"/>
      <c r="S471" s="251"/>
      <c r="T471" s="252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3" t="s">
        <v>152</v>
      </c>
      <c r="AU471" s="253" t="s">
        <v>84</v>
      </c>
      <c r="AV471" s="14" t="s">
        <v>84</v>
      </c>
      <c r="AW471" s="14" t="s">
        <v>33</v>
      </c>
      <c r="AX471" s="14" t="s">
        <v>71</v>
      </c>
      <c r="AY471" s="253" t="s">
        <v>141</v>
      </c>
    </row>
    <row r="472" s="14" customFormat="1">
      <c r="A472" s="14"/>
      <c r="B472" s="243"/>
      <c r="C472" s="244"/>
      <c r="D472" s="234" t="s">
        <v>152</v>
      </c>
      <c r="E472" s="245" t="s">
        <v>19</v>
      </c>
      <c r="F472" s="246" t="s">
        <v>1437</v>
      </c>
      <c r="G472" s="244"/>
      <c r="H472" s="247">
        <v>5.5800000000000001</v>
      </c>
      <c r="I472" s="248"/>
      <c r="J472" s="244"/>
      <c r="K472" s="244"/>
      <c r="L472" s="249"/>
      <c r="M472" s="250"/>
      <c r="N472" s="251"/>
      <c r="O472" s="251"/>
      <c r="P472" s="251"/>
      <c r="Q472" s="251"/>
      <c r="R472" s="251"/>
      <c r="S472" s="251"/>
      <c r="T472" s="252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53" t="s">
        <v>152</v>
      </c>
      <c r="AU472" s="253" t="s">
        <v>84</v>
      </c>
      <c r="AV472" s="14" t="s">
        <v>84</v>
      </c>
      <c r="AW472" s="14" t="s">
        <v>33</v>
      </c>
      <c r="AX472" s="14" t="s">
        <v>71</v>
      </c>
      <c r="AY472" s="253" t="s">
        <v>141</v>
      </c>
    </row>
    <row r="473" s="14" customFormat="1">
      <c r="A473" s="14"/>
      <c r="B473" s="243"/>
      <c r="C473" s="244"/>
      <c r="D473" s="234" t="s">
        <v>152</v>
      </c>
      <c r="E473" s="245" t="s">
        <v>19</v>
      </c>
      <c r="F473" s="246" t="s">
        <v>426</v>
      </c>
      <c r="G473" s="244"/>
      <c r="H473" s="247">
        <v>6.6600000000000001</v>
      </c>
      <c r="I473" s="248"/>
      <c r="J473" s="244"/>
      <c r="K473" s="244"/>
      <c r="L473" s="249"/>
      <c r="M473" s="250"/>
      <c r="N473" s="251"/>
      <c r="O473" s="251"/>
      <c r="P473" s="251"/>
      <c r="Q473" s="251"/>
      <c r="R473" s="251"/>
      <c r="S473" s="251"/>
      <c r="T473" s="252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3" t="s">
        <v>152</v>
      </c>
      <c r="AU473" s="253" t="s">
        <v>84</v>
      </c>
      <c r="AV473" s="14" t="s">
        <v>84</v>
      </c>
      <c r="AW473" s="14" t="s">
        <v>33</v>
      </c>
      <c r="AX473" s="14" t="s">
        <v>71</v>
      </c>
      <c r="AY473" s="253" t="s">
        <v>141</v>
      </c>
    </row>
    <row r="474" s="14" customFormat="1">
      <c r="A474" s="14"/>
      <c r="B474" s="243"/>
      <c r="C474" s="244"/>
      <c r="D474" s="234" t="s">
        <v>152</v>
      </c>
      <c r="E474" s="245" t="s">
        <v>19</v>
      </c>
      <c r="F474" s="246" t="s">
        <v>433</v>
      </c>
      <c r="G474" s="244"/>
      <c r="H474" s="247">
        <v>0.70499999999999996</v>
      </c>
      <c r="I474" s="248"/>
      <c r="J474" s="244"/>
      <c r="K474" s="244"/>
      <c r="L474" s="249"/>
      <c r="M474" s="250"/>
      <c r="N474" s="251"/>
      <c r="O474" s="251"/>
      <c r="P474" s="251"/>
      <c r="Q474" s="251"/>
      <c r="R474" s="251"/>
      <c r="S474" s="251"/>
      <c r="T474" s="252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T474" s="253" t="s">
        <v>152</v>
      </c>
      <c r="AU474" s="253" t="s">
        <v>84</v>
      </c>
      <c r="AV474" s="14" t="s">
        <v>84</v>
      </c>
      <c r="AW474" s="14" t="s">
        <v>33</v>
      </c>
      <c r="AX474" s="14" t="s">
        <v>71</v>
      </c>
      <c r="AY474" s="253" t="s">
        <v>141</v>
      </c>
    </row>
    <row r="475" s="13" customFormat="1">
      <c r="A475" s="13"/>
      <c r="B475" s="232"/>
      <c r="C475" s="233"/>
      <c r="D475" s="234" t="s">
        <v>152</v>
      </c>
      <c r="E475" s="235" t="s">
        <v>19</v>
      </c>
      <c r="F475" s="236" t="s">
        <v>264</v>
      </c>
      <c r="G475" s="233"/>
      <c r="H475" s="235" t="s">
        <v>19</v>
      </c>
      <c r="I475" s="237"/>
      <c r="J475" s="233"/>
      <c r="K475" s="233"/>
      <c r="L475" s="238"/>
      <c r="M475" s="239"/>
      <c r="N475" s="240"/>
      <c r="O475" s="240"/>
      <c r="P475" s="240"/>
      <c r="Q475" s="240"/>
      <c r="R475" s="240"/>
      <c r="S475" s="240"/>
      <c r="T475" s="241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2" t="s">
        <v>152</v>
      </c>
      <c r="AU475" s="242" t="s">
        <v>84</v>
      </c>
      <c r="AV475" s="13" t="s">
        <v>78</v>
      </c>
      <c r="AW475" s="13" t="s">
        <v>33</v>
      </c>
      <c r="AX475" s="13" t="s">
        <v>71</v>
      </c>
      <c r="AY475" s="242" t="s">
        <v>141</v>
      </c>
    </row>
    <row r="476" s="14" customFormat="1">
      <c r="A476" s="14"/>
      <c r="B476" s="243"/>
      <c r="C476" s="244"/>
      <c r="D476" s="234" t="s">
        <v>152</v>
      </c>
      <c r="E476" s="245" t="s">
        <v>19</v>
      </c>
      <c r="F476" s="246" t="s">
        <v>434</v>
      </c>
      <c r="G476" s="244"/>
      <c r="H476" s="247">
        <v>8.2799999999999994</v>
      </c>
      <c r="I476" s="248"/>
      <c r="J476" s="244"/>
      <c r="K476" s="244"/>
      <c r="L476" s="249"/>
      <c r="M476" s="250"/>
      <c r="N476" s="251"/>
      <c r="O476" s="251"/>
      <c r="P476" s="251"/>
      <c r="Q476" s="251"/>
      <c r="R476" s="251"/>
      <c r="S476" s="251"/>
      <c r="T476" s="252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3" t="s">
        <v>152</v>
      </c>
      <c r="AU476" s="253" t="s">
        <v>84</v>
      </c>
      <c r="AV476" s="14" t="s">
        <v>84</v>
      </c>
      <c r="AW476" s="14" t="s">
        <v>33</v>
      </c>
      <c r="AX476" s="14" t="s">
        <v>71</v>
      </c>
      <c r="AY476" s="253" t="s">
        <v>141</v>
      </c>
    </row>
    <row r="477" s="14" customFormat="1">
      <c r="A477" s="14"/>
      <c r="B477" s="243"/>
      <c r="C477" s="244"/>
      <c r="D477" s="234" t="s">
        <v>152</v>
      </c>
      <c r="E477" s="245" t="s">
        <v>19</v>
      </c>
      <c r="F477" s="246" t="s">
        <v>435</v>
      </c>
      <c r="G477" s="244"/>
      <c r="H477" s="247">
        <v>7.2000000000000002</v>
      </c>
      <c r="I477" s="248"/>
      <c r="J477" s="244"/>
      <c r="K477" s="244"/>
      <c r="L477" s="249"/>
      <c r="M477" s="250"/>
      <c r="N477" s="251"/>
      <c r="O477" s="251"/>
      <c r="P477" s="251"/>
      <c r="Q477" s="251"/>
      <c r="R477" s="251"/>
      <c r="S477" s="251"/>
      <c r="T477" s="252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53" t="s">
        <v>152</v>
      </c>
      <c r="AU477" s="253" t="s">
        <v>84</v>
      </c>
      <c r="AV477" s="14" t="s">
        <v>84</v>
      </c>
      <c r="AW477" s="14" t="s">
        <v>33</v>
      </c>
      <c r="AX477" s="14" t="s">
        <v>71</v>
      </c>
      <c r="AY477" s="253" t="s">
        <v>141</v>
      </c>
    </row>
    <row r="478" s="14" customFormat="1">
      <c r="A478" s="14"/>
      <c r="B478" s="243"/>
      <c r="C478" s="244"/>
      <c r="D478" s="234" t="s">
        <v>152</v>
      </c>
      <c r="E478" s="245" t="s">
        <v>19</v>
      </c>
      <c r="F478" s="246" t="s">
        <v>430</v>
      </c>
      <c r="G478" s="244"/>
      <c r="H478" s="247">
        <v>6.9000000000000004</v>
      </c>
      <c r="I478" s="248"/>
      <c r="J478" s="244"/>
      <c r="K478" s="244"/>
      <c r="L478" s="249"/>
      <c r="M478" s="250"/>
      <c r="N478" s="251"/>
      <c r="O478" s="251"/>
      <c r="P478" s="251"/>
      <c r="Q478" s="251"/>
      <c r="R478" s="251"/>
      <c r="S478" s="251"/>
      <c r="T478" s="252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3" t="s">
        <v>152</v>
      </c>
      <c r="AU478" s="253" t="s">
        <v>84</v>
      </c>
      <c r="AV478" s="14" t="s">
        <v>84</v>
      </c>
      <c r="AW478" s="14" t="s">
        <v>33</v>
      </c>
      <c r="AX478" s="14" t="s">
        <v>71</v>
      </c>
      <c r="AY478" s="253" t="s">
        <v>141</v>
      </c>
    </row>
    <row r="479" s="14" customFormat="1">
      <c r="A479" s="14"/>
      <c r="B479" s="243"/>
      <c r="C479" s="244"/>
      <c r="D479" s="234" t="s">
        <v>152</v>
      </c>
      <c r="E479" s="245" t="s">
        <v>19</v>
      </c>
      <c r="F479" s="246" t="s">
        <v>435</v>
      </c>
      <c r="G479" s="244"/>
      <c r="H479" s="247">
        <v>7.2000000000000002</v>
      </c>
      <c r="I479" s="248"/>
      <c r="J479" s="244"/>
      <c r="K479" s="244"/>
      <c r="L479" s="249"/>
      <c r="M479" s="250"/>
      <c r="N479" s="251"/>
      <c r="O479" s="251"/>
      <c r="P479" s="251"/>
      <c r="Q479" s="251"/>
      <c r="R479" s="251"/>
      <c r="S479" s="251"/>
      <c r="T479" s="252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53" t="s">
        <v>152</v>
      </c>
      <c r="AU479" s="253" t="s">
        <v>84</v>
      </c>
      <c r="AV479" s="14" t="s">
        <v>84</v>
      </c>
      <c r="AW479" s="14" t="s">
        <v>33</v>
      </c>
      <c r="AX479" s="14" t="s">
        <v>71</v>
      </c>
      <c r="AY479" s="253" t="s">
        <v>141</v>
      </c>
    </row>
    <row r="480" s="14" customFormat="1">
      <c r="A480" s="14"/>
      <c r="B480" s="243"/>
      <c r="C480" s="244"/>
      <c r="D480" s="234" t="s">
        <v>152</v>
      </c>
      <c r="E480" s="245" t="s">
        <v>19</v>
      </c>
      <c r="F480" s="246" t="s">
        <v>434</v>
      </c>
      <c r="G480" s="244"/>
      <c r="H480" s="247">
        <v>8.2799999999999994</v>
      </c>
      <c r="I480" s="248"/>
      <c r="J480" s="244"/>
      <c r="K480" s="244"/>
      <c r="L480" s="249"/>
      <c r="M480" s="250"/>
      <c r="N480" s="251"/>
      <c r="O480" s="251"/>
      <c r="P480" s="251"/>
      <c r="Q480" s="251"/>
      <c r="R480" s="251"/>
      <c r="S480" s="251"/>
      <c r="T480" s="252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53" t="s">
        <v>152</v>
      </c>
      <c r="AU480" s="253" t="s">
        <v>84</v>
      </c>
      <c r="AV480" s="14" t="s">
        <v>84</v>
      </c>
      <c r="AW480" s="14" t="s">
        <v>33</v>
      </c>
      <c r="AX480" s="14" t="s">
        <v>71</v>
      </c>
      <c r="AY480" s="253" t="s">
        <v>141</v>
      </c>
    </row>
    <row r="481" s="14" customFormat="1">
      <c r="A481" s="14"/>
      <c r="B481" s="243"/>
      <c r="C481" s="244"/>
      <c r="D481" s="234" t="s">
        <v>152</v>
      </c>
      <c r="E481" s="245" t="s">
        <v>19</v>
      </c>
      <c r="F481" s="246" t="s">
        <v>433</v>
      </c>
      <c r="G481" s="244"/>
      <c r="H481" s="247">
        <v>0.70499999999999996</v>
      </c>
      <c r="I481" s="248"/>
      <c r="J481" s="244"/>
      <c r="K481" s="244"/>
      <c r="L481" s="249"/>
      <c r="M481" s="250"/>
      <c r="N481" s="251"/>
      <c r="O481" s="251"/>
      <c r="P481" s="251"/>
      <c r="Q481" s="251"/>
      <c r="R481" s="251"/>
      <c r="S481" s="251"/>
      <c r="T481" s="252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53" t="s">
        <v>152</v>
      </c>
      <c r="AU481" s="253" t="s">
        <v>84</v>
      </c>
      <c r="AV481" s="14" t="s">
        <v>84</v>
      </c>
      <c r="AW481" s="14" t="s">
        <v>33</v>
      </c>
      <c r="AX481" s="14" t="s">
        <v>71</v>
      </c>
      <c r="AY481" s="253" t="s">
        <v>141</v>
      </c>
    </row>
    <row r="482" s="15" customFormat="1">
      <c r="A482" s="15"/>
      <c r="B482" s="254"/>
      <c r="C482" s="255"/>
      <c r="D482" s="234" t="s">
        <v>152</v>
      </c>
      <c r="E482" s="256" t="s">
        <v>19</v>
      </c>
      <c r="F482" s="257" t="s">
        <v>159</v>
      </c>
      <c r="G482" s="255"/>
      <c r="H482" s="258">
        <v>71.36999999999999</v>
      </c>
      <c r="I482" s="259"/>
      <c r="J482" s="255"/>
      <c r="K482" s="255"/>
      <c r="L482" s="260"/>
      <c r="M482" s="261"/>
      <c r="N482" s="262"/>
      <c r="O482" s="262"/>
      <c r="P482" s="262"/>
      <c r="Q482" s="262"/>
      <c r="R482" s="262"/>
      <c r="S482" s="262"/>
      <c r="T482" s="263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T482" s="264" t="s">
        <v>152</v>
      </c>
      <c r="AU482" s="264" t="s">
        <v>84</v>
      </c>
      <c r="AV482" s="15" t="s">
        <v>148</v>
      </c>
      <c r="AW482" s="15" t="s">
        <v>33</v>
      </c>
      <c r="AX482" s="15" t="s">
        <v>78</v>
      </c>
      <c r="AY482" s="264" t="s">
        <v>141</v>
      </c>
    </row>
    <row r="483" s="14" customFormat="1">
      <c r="A483" s="14"/>
      <c r="B483" s="243"/>
      <c r="C483" s="244"/>
      <c r="D483" s="234" t="s">
        <v>152</v>
      </c>
      <c r="E483" s="244"/>
      <c r="F483" s="246" t="s">
        <v>436</v>
      </c>
      <c r="G483" s="244"/>
      <c r="H483" s="247">
        <v>78.507000000000005</v>
      </c>
      <c r="I483" s="248"/>
      <c r="J483" s="244"/>
      <c r="K483" s="244"/>
      <c r="L483" s="249"/>
      <c r="M483" s="250"/>
      <c r="N483" s="251"/>
      <c r="O483" s="251"/>
      <c r="P483" s="251"/>
      <c r="Q483" s="251"/>
      <c r="R483" s="251"/>
      <c r="S483" s="251"/>
      <c r="T483" s="252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53" t="s">
        <v>152</v>
      </c>
      <c r="AU483" s="253" t="s">
        <v>84</v>
      </c>
      <c r="AV483" s="14" t="s">
        <v>84</v>
      </c>
      <c r="AW483" s="14" t="s">
        <v>4</v>
      </c>
      <c r="AX483" s="14" t="s">
        <v>78</v>
      </c>
      <c r="AY483" s="253" t="s">
        <v>141</v>
      </c>
    </row>
    <row r="484" s="2" customFormat="1" ht="24.15" customHeight="1">
      <c r="A484" s="40"/>
      <c r="B484" s="41"/>
      <c r="C484" s="214" t="s">
        <v>294</v>
      </c>
      <c r="D484" s="214" t="s">
        <v>143</v>
      </c>
      <c r="E484" s="215" t="s">
        <v>437</v>
      </c>
      <c r="F484" s="216" t="s">
        <v>438</v>
      </c>
      <c r="G484" s="217" t="s">
        <v>146</v>
      </c>
      <c r="H484" s="218">
        <v>22.949999999999999</v>
      </c>
      <c r="I484" s="219"/>
      <c r="J484" s="220">
        <f>ROUND(I484*H484,2)</f>
        <v>0</v>
      </c>
      <c r="K484" s="216" t="s">
        <v>147</v>
      </c>
      <c r="L484" s="46"/>
      <c r="M484" s="221" t="s">
        <v>19</v>
      </c>
      <c r="N484" s="222" t="s">
        <v>43</v>
      </c>
      <c r="O484" s="86"/>
      <c r="P484" s="223">
        <f>O484*H484</f>
        <v>0</v>
      </c>
      <c r="Q484" s="223">
        <v>0.013440000000000001</v>
      </c>
      <c r="R484" s="223">
        <f>Q484*H484</f>
        <v>0.308448</v>
      </c>
      <c r="S484" s="223">
        <v>0</v>
      </c>
      <c r="T484" s="224">
        <f>S484*H484</f>
        <v>0</v>
      </c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R484" s="225" t="s">
        <v>148</v>
      </c>
      <c r="AT484" s="225" t="s">
        <v>143</v>
      </c>
      <c r="AU484" s="225" t="s">
        <v>84</v>
      </c>
      <c r="AY484" s="19" t="s">
        <v>141</v>
      </c>
      <c r="BE484" s="226">
        <f>IF(N484="základní",J484,0)</f>
        <v>0</v>
      </c>
      <c r="BF484" s="226">
        <f>IF(N484="snížená",J484,0)</f>
        <v>0</v>
      </c>
      <c r="BG484" s="226">
        <f>IF(N484="zákl. přenesená",J484,0)</f>
        <v>0</v>
      </c>
      <c r="BH484" s="226">
        <f>IF(N484="sníž. přenesená",J484,0)</f>
        <v>0</v>
      </c>
      <c r="BI484" s="226">
        <f>IF(N484="nulová",J484,0)</f>
        <v>0</v>
      </c>
      <c r="BJ484" s="19" t="s">
        <v>84</v>
      </c>
      <c r="BK484" s="226">
        <f>ROUND(I484*H484,2)</f>
        <v>0</v>
      </c>
      <c r="BL484" s="19" t="s">
        <v>148</v>
      </c>
      <c r="BM484" s="225" t="s">
        <v>439</v>
      </c>
    </row>
    <row r="485" s="2" customFormat="1">
      <c r="A485" s="40"/>
      <c r="B485" s="41"/>
      <c r="C485" s="42"/>
      <c r="D485" s="227" t="s">
        <v>150</v>
      </c>
      <c r="E485" s="42"/>
      <c r="F485" s="228" t="s">
        <v>440</v>
      </c>
      <c r="G485" s="42"/>
      <c r="H485" s="42"/>
      <c r="I485" s="229"/>
      <c r="J485" s="42"/>
      <c r="K485" s="42"/>
      <c r="L485" s="46"/>
      <c r="M485" s="230"/>
      <c r="N485" s="231"/>
      <c r="O485" s="86"/>
      <c r="P485" s="86"/>
      <c r="Q485" s="86"/>
      <c r="R485" s="86"/>
      <c r="S485" s="86"/>
      <c r="T485" s="87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T485" s="19" t="s">
        <v>150</v>
      </c>
      <c r="AU485" s="19" t="s">
        <v>84</v>
      </c>
    </row>
    <row r="486" s="13" customFormat="1">
      <c r="A486" s="13"/>
      <c r="B486" s="232"/>
      <c r="C486" s="233"/>
      <c r="D486" s="234" t="s">
        <v>152</v>
      </c>
      <c r="E486" s="235" t="s">
        <v>19</v>
      </c>
      <c r="F486" s="236" t="s">
        <v>441</v>
      </c>
      <c r="G486" s="233"/>
      <c r="H486" s="235" t="s">
        <v>19</v>
      </c>
      <c r="I486" s="237"/>
      <c r="J486" s="233"/>
      <c r="K486" s="233"/>
      <c r="L486" s="238"/>
      <c r="M486" s="239"/>
      <c r="N486" s="240"/>
      <c r="O486" s="240"/>
      <c r="P486" s="240"/>
      <c r="Q486" s="240"/>
      <c r="R486" s="240"/>
      <c r="S486" s="240"/>
      <c r="T486" s="24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2" t="s">
        <v>152</v>
      </c>
      <c r="AU486" s="242" t="s">
        <v>84</v>
      </c>
      <c r="AV486" s="13" t="s">
        <v>78</v>
      </c>
      <c r="AW486" s="13" t="s">
        <v>33</v>
      </c>
      <c r="AX486" s="13" t="s">
        <v>71</v>
      </c>
      <c r="AY486" s="242" t="s">
        <v>141</v>
      </c>
    </row>
    <row r="487" s="14" customFormat="1">
      <c r="A487" s="14"/>
      <c r="B487" s="243"/>
      <c r="C487" s="244"/>
      <c r="D487" s="234" t="s">
        <v>152</v>
      </c>
      <c r="E487" s="245" t="s">
        <v>19</v>
      </c>
      <c r="F487" s="246" t="s">
        <v>442</v>
      </c>
      <c r="G487" s="244"/>
      <c r="H487" s="247">
        <v>71.909999999999997</v>
      </c>
      <c r="I487" s="248"/>
      <c r="J487" s="244"/>
      <c r="K487" s="244"/>
      <c r="L487" s="249"/>
      <c r="M487" s="250"/>
      <c r="N487" s="251"/>
      <c r="O487" s="251"/>
      <c r="P487" s="251"/>
      <c r="Q487" s="251"/>
      <c r="R487" s="251"/>
      <c r="S487" s="251"/>
      <c r="T487" s="252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53" t="s">
        <v>152</v>
      </c>
      <c r="AU487" s="253" t="s">
        <v>84</v>
      </c>
      <c r="AV487" s="14" t="s">
        <v>84</v>
      </c>
      <c r="AW487" s="14" t="s">
        <v>33</v>
      </c>
      <c r="AX487" s="14" t="s">
        <v>71</v>
      </c>
      <c r="AY487" s="253" t="s">
        <v>141</v>
      </c>
    </row>
    <row r="488" s="14" customFormat="1">
      <c r="A488" s="14"/>
      <c r="B488" s="243"/>
      <c r="C488" s="244"/>
      <c r="D488" s="234" t="s">
        <v>152</v>
      </c>
      <c r="E488" s="245" t="s">
        <v>19</v>
      </c>
      <c r="F488" s="246" t="s">
        <v>443</v>
      </c>
      <c r="G488" s="244"/>
      <c r="H488" s="247">
        <v>-48.960000000000001</v>
      </c>
      <c r="I488" s="248"/>
      <c r="J488" s="244"/>
      <c r="K488" s="244"/>
      <c r="L488" s="249"/>
      <c r="M488" s="250"/>
      <c r="N488" s="251"/>
      <c r="O488" s="251"/>
      <c r="P488" s="251"/>
      <c r="Q488" s="251"/>
      <c r="R488" s="251"/>
      <c r="S488" s="251"/>
      <c r="T488" s="252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53" t="s">
        <v>152</v>
      </c>
      <c r="AU488" s="253" t="s">
        <v>84</v>
      </c>
      <c r="AV488" s="14" t="s">
        <v>84</v>
      </c>
      <c r="AW488" s="14" t="s">
        <v>33</v>
      </c>
      <c r="AX488" s="14" t="s">
        <v>71</v>
      </c>
      <c r="AY488" s="253" t="s">
        <v>141</v>
      </c>
    </row>
    <row r="489" s="15" customFormat="1">
      <c r="A489" s="15"/>
      <c r="B489" s="254"/>
      <c r="C489" s="255"/>
      <c r="D489" s="234" t="s">
        <v>152</v>
      </c>
      <c r="E489" s="256" t="s">
        <v>19</v>
      </c>
      <c r="F489" s="257" t="s">
        <v>159</v>
      </c>
      <c r="G489" s="255"/>
      <c r="H489" s="258">
        <v>22.949999999999996</v>
      </c>
      <c r="I489" s="259"/>
      <c r="J489" s="255"/>
      <c r="K489" s="255"/>
      <c r="L489" s="260"/>
      <c r="M489" s="261"/>
      <c r="N489" s="262"/>
      <c r="O489" s="262"/>
      <c r="P489" s="262"/>
      <c r="Q489" s="262"/>
      <c r="R489" s="262"/>
      <c r="S489" s="262"/>
      <c r="T489" s="263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T489" s="264" t="s">
        <v>152</v>
      </c>
      <c r="AU489" s="264" t="s">
        <v>84</v>
      </c>
      <c r="AV489" s="15" t="s">
        <v>148</v>
      </c>
      <c r="AW489" s="15" t="s">
        <v>33</v>
      </c>
      <c r="AX489" s="15" t="s">
        <v>78</v>
      </c>
      <c r="AY489" s="264" t="s">
        <v>141</v>
      </c>
    </row>
    <row r="490" s="2" customFormat="1" ht="16.5" customHeight="1">
      <c r="A490" s="40"/>
      <c r="B490" s="41"/>
      <c r="C490" s="265" t="s">
        <v>444</v>
      </c>
      <c r="D490" s="265" t="s">
        <v>183</v>
      </c>
      <c r="E490" s="266" t="s">
        <v>445</v>
      </c>
      <c r="F490" s="267" t="s">
        <v>446</v>
      </c>
      <c r="G490" s="268" t="s">
        <v>146</v>
      </c>
      <c r="H490" s="269">
        <v>32.773000000000003</v>
      </c>
      <c r="I490" s="270"/>
      <c r="J490" s="271">
        <f>ROUND(I490*H490,2)</f>
        <v>0</v>
      </c>
      <c r="K490" s="267" t="s">
        <v>147</v>
      </c>
      <c r="L490" s="272"/>
      <c r="M490" s="273" t="s">
        <v>19</v>
      </c>
      <c r="N490" s="274" t="s">
        <v>43</v>
      </c>
      <c r="O490" s="86"/>
      <c r="P490" s="223">
        <f>O490*H490</f>
        <v>0</v>
      </c>
      <c r="Q490" s="223">
        <v>0.0030000000000000001</v>
      </c>
      <c r="R490" s="223">
        <f>Q490*H490</f>
        <v>0.098319000000000017</v>
      </c>
      <c r="S490" s="223">
        <v>0</v>
      </c>
      <c r="T490" s="224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25" t="s">
        <v>187</v>
      </c>
      <c r="AT490" s="225" t="s">
        <v>183</v>
      </c>
      <c r="AU490" s="225" t="s">
        <v>84</v>
      </c>
      <c r="AY490" s="19" t="s">
        <v>141</v>
      </c>
      <c r="BE490" s="226">
        <f>IF(N490="základní",J490,0)</f>
        <v>0</v>
      </c>
      <c r="BF490" s="226">
        <f>IF(N490="snížená",J490,0)</f>
        <v>0</v>
      </c>
      <c r="BG490" s="226">
        <f>IF(N490="zákl. přenesená",J490,0)</f>
        <v>0</v>
      </c>
      <c r="BH490" s="226">
        <f>IF(N490="sníž. přenesená",J490,0)</f>
        <v>0</v>
      </c>
      <c r="BI490" s="226">
        <f>IF(N490="nulová",J490,0)</f>
        <v>0</v>
      </c>
      <c r="BJ490" s="19" t="s">
        <v>84</v>
      </c>
      <c r="BK490" s="226">
        <f>ROUND(I490*H490,2)</f>
        <v>0</v>
      </c>
      <c r="BL490" s="19" t="s">
        <v>148</v>
      </c>
      <c r="BM490" s="225" t="s">
        <v>447</v>
      </c>
    </row>
    <row r="491" s="2" customFormat="1">
      <c r="A491" s="40"/>
      <c r="B491" s="41"/>
      <c r="C491" s="42"/>
      <c r="D491" s="227" t="s">
        <v>150</v>
      </c>
      <c r="E491" s="42"/>
      <c r="F491" s="228" t="s">
        <v>448</v>
      </c>
      <c r="G491" s="42"/>
      <c r="H491" s="42"/>
      <c r="I491" s="229"/>
      <c r="J491" s="42"/>
      <c r="K491" s="42"/>
      <c r="L491" s="46"/>
      <c r="M491" s="230"/>
      <c r="N491" s="231"/>
      <c r="O491" s="86"/>
      <c r="P491" s="86"/>
      <c r="Q491" s="86"/>
      <c r="R491" s="86"/>
      <c r="S491" s="86"/>
      <c r="T491" s="87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T491" s="19" t="s">
        <v>150</v>
      </c>
      <c r="AU491" s="19" t="s">
        <v>84</v>
      </c>
    </row>
    <row r="492" s="13" customFormat="1">
      <c r="A492" s="13"/>
      <c r="B492" s="232"/>
      <c r="C492" s="233"/>
      <c r="D492" s="234" t="s">
        <v>152</v>
      </c>
      <c r="E492" s="235" t="s">
        <v>19</v>
      </c>
      <c r="F492" s="236" t="s">
        <v>441</v>
      </c>
      <c r="G492" s="233"/>
      <c r="H492" s="235" t="s">
        <v>19</v>
      </c>
      <c r="I492" s="237"/>
      <c r="J492" s="233"/>
      <c r="K492" s="233"/>
      <c r="L492" s="238"/>
      <c r="M492" s="239"/>
      <c r="N492" s="240"/>
      <c r="O492" s="240"/>
      <c r="P492" s="240"/>
      <c r="Q492" s="240"/>
      <c r="R492" s="240"/>
      <c r="S492" s="240"/>
      <c r="T492" s="241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2" t="s">
        <v>152</v>
      </c>
      <c r="AU492" s="242" t="s">
        <v>84</v>
      </c>
      <c r="AV492" s="13" t="s">
        <v>78</v>
      </c>
      <c r="AW492" s="13" t="s">
        <v>33</v>
      </c>
      <c r="AX492" s="13" t="s">
        <v>71</v>
      </c>
      <c r="AY492" s="242" t="s">
        <v>141</v>
      </c>
    </row>
    <row r="493" s="14" customFormat="1">
      <c r="A493" s="14"/>
      <c r="B493" s="243"/>
      <c r="C493" s="244"/>
      <c r="D493" s="234" t="s">
        <v>152</v>
      </c>
      <c r="E493" s="245" t="s">
        <v>19</v>
      </c>
      <c r="F493" s="246" t="s">
        <v>449</v>
      </c>
      <c r="G493" s="244"/>
      <c r="H493" s="247">
        <v>81.090000000000003</v>
      </c>
      <c r="I493" s="248"/>
      <c r="J493" s="244"/>
      <c r="K493" s="244"/>
      <c r="L493" s="249"/>
      <c r="M493" s="250"/>
      <c r="N493" s="251"/>
      <c r="O493" s="251"/>
      <c r="P493" s="251"/>
      <c r="Q493" s="251"/>
      <c r="R493" s="251"/>
      <c r="S493" s="251"/>
      <c r="T493" s="252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53" t="s">
        <v>152</v>
      </c>
      <c r="AU493" s="253" t="s">
        <v>84</v>
      </c>
      <c r="AV493" s="14" t="s">
        <v>84</v>
      </c>
      <c r="AW493" s="14" t="s">
        <v>33</v>
      </c>
      <c r="AX493" s="14" t="s">
        <v>71</v>
      </c>
      <c r="AY493" s="253" t="s">
        <v>141</v>
      </c>
    </row>
    <row r="494" s="14" customFormat="1">
      <c r="A494" s="14"/>
      <c r="B494" s="243"/>
      <c r="C494" s="244"/>
      <c r="D494" s="234" t="s">
        <v>152</v>
      </c>
      <c r="E494" s="245" t="s">
        <v>19</v>
      </c>
      <c r="F494" s="246" t="s">
        <v>443</v>
      </c>
      <c r="G494" s="244"/>
      <c r="H494" s="247">
        <v>-48.960000000000001</v>
      </c>
      <c r="I494" s="248"/>
      <c r="J494" s="244"/>
      <c r="K494" s="244"/>
      <c r="L494" s="249"/>
      <c r="M494" s="250"/>
      <c r="N494" s="251"/>
      <c r="O494" s="251"/>
      <c r="P494" s="251"/>
      <c r="Q494" s="251"/>
      <c r="R494" s="251"/>
      <c r="S494" s="251"/>
      <c r="T494" s="252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53" t="s">
        <v>152</v>
      </c>
      <c r="AU494" s="253" t="s">
        <v>84</v>
      </c>
      <c r="AV494" s="14" t="s">
        <v>84</v>
      </c>
      <c r="AW494" s="14" t="s">
        <v>33</v>
      </c>
      <c r="AX494" s="14" t="s">
        <v>71</v>
      </c>
      <c r="AY494" s="253" t="s">
        <v>141</v>
      </c>
    </row>
    <row r="495" s="15" customFormat="1">
      <c r="A495" s="15"/>
      <c r="B495" s="254"/>
      <c r="C495" s="255"/>
      <c r="D495" s="234" t="s">
        <v>152</v>
      </c>
      <c r="E495" s="256" t="s">
        <v>19</v>
      </c>
      <c r="F495" s="257" t="s">
        <v>159</v>
      </c>
      <c r="G495" s="255"/>
      <c r="H495" s="258">
        <v>32.130000000000003</v>
      </c>
      <c r="I495" s="259"/>
      <c r="J495" s="255"/>
      <c r="K495" s="255"/>
      <c r="L495" s="260"/>
      <c r="M495" s="261"/>
      <c r="N495" s="262"/>
      <c r="O495" s="262"/>
      <c r="P495" s="262"/>
      <c r="Q495" s="262"/>
      <c r="R495" s="262"/>
      <c r="S495" s="262"/>
      <c r="T495" s="263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64" t="s">
        <v>152</v>
      </c>
      <c r="AU495" s="264" t="s">
        <v>84</v>
      </c>
      <c r="AV495" s="15" t="s">
        <v>148</v>
      </c>
      <c r="AW495" s="15" t="s">
        <v>33</v>
      </c>
      <c r="AX495" s="15" t="s">
        <v>78</v>
      </c>
      <c r="AY495" s="264" t="s">
        <v>141</v>
      </c>
    </row>
    <row r="496" s="14" customFormat="1">
      <c r="A496" s="14"/>
      <c r="B496" s="243"/>
      <c r="C496" s="244"/>
      <c r="D496" s="234" t="s">
        <v>152</v>
      </c>
      <c r="E496" s="244"/>
      <c r="F496" s="246" t="s">
        <v>450</v>
      </c>
      <c r="G496" s="244"/>
      <c r="H496" s="247">
        <v>32.773000000000003</v>
      </c>
      <c r="I496" s="248"/>
      <c r="J496" s="244"/>
      <c r="K496" s="244"/>
      <c r="L496" s="249"/>
      <c r="M496" s="250"/>
      <c r="N496" s="251"/>
      <c r="O496" s="251"/>
      <c r="P496" s="251"/>
      <c r="Q496" s="251"/>
      <c r="R496" s="251"/>
      <c r="S496" s="251"/>
      <c r="T496" s="252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253" t="s">
        <v>152</v>
      </c>
      <c r="AU496" s="253" t="s">
        <v>84</v>
      </c>
      <c r="AV496" s="14" t="s">
        <v>84</v>
      </c>
      <c r="AW496" s="14" t="s">
        <v>4</v>
      </c>
      <c r="AX496" s="14" t="s">
        <v>78</v>
      </c>
      <c r="AY496" s="253" t="s">
        <v>141</v>
      </c>
    </row>
    <row r="497" s="2" customFormat="1" ht="24.15" customHeight="1">
      <c r="A497" s="40"/>
      <c r="B497" s="41"/>
      <c r="C497" s="214" t="s">
        <v>451</v>
      </c>
      <c r="D497" s="214" t="s">
        <v>143</v>
      </c>
      <c r="E497" s="215" t="s">
        <v>452</v>
      </c>
      <c r="F497" s="216" t="s">
        <v>453</v>
      </c>
      <c r="G497" s="217" t="s">
        <v>347</v>
      </c>
      <c r="H497" s="218">
        <v>98.400000000000006</v>
      </c>
      <c r="I497" s="219"/>
      <c r="J497" s="220">
        <f>ROUND(I497*H497,2)</f>
        <v>0</v>
      </c>
      <c r="K497" s="216" t="s">
        <v>147</v>
      </c>
      <c r="L497" s="46"/>
      <c r="M497" s="221" t="s">
        <v>19</v>
      </c>
      <c r="N497" s="222" t="s">
        <v>43</v>
      </c>
      <c r="O497" s="86"/>
      <c r="P497" s="223">
        <f>O497*H497</f>
        <v>0</v>
      </c>
      <c r="Q497" s="223">
        <v>0.0027599999999999999</v>
      </c>
      <c r="R497" s="223">
        <f>Q497*H497</f>
        <v>0.27158399999999999</v>
      </c>
      <c r="S497" s="223">
        <v>0</v>
      </c>
      <c r="T497" s="224">
        <f>S497*H497</f>
        <v>0</v>
      </c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R497" s="225" t="s">
        <v>148</v>
      </c>
      <c r="AT497" s="225" t="s">
        <v>143</v>
      </c>
      <c r="AU497" s="225" t="s">
        <v>84</v>
      </c>
      <c r="AY497" s="19" t="s">
        <v>141</v>
      </c>
      <c r="BE497" s="226">
        <f>IF(N497="základní",J497,0)</f>
        <v>0</v>
      </c>
      <c r="BF497" s="226">
        <f>IF(N497="snížená",J497,0)</f>
        <v>0</v>
      </c>
      <c r="BG497" s="226">
        <f>IF(N497="zákl. přenesená",J497,0)</f>
        <v>0</v>
      </c>
      <c r="BH497" s="226">
        <f>IF(N497="sníž. přenesená",J497,0)</f>
        <v>0</v>
      </c>
      <c r="BI497" s="226">
        <f>IF(N497="nulová",J497,0)</f>
        <v>0</v>
      </c>
      <c r="BJ497" s="19" t="s">
        <v>84</v>
      </c>
      <c r="BK497" s="226">
        <f>ROUND(I497*H497,2)</f>
        <v>0</v>
      </c>
      <c r="BL497" s="19" t="s">
        <v>148</v>
      </c>
      <c r="BM497" s="225" t="s">
        <v>454</v>
      </c>
    </row>
    <row r="498" s="2" customFormat="1">
      <c r="A498" s="40"/>
      <c r="B498" s="41"/>
      <c r="C498" s="42"/>
      <c r="D498" s="227" t="s">
        <v>150</v>
      </c>
      <c r="E498" s="42"/>
      <c r="F498" s="228" t="s">
        <v>455</v>
      </c>
      <c r="G498" s="42"/>
      <c r="H498" s="42"/>
      <c r="I498" s="229"/>
      <c r="J498" s="42"/>
      <c r="K498" s="42"/>
      <c r="L498" s="46"/>
      <c r="M498" s="230"/>
      <c r="N498" s="231"/>
      <c r="O498" s="86"/>
      <c r="P498" s="86"/>
      <c r="Q498" s="86"/>
      <c r="R498" s="86"/>
      <c r="S498" s="86"/>
      <c r="T498" s="87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T498" s="19" t="s">
        <v>150</v>
      </c>
      <c r="AU498" s="19" t="s">
        <v>84</v>
      </c>
    </row>
    <row r="499" s="13" customFormat="1">
      <c r="A499" s="13"/>
      <c r="B499" s="232"/>
      <c r="C499" s="233"/>
      <c r="D499" s="234" t="s">
        <v>152</v>
      </c>
      <c r="E499" s="235" t="s">
        <v>19</v>
      </c>
      <c r="F499" s="236" t="s">
        <v>267</v>
      </c>
      <c r="G499" s="233"/>
      <c r="H499" s="235" t="s">
        <v>19</v>
      </c>
      <c r="I499" s="237"/>
      <c r="J499" s="233"/>
      <c r="K499" s="233"/>
      <c r="L499" s="238"/>
      <c r="M499" s="239"/>
      <c r="N499" s="240"/>
      <c r="O499" s="240"/>
      <c r="P499" s="240"/>
      <c r="Q499" s="240"/>
      <c r="R499" s="240"/>
      <c r="S499" s="240"/>
      <c r="T499" s="241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2" t="s">
        <v>152</v>
      </c>
      <c r="AU499" s="242" t="s">
        <v>84</v>
      </c>
      <c r="AV499" s="13" t="s">
        <v>78</v>
      </c>
      <c r="AW499" s="13" t="s">
        <v>33</v>
      </c>
      <c r="AX499" s="13" t="s">
        <v>71</v>
      </c>
      <c r="AY499" s="242" t="s">
        <v>141</v>
      </c>
    </row>
    <row r="500" s="13" customFormat="1">
      <c r="A500" s="13"/>
      <c r="B500" s="232"/>
      <c r="C500" s="233"/>
      <c r="D500" s="234" t="s">
        <v>152</v>
      </c>
      <c r="E500" s="235" t="s">
        <v>19</v>
      </c>
      <c r="F500" s="236" t="s">
        <v>260</v>
      </c>
      <c r="G500" s="233"/>
      <c r="H500" s="235" t="s">
        <v>19</v>
      </c>
      <c r="I500" s="237"/>
      <c r="J500" s="233"/>
      <c r="K500" s="233"/>
      <c r="L500" s="238"/>
      <c r="M500" s="239"/>
      <c r="N500" s="240"/>
      <c r="O500" s="240"/>
      <c r="P500" s="240"/>
      <c r="Q500" s="240"/>
      <c r="R500" s="240"/>
      <c r="S500" s="240"/>
      <c r="T500" s="24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2" t="s">
        <v>152</v>
      </c>
      <c r="AU500" s="242" t="s">
        <v>84</v>
      </c>
      <c r="AV500" s="13" t="s">
        <v>78</v>
      </c>
      <c r="AW500" s="13" t="s">
        <v>33</v>
      </c>
      <c r="AX500" s="13" t="s">
        <v>71</v>
      </c>
      <c r="AY500" s="242" t="s">
        <v>141</v>
      </c>
    </row>
    <row r="501" s="14" customFormat="1">
      <c r="A501" s="14"/>
      <c r="B501" s="243"/>
      <c r="C501" s="244"/>
      <c r="D501" s="234" t="s">
        <v>152</v>
      </c>
      <c r="E501" s="245" t="s">
        <v>19</v>
      </c>
      <c r="F501" s="246" t="s">
        <v>456</v>
      </c>
      <c r="G501" s="244"/>
      <c r="H501" s="247">
        <v>49.200000000000003</v>
      </c>
      <c r="I501" s="248"/>
      <c r="J501" s="244"/>
      <c r="K501" s="244"/>
      <c r="L501" s="249"/>
      <c r="M501" s="250"/>
      <c r="N501" s="251"/>
      <c r="O501" s="251"/>
      <c r="P501" s="251"/>
      <c r="Q501" s="251"/>
      <c r="R501" s="251"/>
      <c r="S501" s="251"/>
      <c r="T501" s="252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53" t="s">
        <v>152</v>
      </c>
      <c r="AU501" s="253" t="s">
        <v>84</v>
      </c>
      <c r="AV501" s="14" t="s">
        <v>84</v>
      </c>
      <c r="AW501" s="14" t="s">
        <v>33</v>
      </c>
      <c r="AX501" s="14" t="s">
        <v>71</v>
      </c>
      <c r="AY501" s="253" t="s">
        <v>141</v>
      </c>
    </row>
    <row r="502" s="14" customFormat="1">
      <c r="A502" s="14"/>
      <c r="B502" s="243"/>
      <c r="C502" s="244"/>
      <c r="D502" s="234" t="s">
        <v>152</v>
      </c>
      <c r="E502" s="245" t="s">
        <v>19</v>
      </c>
      <c r="F502" s="246" t="s">
        <v>456</v>
      </c>
      <c r="G502" s="244"/>
      <c r="H502" s="247">
        <v>49.200000000000003</v>
      </c>
      <c r="I502" s="248"/>
      <c r="J502" s="244"/>
      <c r="K502" s="244"/>
      <c r="L502" s="249"/>
      <c r="M502" s="250"/>
      <c r="N502" s="251"/>
      <c r="O502" s="251"/>
      <c r="P502" s="251"/>
      <c r="Q502" s="251"/>
      <c r="R502" s="251"/>
      <c r="S502" s="251"/>
      <c r="T502" s="252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53" t="s">
        <v>152</v>
      </c>
      <c r="AU502" s="253" t="s">
        <v>84</v>
      </c>
      <c r="AV502" s="14" t="s">
        <v>84</v>
      </c>
      <c r="AW502" s="14" t="s">
        <v>33</v>
      </c>
      <c r="AX502" s="14" t="s">
        <v>71</v>
      </c>
      <c r="AY502" s="253" t="s">
        <v>141</v>
      </c>
    </row>
    <row r="503" s="15" customFormat="1">
      <c r="A503" s="15"/>
      <c r="B503" s="254"/>
      <c r="C503" s="255"/>
      <c r="D503" s="234" t="s">
        <v>152</v>
      </c>
      <c r="E503" s="256" t="s">
        <v>19</v>
      </c>
      <c r="F503" s="257" t="s">
        <v>159</v>
      </c>
      <c r="G503" s="255"/>
      <c r="H503" s="258">
        <v>98.400000000000006</v>
      </c>
      <c r="I503" s="259"/>
      <c r="J503" s="255"/>
      <c r="K503" s="255"/>
      <c r="L503" s="260"/>
      <c r="M503" s="261"/>
      <c r="N503" s="262"/>
      <c r="O503" s="262"/>
      <c r="P503" s="262"/>
      <c r="Q503" s="262"/>
      <c r="R503" s="262"/>
      <c r="S503" s="262"/>
      <c r="T503" s="263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T503" s="264" t="s">
        <v>152</v>
      </c>
      <c r="AU503" s="264" t="s">
        <v>84</v>
      </c>
      <c r="AV503" s="15" t="s">
        <v>148</v>
      </c>
      <c r="AW503" s="15" t="s">
        <v>33</v>
      </c>
      <c r="AX503" s="15" t="s">
        <v>78</v>
      </c>
      <c r="AY503" s="264" t="s">
        <v>141</v>
      </c>
    </row>
    <row r="504" s="2" customFormat="1" ht="16.5" customHeight="1">
      <c r="A504" s="40"/>
      <c r="B504" s="41"/>
      <c r="C504" s="265" t="s">
        <v>457</v>
      </c>
      <c r="D504" s="265" t="s">
        <v>183</v>
      </c>
      <c r="E504" s="266" t="s">
        <v>458</v>
      </c>
      <c r="F504" s="267" t="s">
        <v>459</v>
      </c>
      <c r="G504" s="268" t="s">
        <v>146</v>
      </c>
      <c r="H504" s="269">
        <v>16.236000000000001</v>
      </c>
      <c r="I504" s="270"/>
      <c r="J504" s="271">
        <f>ROUND(I504*H504,2)</f>
        <v>0</v>
      </c>
      <c r="K504" s="267" t="s">
        <v>147</v>
      </c>
      <c r="L504" s="272"/>
      <c r="M504" s="273" t="s">
        <v>19</v>
      </c>
      <c r="N504" s="274" t="s">
        <v>43</v>
      </c>
      <c r="O504" s="86"/>
      <c r="P504" s="223">
        <f>O504*H504</f>
        <v>0</v>
      </c>
      <c r="Q504" s="223">
        <v>0.00089999999999999998</v>
      </c>
      <c r="R504" s="223">
        <f>Q504*H504</f>
        <v>0.014612399999999999</v>
      </c>
      <c r="S504" s="223">
        <v>0</v>
      </c>
      <c r="T504" s="224">
        <f>S504*H504</f>
        <v>0</v>
      </c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R504" s="225" t="s">
        <v>187</v>
      </c>
      <c r="AT504" s="225" t="s">
        <v>183</v>
      </c>
      <c r="AU504" s="225" t="s">
        <v>84</v>
      </c>
      <c r="AY504" s="19" t="s">
        <v>141</v>
      </c>
      <c r="BE504" s="226">
        <f>IF(N504="základní",J504,0)</f>
        <v>0</v>
      </c>
      <c r="BF504" s="226">
        <f>IF(N504="snížená",J504,0)</f>
        <v>0</v>
      </c>
      <c r="BG504" s="226">
        <f>IF(N504="zákl. přenesená",J504,0)</f>
        <v>0</v>
      </c>
      <c r="BH504" s="226">
        <f>IF(N504="sníž. přenesená",J504,0)</f>
        <v>0</v>
      </c>
      <c r="BI504" s="226">
        <f>IF(N504="nulová",J504,0)</f>
        <v>0</v>
      </c>
      <c r="BJ504" s="19" t="s">
        <v>84</v>
      </c>
      <c r="BK504" s="226">
        <f>ROUND(I504*H504,2)</f>
        <v>0</v>
      </c>
      <c r="BL504" s="19" t="s">
        <v>148</v>
      </c>
      <c r="BM504" s="225" t="s">
        <v>460</v>
      </c>
    </row>
    <row r="505" s="2" customFormat="1">
      <c r="A505" s="40"/>
      <c r="B505" s="41"/>
      <c r="C505" s="42"/>
      <c r="D505" s="227" t="s">
        <v>150</v>
      </c>
      <c r="E505" s="42"/>
      <c r="F505" s="228" t="s">
        <v>461</v>
      </c>
      <c r="G505" s="42"/>
      <c r="H505" s="42"/>
      <c r="I505" s="229"/>
      <c r="J505" s="42"/>
      <c r="K505" s="42"/>
      <c r="L505" s="46"/>
      <c r="M505" s="230"/>
      <c r="N505" s="231"/>
      <c r="O505" s="86"/>
      <c r="P505" s="86"/>
      <c r="Q505" s="86"/>
      <c r="R505" s="86"/>
      <c r="S505" s="86"/>
      <c r="T505" s="87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T505" s="19" t="s">
        <v>150</v>
      </c>
      <c r="AU505" s="19" t="s">
        <v>84</v>
      </c>
    </row>
    <row r="506" s="13" customFormat="1">
      <c r="A506" s="13"/>
      <c r="B506" s="232"/>
      <c r="C506" s="233"/>
      <c r="D506" s="234" t="s">
        <v>152</v>
      </c>
      <c r="E506" s="235" t="s">
        <v>19</v>
      </c>
      <c r="F506" s="236" t="s">
        <v>267</v>
      </c>
      <c r="G506" s="233"/>
      <c r="H506" s="235" t="s">
        <v>19</v>
      </c>
      <c r="I506" s="237"/>
      <c r="J506" s="233"/>
      <c r="K506" s="233"/>
      <c r="L506" s="238"/>
      <c r="M506" s="239"/>
      <c r="N506" s="240"/>
      <c r="O506" s="240"/>
      <c r="P506" s="240"/>
      <c r="Q506" s="240"/>
      <c r="R506" s="240"/>
      <c r="S506" s="240"/>
      <c r="T506" s="241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2" t="s">
        <v>152</v>
      </c>
      <c r="AU506" s="242" t="s">
        <v>84</v>
      </c>
      <c r="AV506" s="13" t="s">
        <v>78</v>
      </c>
      <c r="AW506" s="13" t="s">
        <v>33</v>
      </c>
      <c r="AX506" s="13" t="s">
        <v>71</v>
      </c>
      <c r="AY506" s="242" t="s">
        <v>141</v>
      </c>
    </row>
    <row r="507" s="13" customFormat="1">
      <c r="A507" s="13"/>
      <c r="B507" s="232"/>
      <c r="C507" s="233"/>
      <c r="D507" s="234" t="s">
        <v>152</v>
      </c>
      <c r="E507" s="235" t="s">
        <v>19</v>
      </c>
      <c r="F507" s="236" t="s">
        <v>260</v>
      </c>
      <c r="G507" s="233"/>
      <c r="H507" s="235" t="s">
        <v>19</v>
      </c>
      <c r="I507" s="237"/>
      <c r="J507" s="233"/>
      <c r="K507" s="233"/>
      <c r="L507" s="238"/>
      <c r="M507" s="239"/>
      <c r="N507" s="240"/>
      <c r="O507" s="240"/>
      <c r="P507" s="240"/>
      <c r="Q507" s="240"/>
      <c r="R507" s="240"/>
      <c r="S507" s="240"/>
      <c r="T507" s="241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2" t="s">
        <v>152</v>
      </c>
      <c r="AU507" s="242" t="s">
        <v>84</v>
      </c>
      <c r="AV507" s="13" t="s">
        <v>78</v>
      </c>
      <c r="AW507" s="13" t="s">
        <v>33</v>
      </c>
      <c r="AX507" s="13" t="s">
        <v>71</v>
      </c>
      <c r="AY507" s="242" t="s">
        <v>141</v>
      </c>
    </row>
    <row r="508" s="14" customFormat="1">
      <c r="A508" s="14"/>
      <c r="B508" s="243"/>
      <c r="C508" s="244"/>
      <c r="D508" s="234" t="s">
        <v>152</v>
      </c>
      <c r="E508" s="245" t="s">
        <v>19</v>
      </c>
      <c r="F508" s="246" t="s">
        <v>462</v>
      </c>
      <c r="G508" s="244"/>
      <c r="H508" s="247">
        <v>7.3799999999999999</v>
      </c>
      <c r="I508" s="248"/>
      <c r="J508" s="244"/>
      <c r="K508" s="244"/>
      <c r="L508" s="249"/>
      <c r="M508" s="250"/>
      <c r="N508" s="251"/>
      <c r="O508" s="251"/>
      <c r="P508" s="251"/>
      <c r="Q508" s="251"/>
      <c r="R508" s="251"/>
      <c r="S508" s="251"/>
      <c r="T508" s="252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53" t="s">
        <v>152</v>
      </c>
      <c r="AU508" s="253" t="s">
        <v>84</v>
      </c>
      <c r="AV508" s="14" t="s">
        <v>84</v>
      </c>
      <c r="AW508" s="14" t="s">
        <v>33</v>
      </c>
      <c r="AX508" s="14" t="s">
        <v>71</v>
      </c>
      <c r="AY508" s="253" t="s">
        <v>141</v>
      </c>
    </row>
    <row r="509" s="14" customFormat="1">
      <c r="A509" s="14"/>
      <c r="B509" s="243"/>
      <c r="C509" s="244"/>
      <c r="D509" s="234" t="s">
        <v>152</v>
      </c>
      <c r="E509" s="245" t="s">
        <v>19</v>
      </c>
      <c r="F509" s="246" t="s">
        <v>462</v>
      </c>
      <c r="G509" s="244"/>
      <c r="H509" s="247">
        <v>7.3799999999999999</v>
      </c>
      <c r="I509" s="248"/>
      <c r="J509" s="244"/>
      <c r="K509" s="244"/>
      <c r="L509" s="249"/>
      <c r="M509" s="250"/>
      <c r="N509" s="251"/>
      <c r="O509" s="251"/>
      <c r="P509" s="251"/>
      <c r="Q509" s="251"/>
      <c r="R509" s="251"/>
      <c r="S509" s="251"/>
      <c r="T509" s="252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53" t="s">
        <v>152</v>
      </c>
      <c r="AU509" s="253" t="s">
        <v>84</v>
      </c>
      <c r="AV509" s="14" t="s">
        <v>84</v>
      </c>
      <c r="AW509" s="14" t="s">
        <v>33</v>
      </c>
      <c r="AX509" s="14" t="s">
        <v>71</v>
      </c>
      <c r="AY509" s="253" t="s">
        <v>141</v>
      </c>
    </row>
    <row r="510" s="15" customFormat="1">
      <c r="A510" s="15"/>
      <c r="B510" s="254"/>
      <c r="C510" s="255"/>
      <c r="D510" s="234" t="s">
        <v>152</v>
      </c>
      <c r="E510" s="256" t="s">
        <v>19</v>
      </c>
      <c r="F510" s="257" t="s">
        <v>159</v>
      </c>
      <c r="G510" s="255"/>
      <c r="H510" s="258">
        <v>14.76</v>
      </c>
      <c r="I510" s="259"/>
      <c r="J510" s="255"/>
      <c r="K510" s="255"/>
      <c r="L510" s="260"/>
      <c r="M510" s="261"/>
      <c r="N510" s="262"/>
      <c r="O510" s="262"/>
      <c r="P510" s="262"/>
      <c r="Q510" s="262"/>
      <c r="R510" s="262"/>
      <c r="S510" s="262"/>
      <c r="T510" s="263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T510" s="264" t="s">
        <v>152</v>
      </c>
      <c r="AU510" s="264" t="s">
        <v>84</v>
      </c>
      <c r="AV510" s="15" t="s">
        <v>148</v>
      </c>
      <c r="AW510" s="15" t="s">
        <v>33</v>
      </c>
      <c r="AX510" s="15" t="s">
        <v>78</v>
      </c>
      <c r="AY510" s="264" t="s">
        <v>141</v>
      </c>
    </row>
    <row r="511" s="14" customFormat="1">
      <c r="A511" s="14"/>
      <c r="B511" s="243"/>
      <c r="C511" s="244"/>
      <c r="D511" s="234" t="s">
        <v>152</v>
      </c>
      <c r="E511" s="244"/>
      <c r="F511" s="246" t="s">
        <v>463</v>
      </c>
      <c r="G511" s="244"/>
      <c r="H511" s="247">
        <v>16.236000000000001</v>
      </c>
      <c r="I511" s="248"/>
      <c r="J511" s="244"/>
      <c r="K511" s="244"/>
      <c r="L511" s="249"/>
      <c r="M511" s="250"/>
      <c r="N511" s="251"/>
      <c r="O511" s="251"/>
      <c r="P511" s="251"/>
      <c r="Q511" s="251"/>
      <c r="R511" s="251"/>
      <c r="S511" s="251"/>
      <c r="T511" s="252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  <c r="AE511" s="14"/>
      <c r="AT511" s="253" t="s">
        <v>152</v>
      </c>
      <c r="AU511" s="253" t="s">
        <v>84</v>
      </c>
      <c r="AV511" s="14" t="s">
        <v>84</v>
      </c>
      <c r="AW511" s="14" t="s">
        <v>4</v>
      </c>
      <c r="AX511" s="14" t="s">
        <v>78</v>
      </c>
      <c r="AY511" s="253" t="s">
        <v>141</v>
      </c>
    </row>
    <row r="512" s="2" customFormat="1" ht="16.5" customHeight="1">
      <c r="A512" s="40"/>
      <c r="B512" s="41"/>
      <c r="C512" s="214" t="s">
        <v>464</v>
      </c>
      <c r="D512" s="214" t="s">
        <v>143</v>
      </c>
      <c r="E512" s="215" t="s">
        <v>465</v>
      </c>
      <c r="F512" s="216" t="s">
        <v>466</v>
      </c>
      <c r="G512" s="217" t="s">
        <v>347</v>
      </c>
      <c r="H512" s="218">
        <v>47.619999999999997</v>
      </c>
      <c r="I512" s="219"/>
      <c r="J512" s="220">
        <f>ROUND(I512*H512,2)</f>
        <v>0</v>
      </c>
      <c r="K512" s="216" t="s">
        <v>147</v>
      </c>
      <c r="L512" s="46"/>
      <c r="M512" s="221" t="s">
        <v>19</v>
      </c>
      <c r="N512" s="222" t="s">
        <v>43</v>
      </c>
      <c r="O512" s="86"/>
      <c r="P512" s="223">
        <f>O512*H512</f>
        <v>0</v>
      </c>
      <c r="Q512" s="223">
        <v>3.0000000000000001E-05</v>
      </c>
      <c r="R512" s="223">
        <f>Q512*H512</f>
        <v>0.0014285999999999999</v>
      </c>
      <c r="S512" s="223">
        <v>0</v>
      </c>
      <c r="T512" s="224">
        <f>S512*H512</f>
        <v>0</v>
      </c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R512" s="225" t="s">
        <v>148</v>
      </c>
      <c r="AT512" s="225" t="s">
        <v>143</v>
      </c>
      <c r="AU512" s="225" t="s">
        <v>84</v>
      </c>
      <c r="AY512" s="19" t="s">
        <v>141</v>
      </c>
      <c r="BE512" s="226">
        <f>IF(N512="základní",J512,0)</f>
        <v>0</v>
      </c>
      <c r="BF512" s="226">
        <f>IF(N512="snížená",J512,0)</f>
        <v>0</v>
      </c>
      <c r="BG512" s="226">
        <f>IF(N512="zákl. přenesená",J512,0)</f>
        <v>0</v>
      </c>
      <c r="BH512" s="226">
        <f>IF(N512="sníž. přenesená",J512,0)</f>
        <v>0</v>
      </c>
      <c r="BI512" s="226">
        <f>IF(N512="nulová",J512,0)</f>
        <v>0</v>
      </c>
      <c r="BJ512" s="19" t="s">
        <v>84</v>
      </c>
      <c r="BK512" s="226">
        <f>ROUND(I512*H512,2)</f>
        <v>0</v>
      </c>
      <c r="BL512" s="19" t="s">
        <v>148</v>
      </c>
      <c r="BM512" s="225" t="s">
        <v>467</v>
      </c>
    </row>
    <row r="513" s="2" customFormat="1">
      <c r="A513" s="40"/>
      <c r="B513" s="41"/>
      <c r="C513" s="42"/>
      <c r="D513" s="227" t="s">
        <v>150</v>
      </c>
      <c r="E513" s="42"/>
      <c r="F513" s="228" t="s">
        <v>468</v>
      </c>
      <c r="G513" s="42"/>
      <c r="H513" s="42"/>
      <c r="I513" s="229"/>
      <c r="J513" s="42"/>
      <c r="K513" s="42"/>
      <c r="L513" s="46"/>
      <c r="M513" s="230"/>
      <c r="N513" s="231"/>
      <c r="O513" s="86"/>
      <c r="P513" s="86"/>
      <c r="Q513" s="86"/>
      <c r="R513" s="86"/>
      <c r="S513" s="86"/>
      <c r="T513" s="87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T513" s="19" t="s">
        <v>150</v>
      </c>
      <c r="AU513" s="19" t="s">
        <v>84</v>
      </c>
    </row>
    <row r="514" s="14" customFormat="1">
      <c r="A514" s="14"/>
      <c r="B514" s="243"/>
      <c r="C514" s="244"/>
      <c r="D514" s="234" t="s">
        <v>152</v>
      </c>
      <c r="E514" s="245" t="s">
        <v>19</v>
      </c>
      <c r="F514" s="246" t="s">
        <v>1488</v>
      </c>
      <c r="G514" s="244"/>
      <c r="H514" s="247">
        <v>29.620000000000001</v>
      </c>
      <c r="I514" s="248"/>
      <c r="J514" s="244"/>
      <c r="K514" s="244"/>
      <c r="L514" s="249"/>
      <c r="M514" s="250"/>
      <c r="N514" s="251"/>
      <c r="O514" s="251"/>
      <c r="P514" s="251"/>
      <c r="Q514" s="251"/>
      <c r="R514" s="251"/>
      <c r="S514" s="251"/>
      <c r="T514" s="252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  <c r="AE514" s="14"/>
      <c r="AT514" s="253" t="s">
        <v>152</v>
      </c>
      <c r="AU514" s="253" t="s">
        <v>84</v>
      </c>
      <c r="AV514" s="14" t="s">
        <v>84</v>
      </c>
      <c r="AW514" s="14" t="s">
        <v>33</v>
      </c>
      <c r="AX514" s="14" t="s">
        <v>71</v>
      </c>
      <c r="AY514" s="253" t="s">
        <v>141</v>
      </c>
    </row>
    <row r="515" s="14" customFormat="1">
      <c r="A515" s="14"/>
      <c r="B515" s="243"/>
      <c r="C515" s="244"/>
      <c r="D515" s="234" t="s">
        <v>152</v>
      </c>
      <c r="E515" s="245" t="s">
        <v>19</v>
      </c>
      <c r="F515" s="246" t="s">
        <v>7</v>
      </c>
      <c r="G515" s="244"/>
      <c r="H515" s="247">
        <v>21</v>
      </c>
      <c r="I515" s="248"/>
      <c r="J515" s="244"/>
      <c r="K515" s="244"/>
      <c r="L515" s="249"/>
      <c r="M515" s="250"/>
      <c r="N515" s="251"/>
      <c r="O515" s="251"/>
      <c r="P515" s="251"/>
      <c r="Q515" s="251"/>
      <c r="R515" s="251"/>
      <c r="S515" s="251"/>
      <c r="T515" s="252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53" t="s">
        <v>152</v>
      </c>
      <c r="AU515" s="253" t="s">
        <v>84</v>
      </c>
      <c r="AV515" s="14" t="s">
        <v>84</v>
      </c>
      <c r="AW515" s="14" t="s">
        <v>33</v>
      </c>
      <c r="AX515" s="14" t="s">
        <v>71</v>
      </c>
      <c r="AY515" s="253" t="s">
        <v>141</v>
      </c>
    </row>
    <row r="516" s="14" customFormat="1">
      <c r="A516" s="14"/>
      <c r="B516" s="243"/>
      <c r="C516" s="244"/>
      <c r="D516" s="234" t="s">
        <v>152</v>
      </c>
      <c r="E516" s="245" t="s">
        <v>19</v>
      </c>
      <c r="F516" s="246" t="s">
        <v>471</v>
      </c>
      <c r="G516" s="244"/>
      <c r="H516" s="247">
        <v>-3</v>
      </c>
      <c r="I516" s="248"/>
      <c r="J516" s="244"/>
      <c r="K516" s="244"/>
      <c r="L516" s="249"/>
      <c r="M516" s="250"/>
      <c r="N516" s="251"/>
      <c r="O516" s="251"/>
      <c r="P516" s="251"/>
      <c r="Q516" s="251"/>
      <c r="R516" s="251"/>
      <c r="S516" s="251"/>
      <c r="T516" s="252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3" t="s">
        <v>152</v>
      </c>
      <c r="AU516" s="253" t="s">
        <v>84</v>
      </c>
      <c r="AV516" s="14" t="s">
        <v>84</v>
      </c>
      <c r="AW516" s="14" t="s">
        <v>33</v>
      </c>
      <c r="AX516" s="14" t="s">
        <v>71</v>
      </c>
      <c r="AY516" s="253" t="s">
        <v>141</v>
      </c>
    </row>
    <row r="517" s="15" customFormat="1">
      <c r="A517" s="15"/>
      <c r="B517" s="254"/>
      <c r="C517" s="255"/>
      <c r="D517" s="234" t="s">
        <v>152</v>
      </c>
      <c r="E517" s="256" t="s">
        <v>19</v>
      </c>
      <c r="F517" s="257" t="s">
        <v>159</v>
      </c>
      <c r="G517" s="255"/>
      <c r="H517" s="258">
        <v>47.620000000000005</v>
      </c>
      <c r="I517" s="259"/>
      <c r="J517" s="255"/>
      <c r="K517" s="255"/>
      <c r="L517" s="260"/>
      <c r="M517" s="261"/>
      <c r="N517" s="262"/>
      <c r="O517" s="262"/>
      <c r="P517" s="262"/>
      <c r="Q517" s="262"/>
      <c r="R517" s="262"/>
      <c r="S517" s="262"/>
      <c r="T517" s="263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T517" s="264" t="s">
        <v>152</v>
      </c>
      <c r="AU517" s="264" t="s">
        <v>84</v>
      </c>
      <c r="AV517" s="15" t="s">
        <v>148</v>
      </c>
      <c r="AW517" s="15" t="s">
        <v>33</v>
      </c>
      <c r="AX517" s="15" t="s">
        <v>78</v>
      </c>
      <c r="AY517" s="264" t="s">
        <v>141</v>
      </c>
    </row>
    <row r="518" s="2" customFormat="1" ht="16.5" customHeight="1">
      <c r="A518" s="40"/>
      <c r="B518" s="41"/>
      <c r="C518" s="265" t="s">
        <v>472</v>
      </c>
      <c r="D518" s="265" t="s">
        <v>183</v>
      </c>
      <c r="E518" s="266" t="s">
        <v>473</v>
      </c>
      <c r="F518" s="267" t="s">
        <v>474</v>
      </c>
      <c r="G518" s="268" t="s">
        <v>347</v>
      </c>
      <c r="H518" s="269">
        <v>50.000999999999998</v>
      </c>
      <c r="I518" s="270"/>
      <c r="J518" s="271">
        <f>ROUND(I518*H518,2)</f>
        <v>0</v>
      </c>
      <c r="K518" s="267" t="s">
        <v>147</v>
      </c>
      <c r="L518" s="272"/>
      <c r="M518" s="273" t="s">
        <v>19</v>
      </c>
      <c r="N518" s="274" t="s">
        <v>43</v>
      </c>
      <c r="O518" s="86"/>
      <c r="P518" s="223">
        <f>O518*H518</f>
        <v>0</v>
      </c>
      <c r="Q518" s="223">
        <v>0.00059999999999999995</v>
      </c>
      <c r="R518" s="223">
        <f>Q518*H518</f>
        <v>0.030000599999999995</v>
      </c>
      <c r="S518" s="223">
        <v>0</v>
      </c>
      <c r="T518" s="224">
        <f>S518*H518</f>
        <v>0</v>
      </c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R518" s="225" t="s">
        <v>187</v>
      </c>
      <c r="AT518" s="225" t="s">
        <v>183</v>
      </c>
      <c r="AU518" s="225" t="s">
        <v>84</v>
      </c>
      <c r="AY518" s="19" t="s">
        <v>141</v>
      </c>
      <c r="BE518" s="226">
        <f>IF(N518="základní",J518,0)</f>
        <v>0</v>
      </c>
      <c r="BF518" s="226">
        <f>IF(N518="snížená",J518,0)</f>
        <v>0</v>
      </c>
      <c r="BG518" s="226">
        <f>IF(N518="zákl. přenesená",J518,0)</f>
        <v>0</v>
      </c>
      <c r="BH518" s="226">
        <f>IF(N518="sníž. přenesená",J518,0)</f>
        <v>0</v>
      </c>
      <c r="BI518" s="226">
        <f>IF(N518="nulová",J518,0)</f>
        <v>0</v>
      </c>
      <c r="BJ518" s="19" t="s">
        <v>84</v>
      </c>
      <c r="BK518" s="226">
        <f>ROUND(I518*H518,2)</f>
        <v>0</v>
      </c>
      <c r="BL518" s="19" t="s">
        <v>148</v>
      </c>
      <c r="BM518" s="225" t="s">
        <v>475</v>
      </c>
    </row>
    <row r="519" s="2" customFormat="1">
      <c r="A519" s="40"/>
      <c r="B519" s="41"/>
      <c r="C519" s="42"/>
      <c r="D519" s="227" t="s">
        <v>150</v>
      </c>
      <c r="E519" s="42"/>
      <c r="F519" s="228" t="s">
        <v>476</v>
      </c>
      <c r="G519" s="42"/>
      <c r="H519" s="42"/>
      <c r="I519" s="229"/>
      <c r="J519" s="42"/>
      <c r="K519" s="42"/>
      <c r="L519" s="46"/>
      <c r="M519" s="230"/>
      <c r="N519" s="231"/>
      <c r="O519" s="86"/>
      <c r="P519" s="86"/>
      <c r="Q519" s="86"/>
      <c r="R519" s="86"/>
      <c r="S519" s="86"/>
      <c r="T519" s="87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T519" s="19" t="s">
        <v>150</v>
      </c>
      <c r="AU519" s="19" t="s">
        <v>84</v>
      </c>
    </row>
    <row r="520" s="14" customFormat="1">
      <c r="A520" s="14"/>
      <c r="B520" s="243"/>
      <c r="C520" s="244"/>
      <c r="D520" s="234" t="s">
        <v>152</v>
      </c>
      <c r="E520" s="245" t="s">
        <v>19</v>
      </c>
      <c r="F520" s="246" t="s">
        <v>1488</v>
      </c>
      <c r="G520" s="244"/>
      <c r="H520" s="247">
        <v>29.620000000000001</v>
      </c>
      <c r="I520" s="248"/>
      <c r="J520" s="244"/>
      <c r="K520" s="244"/>
      <c r="L520" s="249"/>
      <c r="M520" s="250"/>
      <c r="N520" s="251"/>
      <c r="O520" s="251"/>
      <c r="P520" s="251"/>
      <c r="Q520" s="251"/>
      <c r="R520" s="251"/>
      <c r="S520" s="251"/>
      <c r="T520" s="252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53" t="s">
        <v>152</v>
      </c>
      <c r="AU520" s="253" t="s">
        <v>84</v>
      </c>
      <c r="AV520" s="14" t="s">
        <v>84</v>
      </c>
      <c r="AW520" s="14" t="s">
        <v>33</v>
      </c>
      <c r="AX520" s="14" t="s">
        <v>71</v>
      </c>
      <c r="AY520" s="253" t="s">
        <v>141</v>
      </c>
    </row>
    <row r="521" s="14" customFormat="1">
      <c r="A521" s="14"/>
      <c r="B521" s="243"/>
      <c r="C521" s="244"/>
      <c r="D521" s="234" t="s">
        <v>152</v>
      </c>
      <c r="E521" s="245" t="s">
        <v>19</v>
      </c>
      <c r="F521" s="246" t="s">
        <v>7</v>
      </c>
      <c r="G521" s="244"/>
      <c r="H521" s="247">
        <v>21</v>
      </c>
      <c r="I521" s="248"/>
      <c r="J521" s="244"/>
      <c r="K521" s="244"/>
      <c r="L521" s="249"/>
      <c r="M521" s="250"/>
      <c r="N521" s="251"/>
      <c r="O521" s="251"/>
      <c r="P521" s="251"/>
      <c r="Q521" s="251"/>
      <c r="R521" s="251"/>
      <c r="S521" s="251"/>
      <c r="T521" s="252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  <c r="AE521" s="14"/>
      <c r="AT521" s="253" t="s">
        <v>152</v>
      </c>
      <c r="AU521" s="253" t="s">
        <v>84</v>
      </c>
      <c r="AV521" s="14" t="s">
        <v>84</v>
      </c>
      <c r="AW521" s="14" t="s">
        <v>33</v>
      </c>
      <c r="AX521" s="14" t="s">
        <v>71</v>
      </c>
      <c r="AY521" s="253" t="s">
        <v>141</v>
      </c>
    </row>
    <row r="522" s="14" customFormat="1">
      <c r="A522" s="14"/>
      <c r="B522" s="243"/>
      <c r="C522" s="244"/>
      <c r="D522" s="234" t="s">
        <v>152</v>
      </c>
      <c r="E522" s="245" t="s">
        <v>19</v>
      </c>
      <c r="F522" s="246" t="s">
        <v>471</v>
      </c>
      <c r="G522" s="244"/>
      <c r="H522" s="247">
        <v>-3</v>
      </c>
      <c r="I522" s="248"/>
      <c r="J522" s="244"/>
      <c r="K522" s="244"/>
      <c r="L522" s="249"/>
      <c r="M522" s="250"/>
      <c r="N522" s="251"/>
      <c r="O522" s="251"/>
      <c r="P522" s="251"/>
      <c r="Q522" s="251"/>
      <c r="R522" s="251"/>
      <c r="S522" s="251"/>
      <c r="T522" s="252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53" t="s">
        <v>152</v>
      </c>
      <c r="AU522" s="253" t="s">
        <v>84</v>
      </c>
      <c r="AV522" s="14" t="s">
        <v>84</v>
      </c>
      <c r="AW522" s="14" t="s">
        <v>33</v>
      </c>
      <c r="AX522" s="14" t="s">
        <v>71</v>
      </c>
      <c r="AY522" s="253" t="s">
        <v>141</v>
      </c>
    </row>
    <row r="523" s="15" customFormat="1">
      <c r="A523" s="15"/>
      <c r="B523" s="254"/>
      <c r="C523" s="255"/>
      <c r="D523" s="234" t="s">
        <v>152</v>
      </c>
      <c r="E523" s="256" t="s">
        <v>19</v>
      </c>
      <c r="F523" s="257" t="s">
        <v>159</v>
      </c>
      <c r="G523" s="255"/>
      <c r="H523" s="258">
        <v>47.620000000000005</v>
      </c>
      <c r="I523" s="259"/>
      <c r="J523" s="255"/>
      <c r="K523" s="255"/>
      <c r="L523" s="260"/>
      <c r="M523" s="261"/>
      <c r="N523" s="262"/>
      <c r="O523" s="262"/>
      <c r="P523" s="262"/>
      <c r="Q523" s="262"/>
      <c r="R523" s="262"/>
      <c r="S523" s="262"/>
      <c r="T523" s="263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64" t="s">
        <v>152</v>
      </c>
      <c r="AU523" s="264" t="s">
        <v>84</v>
      </c>
      <c r="AV523" s="15" t="s">
        <v>148</v>
      </c>
      <c r="AW523" s="15" t="s">
        <v>33</v>
      </c>
      <c r="AX523" s="15" t="s">
        <v>78</v>
      </c>
      <c r="AY523" s="264" t="s">
        <v>141</v>
      </c>
    </row>
    <row r="524" s="14" customFormat="1">
      <c r="A524" s="14"/>
      <c r="B524" s="243"/>
      <c r="C524" s="244"/>
      <c r="D524" s="234" t="s">
        <v>152</v>
      </c>
      <c r="E524" s="244"/>
      <c r="F524" s="246" t="s">
        <v>1489</v>
      </c>
      <c r="G524" s="244"/>
      <c r="H524" s="247">
        <v>50.000999999999998</v>
      </c>
      <c r="I524" s="248"/>
      <c r="J524" s="244"/>
      <c r="K524" s="244"/>
      <c r="L524" s="249"/>
      <c r="M524" s="250"/>
      <c r="N524" s="251"/>
      <c r="O524" s="251"/>
      <c r="P524" s="251"/>
      <c r="Q524" s="251"/>
      <c r="R524" s="251"/>
      <c r="S524" s="251"/>
      <c r="T524" s="252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53" t="s">
        <v>152</v>
      </c>
      <c r="AU524" s="253" t="s">
        <v>84</v>
      </c>
      <c r="AV524" s="14" t="s">
        <v>84</v>
      </c>
      <c r="AW524" s="14" t="s">
        <v>4</v>
      </c>
      <c r="AX524" s="14" t="s">
        <v>78</v>
      </c>
      <c r="AY524" s="253" t="s">
        <v>141</v>
      </c>
    </row>
    <row r="525" s="2" customFormat="1" ht="16.5" customHeight="1">
      <c r="A525" s="40"/>
      <c r="B525" s="41"/>
      <c r="C525" s="214" t="s">
        <v>478</v>
      </c>
      <c r="D525" s="214" t="s">
        <v>143</v>
      </c>
      <c r="E525" s="215" t="s">
        <v>479</v>
      </c>
      <c r="F525" s="216" t="s">
        <v>480</v>
      </c>
      <c r="G525" s="217" t="s">
        <v>347</v>
      </c>
      <c r="H525" s="218">
        <v>1254.5999999999999</v>
      </c>
      <c r="I525" s="219"/>
      <c r="J525" s="220">
        <f>ROUND(I525*H525,2)</f>
        <v>0</v>
      </c>
      <c r="K525" s="216" t="s">
        <v>147</v>
      </c>
      <c r="L525" s="46"/>
      <c r="M525" s="221" t="s">
        <v>19</v>
      </c>
      <c r="N525" s="222" t="s">
        <v>43</v>
      </c>
      <c r="O525" s="86"/>
      <c r="P525" s="223">
        <f>O525*H525</f>
        <v>0</v>
      </c>
      <c r="Q525" s="223">
        <v>0</v>
      </c>
      <c r="R525" s="223">
        <f>Q525*H525</f>
        <v>0</v>
      </c>
      <c r="S525" s="223">
        <v>0</v>
      </c>
      <c r="T525" s="224">
        <f>S525*H525</f>
        <v>0</v>
      </c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R525" s="225" t="s">
        <v>148</v>
      </c>
      <c r="AT525" s="225" t="s">
        <v>143</v>
      </c>
      <c r="AU525" s="225" t="s">
        <v>84</v>
      </c>
      <c r="AY525" s="19" t="s">
        <v>141</v>
      </c>
      <c r="BE525" s="226">
        <f>IF(N525="základní",J525,0)</f>
        <v>0</v>
      </c>
      <c r="BF525" s="226">
        <f>IF(N525="snížená",J525,0)</f>
        <v>0</v>
      </c>
      <c r="BG525" s="226">
        <f>IF(N525="zákl. přenesená",J525,0)</f>
        <v>0</v>
      </c>
      <c r="BH525" s="226">
        <f>IF(N525="sníž. přenesená",J525,0)</f>
        <v>0</v>
      </c>
      <c r="BI525" s="226">
        <f>IF(N525="nulová",J525,0)</f>
        <v>0</v>
      </c>
      <c r="BJ525" s="19" t="s">
        <v>84</v>
      </c>
      <c r="BK525" s="226">
        <f>ROUND(I525*H525,2)</f>
        <v>0</v>
      </c>
      <c r="BL525" s="19" t="s">
        <v>148</v>
      </c>
      <c r="BM525" s="225" t="s">
        <v>481</v>
      </c>
    </row>
    <row r="526" s="2" customFormat="1">
      <c r="A526" s="40"/>
      <c r="B526" s="41"/>
      <c r="C526" s="42"/>
      <c r="D526" s="227" t="s">
        <v>150</v>
      </c>
      <c r="E526" s="42"/>
      <c r="F526" s="228" t="s">
        <v>482</v>
      </c>
      <c r="G526" s="42"/>
      <c r="H526" s="42"/>
      <c r="I526" s="229"/>
      <c r="J526" s="42"/>
      <c r="K526" s="42"/>
      <c r="L526" s="46"/>
      <c r="M526" s="230"/>
      <c r="N526" s="231"/>
      <c r="O526" s="86"/>
      <c r="P526" s="86"/>
      <c r="Q526" s="86"/>
      <c r="R526" s="86"/>
      <c r="S526" s="86"/>
      <c r="T526" s="87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T526" s="19" t="s">
        <v>150</v>
      </c>
      <c r="AU526" s="19" t="s">
        <v>84</v>
      </c>
    </row>
    <row r="527" s="14" customFormat="1">
      <c r="A527" s="14"/>
      <c r="B527" s="243"/>
      <c r="C527" s="244"/>
      <c r="D527" s="234" t="s">
        <v>152</v>
      </c>
      <c r="E527" s="245" t="s">
        <v>19</v>
      </c>
      <c r="F527" s="246" t="s">
        <v>1490</v>
      </c>
      <c r="G527" s="244"/>
      <c r="H527" s="247">
        <v>407.74000000000001</v>
      </c>
      <c r="I527" s="248"/>
      <c r="J527" s="244"/>
      <c r="K527" s="244"/>
      <c r="L527" s="249"/>
      <c r="M527" s="250"/>
      <c r="N527" s="251"/>
      <c r="O527" s="251"/>
      <c r="P527" s="251"/>
      <c r="Q527" s="251"/>
      <c r="R527" s="251"/>
      <c r="S527" s="251"/>
      <c r="T527" s="252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  <c r="AE527" s="14"/>
      <c r="AT527" s="253" t="s">
        <v>152</v>
      </c>
      <c r="AU527" s="253" t="s">
        <v>84</v>
      </c>
      <c r="AV527" s="14" t="s">
        <v>84</v>
      </c>
      <c r="AW527" s="14" t="s">
        <v>33</v>
      </c>
      <c r="AX527" s="14" t="s">
        <v>71</v>
      </c>
      <c r="AY527" s="253" t="s">
        <v>141</v>
      </c>
    </row>
    <row r="528" s="14" customFormat="1">
      <c r="A528" s="14"/>
      <c r="B528" s="243"/>
      <c r="C528" s="244"/>
      <c r="D528" s="234" t="s">
        <v>152</v>
      </c>
      <c r="E528" s="245" t="s">
        <v>19</v>
      </c>
      <c r="F528" s="246" t="s">
        <v>1441</v>
      </c>
      <c r="G528" s="244"/>
      <c r="H528" s="247">
        <v>38.259999999999998</v>
      </c>
      <c r="I528" s="248"/>
      <c r="J528" s="244"/>
      <c r="K528" s="244"/>
      <c r="L528" s="249"/>
      <c r="M528" s="250"/>
      <c r="N528" s="251"/>
      <c r="O528" s="251"/>
      <c r="P528" s="251"/>
      <c r="Q528" s="251"/>
      <c r="R528" s="251"/>
      <c r="S528" s="251"/>
      <c r="T528" s="252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53" t="s">
        <v>152</v>
      </c>
      <c r="AU528" s="253" t="s">
        <v>84</v>
      </c>
      <c r="AV528" s="14" t="s">
        <v>84</v>
      </c>
      <c r="AW528" s="14" t="s">
        <v>33</v>
      </c>
      <c r="AX528" s="14" t="s">
        <v>71</v>
      </c>
      <c r="AY528" s="253" t="s">
        <v>141</v>
      </c>
    </row>
    <row r="529" s="14" customFormat="1">
      <c r="A529" s="14"/>
      <c r="B529" s="243"/>
      <c r="C529" s="244"/>
      <c r="D529" s="234" t="s">
        <v>152</v>
      </c>
      <c r="E529" s="245" t="s">
        <v>19</v>
      </c>
      <c r="F529" s="246" t="s">
        <v>485</v>
      </c>
      <c r="G529" s="244"/>
      <c r="H529" s="247">
        <v>461.80000000000001</v>
      </c>
      <c r="I529" s="248"/>
      <c r="J529" s="244"/>
      <c r="K529" s="244"/>
      <c r="L529" s="249"/>
      <c r="M529" s="250"/>
      <c r="N529" s="251"/>
      <c r="O529" s="251"/>
      <c r="P529" s="251"/>
      <c r="Q529" s="251"/>
      <c r="R529" s="251"/>
      <c r="S529" s="251"/>
      <c r="T529" s="252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3" t="s">
        <v>152</v>
      </c>
      <c r="AU529" s="253" t="s">
        <v>84</v>
      </c>
      <c r="AV529" s="14" t="s">
        <v>84</v>
      </c>
      <c r="AW529" s="14" t="s">
        <v>33</v>
      </c>
      <c r="AX529" s="14" t="s">
        <v>71</v>
      </c>
      <c r="AY529" s="253" t="s">
        <v>141</v>
      </c>
    </row>
    <row r="530" s="14" customFormat="1">
      <c r="A530" s="14"/>
      <c r="B530" s="243"/>
      <c r="C530" s="244"/>
      <c r="D530" s="234" t="s">
        <v>152</v>
      </c>
      <c r="E530" s="245" t="s">
        <v>19</v>
      </c>
      <c r="F530" s="246" t="s">
        <v>486</v>
      </c>
      <c r="G530" s="244"/>
      <c r="H530" s="247">
        <v>193.80000000000001</v>
      </c>
      <c r="I530" s="248"/>
      <c r="J530" s="244"/>
      <c r="K530" s="244"/>
      <c r="L530" s="249"/>
      <c r="M530" s="250"/>
      <c r="N530" s="251"/>
      <c r="O530" s="251"/>
      <c r="P530" s="251"/>
      <c r="Q530" s="251"/>
      <c r="R530" s="251"/>
      <c r="S530" s="251"/>
      <c r="T530" s="252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53" t="s">
        <v>152</v>
      </c>
      <c r="AU530" s="253" t="s">
        <v>84</v>
      </c>
      <c r="AV530" s="14" t="s">
        <v>84</v>
      </c>
      <c r="AW530" s="14" t="s">
        <v>33</v>
      </c>
      <c r="AX530" s="14" t="s">
        <v>71</v>
      </c>
      <c r="AY530" s="253" t="s">
        <v>141</v>
      </c>
    </row>
    <row r="531" s="14" customFormat="1">
      <c r="A531" s="14"/>
      <c r="B531" s="243"/>
      <c r="C531" s="244"/>
      <c r="D531" s="234" t="s">
        <v>152</v>
      </c>
      <c r="E531" s="245" t="s">
        <v>19</v>
      </c>
      <c r="F531" s="246" t="s">
        <v>487</v>
      </c>
      <c r="G531" s="244"/>
      <c r="H531" s="247">
        <v>153</v>
      </c>
      <c r="I531" s="248"/>
      <c r="J531" s="244"/>
      <c r="K531" s="244"/>
      <c r="L531" s="249"/>
      <c r="M531" s="250"/>
      <c r="N531" s="251"/>
      <c r="O531" s="251"/>
      <c r="P531" s="251"/>
      <c r="Q531" s="251"/>
      <c r="R531" s="251"/>
      <c r="S531" s="251"/>
      <c r="T531" s="252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  <c r="AE531" s="14"/>
      <c r="AT531" s="253" t="s">
        <v>152</v>
      </c>
      <c r="AU531" s="253" t="s">
        <v>84</v>
      </c>
      <c r="AV531" s="14" t="s">
        <v>84</v>
      </c>
      <c r="AW531" s="14" t="s">
        <v>33</v>
      </c>
      <c r="AX531" s="14" t="s">
        <v>71</v>
      </c>
      <c r="AY531" s="253" t="s">
        <v>141</v>
      </c>
    </row>
    <row r="532" s="15" customFormat="1">
      <c r="A532" s="15"/>
      <c r="B532" s="254"/>
      <c r="C532" s="255"/>
      <c r="D532" s="234" t="s">
        <v>152</v>
      </c>
      <c r="E532" s="256" t="s">
        <v>19</v>
      </c>
      <c r="F532" s="257" t="s">
        <v>159</v>
      </c>
      <c r="G532" s="255"/>
      <c r="H532" s="258">
        <v>1254.5999999999999</v>
      </c>
      <c r="I532" s="259"/>
      <c r="J532" s="255"/>
      <c r="K532" s="255"/>
      <c r="L532" s="260"/>
      <c r="M532" s="261"/>
      <c r="N532" s="262"/>
      <c r="O532" s="262"/>
      <c r="P532" s="262"/>
      <c r="Q532" s="262"/>
      <c r="R532" s="262"/>
      <c r="S532" s="262"/>
      <c r="T532" s="263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64" t="s">
        <v>152</v>
      </c>
      <c r="AU532" s="264" t="s">
        <v>84</v>
      </c>
      <c r="AV532" s="15" t="s">
        <v>148</v>
      </c>
      <c r="AW532" s="15" t="s">
        <v>33</v>
      </c>
      <c r="AX532" s="15" t="s">
        <v>78</v>
      </c>
      <c r="AY532" s="264" t="s">
        <v>141</v>
      </c>
    </row>
    <row r="533" s="2" customFormat="1" ht="16.5" customHeight="1">
      <c r="A533" s="40"/>
      <c r="B533" s="41"/>
      <c r="C533" s="265" t="s">
        <v>488</v>
      </c>
      <c r="D533" s="265" t="s">
        <v>183</v>
      </c>
      <c r="E533" s="266" t="s">
        <v>489</v>
      </c>
      <c r="F533" s="267" t="s">
        <v>490</v>
      </c>
      <c r="G533" s="268" t="s">
        <v>347</v>
      </c>
      <c r="H533" s="269">
        <v>428.12700000000001</v>
      </c>
      <c r="I533" s="270"/>
      <c r="J533" s="271">
        <f>ROUND(I533*H533,2)</f>
        <v>0</v>
      </c>
      <c r="K533" s="267" t="s">
        <v>147</v>
      </c>
      <c r="L533" s="272"/>
      <c r="M533" s="273" t="s">
        <v>19</v>
      </c>
      <c r="N533" s="274" t="s">
        <v>43</v>
      </c>
      <c r="O533" s="86"/>
      <c r="P533" s="223">
        <f>O533*H533</f>
        <v>0</v>
      </c>
      <c r="Q533" s="223">
        <v>0.00011</v>
      </c>
      <c r="R533" s="223">
        <f>Q533*H533</f>
        <v>0.047093970000000006</v>
      </c>
      <c r="S533" s="223">
        <v>0</v>
      </c>
      <c r="T533" s="224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25" t="s">
        <v>187</v>
      </c>
      <c r="AT533" s="225" t="s">
        <v>183</v>
      </c>
      <c r="AU533" s="225" t="s">
        <v>84</v>
      </c>
      <c r="AY533" s="19" t="s">
        <v>141</v>
      </c>
      <c r="BE533" s="226">
        <f>IF(N533="základní",J533,0)</f>
        <v>0</v>
      </c>
      <c r="BF533" s="226">
        <f>IF(N533="snížená",J533,0)</f>
        <v>0</v>
      </c>
      <c r="BG533" s="226">
        <f>IF(N533="zákl. přenesená",J533,0)</f>
        <v>0</v>
      </c>
      <c r="BH533" s="226">
        <f>IF(N533="sníž. přenesená",J533,0)</f>
        <v>0</v>
      </c>
      <c r="BI533" s="226">
        <f>IF(N533="nulová",J533,0)</f>
        <v>0</v>
      </c>
      <c r="BJ533" s="19" t="s">
        <v>84</v>
      </c>
      <c r="BK533" s="226">
        <f>ROUND(I533*H533,2)</f>
        <v>0</v>
      </c>
      <c r="BL533" s="19" t="s">
        <v>148</v>
      </c>
      <c r="BM533" s="225" t="s">
        <v>491</v>
      </c>
    </row>
    <row r="534" s="2" customFormat="1">
      <c r="A534" s="40"/>
      <c r="B534" s="41"/>
      <c r="C534" s="42"/>
      <c r="D534" s="227" t="s">
        <v>150</v>
      </c>
      <c r="E534" s="42"/>
      <c r="F534" s="228" t="s">
        <v>492</v>
      </c>
      <c r="G534" s="42"/>
      <c r="H534" s="42"/>
      <c r="I534" s="229"/>
      <c r="J534" s="42"/>
      <c r="K534" s="42"/>
      <c r="L534" s="46"/>
      <c r="M534" s="230"/>
      <c r="N534" s="231"/>
      <c r="O534" s="86"/>
      <c r="P534" s="86"/>
      <c r="Q534" s="86"/>
      <c r="R534" s="86"/>
      <c r="S534" s="86"/>
      <c r="T534" s="87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T534" s="19" t="s">
        <v>150</v>
      </c>
      <c r="AU534" s="19" t="s">
        <v>84</v>
      </c>
    </row>
    <row r="535" s="13" customFormat="1">
      <c r="A535" s="13"/>
      <c r="B535" s="232"/>
      <c r="C535" s="233"/>
      <c r="D535" s="234" t="s">
        <v>152</v>
      </c>
      <c r="E535" s="235" t="s">
        <v>19</v>
      </c>
      <c r="F535" s="236" t="s">
        <v>288</v>
      </c>
      <c r="G535" s="233"/>
      <c r="H535" s="235" t="s">
        <v>19</v>
      </c>
      <c r="I535" s="237"/>
      <c r="J535" s="233"/>
      <c r="K535" s="233"/>
      <c r="L535" s="238"/>
      <c r="M535" s="239"/>
      <c r="N535" s="240"/>
      <c r="O535" s="240"/>
      <c r="P535" s="240"/>
      <c r="Q535" s="240"/>
      <c r="R535" s="240"/>
      <c r="S535" s="240"/>
      <c r="T535" s="24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2" t="s">
        <v>152</v>
      </c>
      <c r="AU535" s="242" t="s">
        <v>84</v>
      </c>
      <c r="AV535" s="13" t="s">
        <v>78</v>
      </c>
      <c r="AW535" s="13" t="s">
        <v>33</v>
      </c>
      <c r="AX535" s="13" t="s">
        <v>71</v>
      </c>
      <c r="AY535" s="242" t="s">
        <v>141</v>
      </c>
    </row>
    <row r="536" s="14" customFormat="1">
      <c r="A536" s="14"/>
      <c r="B536" s="243"/>
      <c r="C536" s="244"/>
      <c r="D536" s="234" t="s">
        <v>152</v>
      </c>
      <c r="E536" s="245" t="s">
        <v>19</v>
      </c>
      <c r="F536" s="246" t="s">
        <v>493</v>
      </c>
      <c r="G536" s="244"/>
      <c r="H536" s="247">
        <v>29.399999999999999</v>
      </c>
      <c r="I536" s="248"/>
      <c r="J536" s="244"/>
      <c r="K536" s="244"/>
      <c r="L536" s="249"/>
      <c r="M536" s="250"/>
      <c r="N536" s="251"/>
      <c r="O536" s="251"/>
      <c r="P536" s="251"/>
      <c r="Q536" s="251"/>
      <c r="R536" s="251"/>
      <c r="S536" s="251"/>
      <c r="T536" s="252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53" t="s">
        <v>152</v>
      </c>
      <c r="AU536" s="253" t="s">
        <v>84</v>
      </c>
      <c r="AV536" s="14" t="s">
        <v>84</v>
      </c>
      <c r="AW536" s="14" t="s">
        <v>33</v>
      </c>
      <c r="AX536" s="14" t="s">
        <v>71</v>
      </c>
      <c r="AY536" s="253" t="s">
        <v>141</v>
      </c>
    </row>
    <row r="537" s="14" customFormat="1">
      <c r="A537" s="14"/>
      <c r="B537" s="243"/>
      <c r="C537" s="244"/>
      <c r="D537" s="234" t="s">
        <v>152</v>
      </c>
      <c r="E537" s="245" t="s">
        <v>19</v>
      </c>
      <c r="F537" s="246" t="s">
        <v>494</v>
      </c>
      <c r="G537" s="244"/>
      <c r="H537" s="247">
        <v>19.199999999999999</v>
      </c>
      <c r="I537" s="248"/>
      <c r="J537" s="244"/>
      <c r="K537" s="244"/>
      <c r="L537" s="249"/>
      <c r="M537" s="250"/>
      <c r="N537" s="251"/>
      <c r="O537" s="251"/>
      <c r="P537" s="251"/>
      <c r="Q537" s="251"/>
      <c r="R537" s="251"/>
      <c r="S537" s="251"/>
      <c r="T537" s="252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53" t="s">
        <v>152</v>
      </c>
      <c r="AU537" s="253" t="s">
        <v>84</v>
      </c>
      <c r="AV537" s="14" t="s">
        <v>84</v>
      </c>
      <c r="AW537" s="14" t="s">
        <v>33</v>
      </c>
      <c r="AX537" s="14" t="s">
        <v>71</v>
      </c>
      <c r="AY537" s="253" t="s">
        <v>141</v>
      </c>
    </row>
    <row r="538" s="14" customFormat="1">
      <c r="A538" s="14"/>
      <c r="B538" s="243"/>
      <c r="C538" s="244"/>
      <c r="D538" s="234" t="s">
        <v>152</v>
      </c>
      <c r="E538" s="245" t="s">
        <v>19</v>
      </c>
      <c r="F538" s="246" t="s">
        <v>494</v>
      </c>
      <c r="G538" s="244"/>
      <c r="H538" s="247">
        <v>19.199999999999999</v>
      </c>
      <c r="I538" s="248"/>
      <c r="J538" s="244"/>
      <c r="K538" s="244"/>
      <c r="L538" s="249"/>
      <c r="M538" s="250"/>
      <c r="N538" s="251"/>
      <c r="O538" s="251"/>
      <c r="P538" s="251"/>
      <c r="Q538" s="251"/>
      <c r="R538" s="251"/>
      <c r="S538" s="251"/>
      <c r="T538" s="252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53" t="s">
        <v>152</v>
      </c>
      <c r="AU538" s="253" t="s">
        <v>84</v>
      </c>
      <c r="AV538" s="14" t="s">
        <v>84</v>
      </c>
      <c r="AW538" s="14" t="s">
        <v>33</v>
      </c>
      <c r="AX538" s="14" t="s">
        <v>71</v>
      </c>
      <c r="AY538" s="253" t="s">
        <v>141</v>
      </c>
    </row>
    <row r="539" s="14" customFormat="1">
      <c r="A539" s="14"/>
      <c r="B539" s="243"/>
      <c r="C539" s="244"/>
      <c r="D539" s="234" t="s">
        <v>152</v>
      </c>
      <c r="E539" s="245" t="s">
        <v>19</v>
      </c>
      <c r="F539" s="246" t="s">
        <v>497</v>
      </c>
      <c r="G539" s="244"/>
      <c r="H539" s="247">
        <v>3.6000000000000001</v>
      </c>
      <c r="I539" s="248"/>
      <c r="J539" s="244"/>
      <c r="K539" s="244"/>
      <c r="L539" s="249"/>
      <c r="M539" s="250"/>
      <c r="N539" s="251"/>
      <c r="O539" s="251"/>
      <c r="P539" s="251"/>
      <c r="Q539" s="251"/>
      <c r="R539" s="251"/>
      <c r="S539" s="251"/>
      <c r="T539" s="252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53" t="s">
        <v>152</v>
      </c>
      <c r="AU539" s="253" t="s">
        <v>84</v>
      </c>
      <c r="AV539" s="14" t="s">
        <v>84</v>
      </c>
      <c r="AW539" s="14" t="s">
        <v>33</v>
      </c>
      <c r="AX539" s="14" t="s">
        <v>71</v>
      </c>
      <c r="AY539" s="253" t="s">
        <v>141</v>
      </c>
    </row>
    <row r="540" s="14" customFormat="1">
      <c r="A540" s="14"/>
      <c r="B540" s="243"/>
      <c r="C540" s="244"/>
      <c r="D540" s="234" t="s">
        <v>152</v>
      </c>
      <c r="E540" s="245" t="s">
        <v>19</v>
      </c>
      <c r="F540" s="246" t="s">
        <v>496</v>
      </c>
      <c r="G540" s="244"/>
      <c r="H540" s="247">
        <v>16</v>
      </c>
      <c r="I540" s="248"/>
      <c r="J540" s="244"/>
      <c r="K540" s="244"/>
      <c r="L540" s="249"/>
      <c r="M540" s="250"/>
      <c r="N540" s="251"/>
      <c r="O540" s="251"/>
      <c r="P540" s="251"/>
      <c r="Q540" s="251"/>
      <c r="R540" s="251"/>
      <c r="S540" s="251"/>
      <c r="T540" s="252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53" t="s">
        <v>152</v>
      </c>
      <c r="AU540" s="253" t="s">
        <v>84</v>
      </c>
      <c r="AV540" s="14" t="s">
        <v>84</v>
      </c>
      <c r="AW540" s="14" t="s">
        <v>33</v>
      </c>
      <c r="AX540" s="14" t="s">
        <v>71</v>
      </c>
      <c r="AY540" s="253" t="s">
        <v>141</v>
      </c>
    </row>
    <row r="541" s="14" customFormat="1">
      <c r="A541" s="14"/>
      <c r="B541" s="243"/>
      <c r="C541" s="244"/>
      <c r="D541" s="234" t="s">
        <v>152</v>
      </c>
      <c r="E541" s="245" t="s">
        <v>19</v>
      </c>
      <c r="F541" s="246" t="s">
        <v>494</v>
      </c>
      <c r="G541" s="244"/>
      <c r="H541" s="247">
        <v>19.199999999999999</v>
      </c>
      <c r="I541" s="248"/>
      <c r="J541" s="244"/>
      <c r="K541" s="244"/>
      <c r="L541" s="249"/>
      <c r="M541" s="250"/>
      <c r="N541" s="251"/>
      <c r="O541" s="251"/>
      <c r="P541" s="251"/>
      <c r="Q541" s="251"/>
      <c r="R541" s="251"/>
      <c r="S541" s="251"/>
      <c r="T541" s="252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53" t="s">
        <v>152</v>
      </c>
      <c r="AU541" s="253" t="s">
        <v>84</v>
      </c>
      <c r="AV541" s="14" t="s">
        <v>84</v>
      </c>
      <c r="AW541" s="14" t="s">
        <v>33</v>
      </c>
      <c r="AX541" s="14" t="s">
        <v>71</v>
      </c>
      <c r="AY541" s="253" t="s">
        <v>141</v>
      </c>
    </row>
    <row r="542" s="14" customFormat="1">
      <c r="A542" s="14"/>
      <c r="B542" s="243"/>
      <c r="C542" s="244"/>
      <c r="D542" s="234" t="s">
        <v>152</v>
      </c>
      <c r="E542" s="245" t="s">
        <v>19</v>
      </c>
      <c r="F542" s="246" t="s">
        <v>494</v>
      </c>
      <c r="G542" s="244"/>
      <c r="H542" s="247">
        <v>19.199999999999999</v>
      </c>
      <c r="I542" s="248"/>
      <c r="J542" s="244"/>
      <c r="K542" s="244"/>
      <c r="L542" s="249"/>
      <c r="M542" s="250"/>
      <c r="N542" s="251"/>
      <c r="O542" s="251"/>
      <c r="P542" s="251"/>
      <c r="Q542" s="251"/>
      <c r="R542" s="251"/>
      <c r="S542" s="251"/>
      <c r="T542" s="252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53" t="s">
        <v>152</v>
      </c>
      <c r="AU542" s="253" t="s">
        <v>84</v>
      </c>
      <c r="AV542" s="14" t="s">
        <v>84</v>
      </c>
      <c r="AW542" s="14" t="s">
        <v>33</v>
      </c>
      <c r="AX542" s="14" t="s">
        <v>71</v>
      </c>
      <c r="AY542" s="253" t="s">
        <v>141</v>
      </c>
    </row>
    <row r="543" s="14" customFormat="1">
      <c r="A543" s="14"/>
      <c r="B543" s="243"/>
      <c r="C543" s="244"/>
      <c r="D543" s="234" t="s">
        <v>152</v>
      </c>
      <c r="E543" s="245" t="s">
        <v>19</v>
      </c>
      <c r="F543" s="246" t="s">
        <v>493</v>
      </c>
      <c r="G543" s="244"/>
      <c r="H543" s="247">
        <v>29.399999999999999</v>
      </c>
      <c r="I543" s="248"/>
      <c r="J543" s="244"/>
      <c r="K543" s="244"/>
      <c r="L543" s="249"/>
      <c r="M543" s="250"/>
      <c r="N543" s="251"/>
      <c r="O543" s="251"/>
      <c r="P543" s="251"/>
      <c r="Q543" s="251"/>
      <c r="R543" s="251"/>
      <c r="S543" s="251"/>
      <c r="T543" s="252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53" t="s">
        <v>152</v>
      </c>
      <c r="AU543" s="253" t="s">
        <v>84</v>
      </c>
      <c r="AV543" s="14" t="s">
        <v>84</v>
      </c>
      <c r="AW543" s="14" t="s">
        <v>33</v>
      </c>
      <c r="AX543" s="14" t="s">
        <v>71</v>
      </c>
      <c r="AY543" s="253" t="s">
        <v>141</v>
      </c>
    </row>
    <row r="544" s="14" customFormat="1">
      <c r="A544" s="14"/>
      <c r="B544" s="243"/>
      <c r="C544" s="244"/>
      <c r="D544" s="234" t="s">
        <v>152</v>
      </c>
      <c r="E544" s="245" t="s">
        <v>19</v>
      </c>
      <c r="F544" s="246" t="s">
        <v>498</v>
      </c>
      <c r="G544" s="244"/>
      <c r="H544" s="247">
        <v>4.2999999999999998</v>
      </c>
      <c r="I544" s="248"/>
      <c r="J544" s="244"/>
      <c r="K544" s="244"/>
      <c r="L544" s="249"/>
      <c r="M544" s="250"/>
      <c r="N544" s="251"/>
      <c r="O544" s="251"/>
      <c r="P544" s="251"/>
      <c r="Q544" s="251"/>
      <c r="R544" s="251"/>
      <c r="S544" s="251"/>
      <c r="T544" s="252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53" t="s">
        <v>152</v>
      </c>
      <c r="AU544" s="253" t="s">
        <v>84</v>
      </c>
      <c r="AV544" s="14" t="s">
        <v>84</v>
      </c>
      <c r="AW544" s="14" t="s">
        <v>33</v>
      </c>
      <c r="AX544" s="14" t="s">
        <v>71</v>
      </c>
      <c r="AY544" s="253" t="s">
        <v>141</v>
      </c>
    </row>
    <row r="545" s="14" customFormat="1">
      <c r="A545" s="14"/>
      <c r="B545" s="243"/>
      <c r="C545" s="244"/>
      <c r="D545" s="234" t="s">
        <v>152</v>
      </c>
      <c r="E545" s="245" t="s">
        <v>19</v>
      </c>
      <c r="F545" s="246" t="s">
        <v>499</v>
      </c>
      <c r="G545" s="244"/>
      <c r="H545" s="247">
        <v>4.7999999999999998</v>
      </c>
      <c r="I545" s="248"/>
      <c r="J545" s="244"/>
      <c r="K545" s="244"/>
      <c r="L545" s="249"/>
      <c r="M545" s="250"/>
      <c r="N545" s="251"/>
      <c r="O545" s="251"/>
      <c r="P545" s="251"/>
      <c r="Q545" s="251"/>
      <c r="R545" s="251"/>
      <c r="S545" s="251"/>
      <c r="T545" s="252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53" t="s">
        <v>152</v>
      </c>
      <c r="AU545" s="253" t="s">
        <v>84</v>
      </c>
      <c r="AV545" s="14" t="s">
        <v>84</v>
      </c>
      <c r="AW545" s="14" t="s">
        <v>33</v>
      </c>
      <c r="AX545" s="14" t="s">
        <v>71</v>
      </c>
      <c r="AY545" s="253" t="s">
        <v>141</v>
      </c>
    </row>
    <row r="546" s="14" customFormat="1">
      <c r="A546" s="14"/>
      <c r="B546" s="243"/>
      <c r="C546" s="244"/>
      <c r="D546" s="234" t="s">
        <v>152</v>
      </c>
      <c r="E546" s="245" t="s">
        <v>19</v>
      </c>
      <c r="F546" s="246" t="s">
        <v>500</v>
      </c>
      <c r="G546" s="244"/>
      <c r="H546" s="247">
        <v>2.3999999999999999</v>
      </c>
      <c r="I546" s="248"/>
      <c r="J546" s="244"/>
      <c r="K546" s="244"/>
      <c r="L546" s="249"/>
      <c r="M546" s="250"/>
      <c r="N546" s="251"/>
      <c r="O546" s="251"/>
      <c r="P546" s="251"/>
      <c r="Q546" s="251"/>
      <c r="R546" s="251"/>
      <c r="S546" s="251"/>
      <c r="T546" s="252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53" t="s">
        <v>152</v>
      </c>
      <c r="AU546" s="253" t="s">
        <v>84</v>
      </c>
      <c r="AV546" s="14" t="s">
        <v>84</v>
      </c>
      <c r="AW546" s="14" t="s">
        <v>33</v>
      </c>
      <c r="AX546" s="14" t="s">
        <v>71</v>
      </c>
      <c r="AY546" s="253" t="s">
        <v>141</v>
      </c>
    </row>
    <row r="547" s="14" customFormat="1">
      <c r="A547" s="14"/>
      <c r="B547" s="243"/>
      <c r="C547" s="244"/>
      <c r="D547" s="234" t="s">
        <v>152</v>
      </c>
      <c r="E547" s="245" t="s">
        <v>19</v>
      </c>
      <c r="F547" s="246" t="s">
        <v>501</v>
      </c>
      <c r="G547" s="244"/>
      <c r="H547" s="247">
        <v>93.480000000000004</v>
      </c>
      <c r="I547" s="248"/>
      <c r="J547" s="244"/>
      <c r="K547" s="244"/>
      <c r="L547" s="249"/>
      <c r="M547" s="250"/>
      <c r="N547" s="251"/>
      <c r="O547" s="251"/>
      <c r="P547" s="251"/>
      <c r="Q547" s="251"/>
      <c r="R547" s="251"/>
      <c r="S547" s="251"/>
      <c r="T547" s="252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3" t="s">
        <v>152</v>
      </c>
      <c r="AU547" s="253" t="s">
        <v>84</v>
      </c>
      <c r="AV547" s="14" t="s">
        <v>84</v>
      </c>
      <c r="AW547" s="14" t="s">
        <v>33</v>
      </c>
      <c r="AX547" s="14" t="s">
        <v>71</v>
      </c>
      <c r="AY547" s="253" t="s">
        <v>141</v>
      </c>
    </row>
    <row r="548" s="14" customFormat="1">
      <c r="A548" s="14"/>
      <c r="B548" s="243"/>
      <c r="C548" s="244"/>
      <c r="D548" s="234" t="s">
        <v>152</v>
      </c>
      <c r="E548" s="245" t="s">
        <v>19</v>
      </c>
      <c r="F548" s="246" t="s">
        <v>1491</v>
      </c>
      <c r="G548" s="244"/>
      <c r="H548" s="247">
        <v>19.23</v>
      </c>
      <c r="I548" s="248"/>
      <c r="J548" s="244"/>
      <c r="K548" s="244"/>
      <c r="L548" s="249"/>
      <c r="M548" s="250"/>
      <c r="N548" s="251"/>
      <c r="O548" s="251"/>
      <c r="P548" s="251"/>
      <c r="Q548" s="251"/>
      <c r="R548" s="251"/>
      <c r="S548" s="251"/>
      <c r="T548" s="252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53" t="s">
        <v>152</v>
      </c>
      <c r="AU548" s="253" t="s">
        <v>84</v>
      </c>
      <c r="AV548" s="14" t="s">
        <v>84</v>
      </c>
      <c r="AW548" s="14" t="s">
        <v>33</v>
      </c>
      <c r="AX548" s="14" t="s">
        <v>71</v>
      </c>
      <c r="AY548" s="253" t="s">
        <v>141</v>
      </c>
    </row>
    <row r="549" s="14" customFormat="1">
      <c r="A549" s="14"/>
      <c r="B549" s="243"/>
      <c r="C549" s="244"/>
      <c r="D549" s="234" t="s">
        <v>152</v>
      </c>
      <c r="E549" s="245" t="s">
        <v>19</v>
      </c>
      <c r="F549" s="246" t="s">
        <v>503</v>
      </c>
      <c r="G549" s="244"/>
      <c r="H549" s="247">
        <v>7.2000000000000002</v>
      </c>
      <c r="I549" s="248"/>
      <c r="J549" s="244"/>
      <c r="K549" s="244"/>
      <c r="L549" s="249"/>
      <c r="M549" s="250"/>
      <c r="N549" s="251"/>
      <c r="O549" s="251"/>
      <c r="P549" s="251"/>
      <c r="Q549" s="251"/>
      <c r="R549" s="251"/>
      <c r="S549" s="251"/>
      <c r="T549" s="252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  <c r="AE549" s="14"/>
      <c r="AT549" s="253" t="s">
        <v>152</v>
      </c>
      <c r="AU549" s="253" t="s">
        <v>84</v>
      </c>
      <c r="AV549" s="14" t="s">
        <v>84</v>
      </c>
      <c r="AW549" s="14" t="s">
        <v>33</v>
      </c>
      <c r="AX549" s="14" t="s">
        <v>71</v>
      </c>
      <c r="AY549" s="253" t="s">
        <v>141</v>
      </c>
    </row>
    <row r="550" s="13" customFormat="1">
      <c r="A550" s="13"/>
      <c r="B550" s="232"/>
      <c r="C550" s="233"/>
      <c r="D550" s="234" t="s">
        <v>152</v>
      </c>
      <c r="E550" s="235" t="s">
        <v>19</v>
      </c>
      <c r="F550" s="236" t="s">
        <v>318</v>
      </c>
      <c r="G550" s="233"/>
      <c r="H550" s="235" t="s">
        <v>19</v>
      </c>
      <c r="I550" s="237"/>
      <c r="J550" s="233"/>
      <c r="K550" s="233"/>
      <c r="L550" s="238"/>
      <c r="M550" s="239"/>
      <c r="N550" s="240"/>
      <c r="O550" s="240"/>
      <c r="P550" s="240"/>
      <c r="Q550" s="240"/>
      <c r="R550" s="240"/>
      <c r="S550" s="240"/>
      <c r="T550" s="241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2" t="s">
        <v>152</v>
      </c>
      <c r="AU550" s="242" t="s">
        <v>84</v>
      </c>
      <c r="AV550" s="13" t="s">
        <v>78</v>
      </c>
      <c r="AW550" s="13" t="s">
        <v>33</v>
      </c>
      <c r="AX550" s="13" t="s">
        <v>71</v>
      </c>
      <c r="AY550" s="242" t="s">
        <v>141</v>
      </c>
    </row>
    <row r="551" s="14" customFormat="1">
      <c r="A551" s="14"/>
      <c r="B551" s="243"/>
      <c r="C551" s="244"/>
      <c r="D551" s="234" t="s">
        <v>152</v>
      </c>
      <c r="E551" s="245" t="s">
        <v>19</v>
      </c>
      <c r="F551" s="246" t="s">
        <v>494</v>
      </c>
      <c r="G551" s="244"/>
      <c r="H551" s="247">
        <v>19.199999999999999</v>
      </c>
      <c r="I551" s="248"/>
      <c r="J551" s="244"/>
      <c r="K551" s="244"/>
      <c r="L551" s="249"/>
      <c r="M551" s="250"/>
      <c r="N551" s="251"/>
      <c r="O551" s="251"/>
      <c r="P551" s="251"/>
      <c r="Q551" s="251"/>
      <c r="R551" s="251"/>
      <c r="S551" s="251"/>
      <c r="T551" s="252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53" t="s">
        <v>152</v>
      </c>
      <c r="AU551" s="253" t="s">
        <v>84</v>
      </c>
      <c r="AV551" s="14" t="s">
        <v>84</v>
      </c>
      <c r="AW551" s="14" t="s">
        <v>33</v>
      </c>
      <c r="AX551" s="14" t="s">
        <v>71</v>
      </c>
      <c r="AY551" s="253" t="s">
        <v>141</v>
      </c>
    </row>
    <row r="552" s="14" customFormat="1">
      <c r="A552" s="14"/>
      <c r="B552" s="243"/>
      <c r="C552" s="244"/>
      <c r="D552" s="234" t="s">
        <v>152</v>
      </c>
      <c r="E552" s="245" t="s">
        <v>19</v>
      </c>
      <c r="F552" s="246" t="s">
        <v>494</v>
      </c>
      <c r="G552" s="244"/>
      <c r="H552" s="247">
        <v>19.199999999999999</v>
      </c>
      <c r="I552" s="248"/>
      <c r="J552" s="244"/>
      <c r="K552" s="244"/>
      <c r="L552" s="249"/>
      <c r="M552" s="250"/>
      <c r="N552" s="251"/>
      <c r="O552" s="251"/>
      <c r="P552" s="251"/>
      <c r="Q552" s="251"/>
      <c r="R552" s="251"/>
      <c r="S552" s="251"/>
      <c r="T552" s="252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53" t="s">
        <v>152</v>
      </c>
      <c r="AU552" s="253" t="s">
        <v>84</v>
      </c>
      <c r="AV552" s="14" t="s">
        <v>84</v>
      </c>
      <c r="AW552" s="14" t="s">
        <v>33</v>
      </c>
      <c r="AX552" s="14" t="s">
        <v>71</v>
      </c>
      <c r="AY552" s="253" t="s">
        <v>141</v>
      </c>
    </row>
    <row r="553" s="14" customFormat="1">
      <c r="A553" s="14"/>
      <c r="B553" s="243"/>
      <c r="C553" s="244"/>
      <c r="D553" s="234" t="s">
        <v>152</v>
      </c>
      <c r="E553" s="245" t="s">
        <v>19</v>
      </c>
      <c r="F553" s="246" t="s">
        <v>496</v>
      </c>
      <c r="G553" s="244"/>
      <c r="H553" s="247">
        <v>16</v>
      </c>
      <c r="I553" s="248"/>
      <c r="J553" s="244"/>
      <c r="K553" s="244"/>
      <c r="L553" s="249"/>
      <c r="M553" s="250"/>
      <c r="N553" s="251"/>
      <c r="O553" s="251"/>
      <c r="P553" s="251"/>
      <c r="Q553" s="251"/>
      <c r="R553" s="251"/>
      <c r="S553" s="251"/>
      <c r="T553" s="252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53" t="s">
        <v>152</v>
      </c>
      <c r="AU553" s="253" t="s">
        <v>84</v>
      </c>
      <c r="AV553" s="14" t="s">
        <v>84</v>
      </c>
      <c r="AW553" s="14" t="s">
        <v>33</v>
      </c>
      <c r="AX553" s="14" t="s">
        <v>71</v>
      </c>
      <c r="AY553" s="253" t="s">
        <v>141</v>
      </c>
    </row>
    <row r="554" s="14" customFormat="1">
      <c r="A554" s="14"/>
      <c r="B554" s="243"/>
      <c r="C554" s="244"/>
      <c r="D554" s="234" t="s">
        <v>152</v>
      </c>
      <c r="E554" s="245" t="s">
        <v>19</v>
      </c>
      <c r="F554" s="246" t="s">
        <v>494</v>
      </c>
      <c r="G554" s="244"/>
      <c r="H554" s="247">
        <v>19.199999999999999</v>
      </c>
      <c r="I554" s="248"/>
      <c r="J554" s="244"/>
      <c r="K554" s="244"/>
      <c r="L554" s="249"/>
      <c r="M554" s="250"/>
      <c r="N554" s="251"/>
      <c r="O554" s="251"/>
      <c r="P554" s="251"/>
      <c r="Q554" s="251"/>
      <c r="R554" s="251"/>
      <c r="S554" s="251"/>
      <c r="T554" s="252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53" t="s">
        <v>152</v>
      </c>
      <c r="AU554" s="253" t="s">
        <v>84</v>
      </c>
      <c r="AV554" s="14" t="s">
        <v>84</v>
      </c>
      <c r="AW554" s="14" t="s">
        <v>33</v>
      </c>
      <c r="AX554" s="14" t="s">
        <v>71</v>
      </c>
      <c r="AY554" s="253" t="s">
        <v>141</v>
      </c>
    </row>
    <row r="555" s="14" customFormat="1">
      <c r="A555" s="14"/>
      <c r="B555" s="243"/>
      <c r="C555" s="244"/>
      <c r="D555" s="234" t="s">
        <v>152</v>
      </c>
      <c r="E555" s="245" t="s">
        <v>19</v>
      </c>
      <c r="F555" s="246" t="s">
        <v>494</v>
      </c>
      <c r="G555" s="244"/>
      <c r="H555" s="247">
        <v>19.199999999999999</v>
      </c>
      <c r="I555" s="248"/>
      <c r="J555" s="244"/>
      <c r="K555" s="244"/>
      <c r="L555" s="249"/>
      <c r="M555" s="250"/>
      <c r="N555" s="251"/>
      <c r="O555" s="251"/>
      <c r="P555" s="251"/>
      <c r="Q555" s="251"/>
      <c r="R555" s="251"/>
      <c r="S555" s="251"/>
      <c r="T555" s="252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253" t="s">
        <v>152</v>
      </c>
      <c r="AU555" s="253" t="s">
        <v>84</v>
      </c>
      <c r="AV555" s="14" t="s">
        <v>84</v>
      </c>
      <c r="AW555" s="14" t="s">
        <v>33</v>
      </c>
      <c r="AX555" s="14" t="s">
        <v>71</v>
      </c>
      <c r="AY555" s="253" t="s">
        <v>141</v>
      </c>
    </row>
    <row r="556" s="14" customFormat="1">
      <c r="A556" s="14"/>
      <c r="B556" s="243"/>
      <c r="C556" s="244"/>
      <c r="D556" s="234" t="s">
        <v>152</v>
      </c>
      <c r="E556" s="245" t="s">
        <v>19</v>
      </c>
      <c r="F556" s="246" t="s">
        <v>498</v>
      </c>
      <c r="G556" s="244"/>
      <c r="H556" s="247">
        <v>4.2999999999999998</v>
      </c>
      <c r="I556" s="248"/>
      <c r="J556" s="244"/>
      <c r="K556" s="244"/>
      <c r="L556" s="249"/>
      <c r="M556" s="250"/>
      <c r="N556" s="251"/>
      <c r="O556" s="251"/>
      <c r="P556" s="251"/>
      <c r="Q556" s="251"/>
      <c r="R556" s="251"/>
      <c r="S556" s="251"/>
      <c r="T556" s="252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53" t="s">
        <v>152</v>
      </c>
      <c r="AU556" s="253" t="s">
        <v>84</v>
      </c>
      <c r="AV556" s="14" t="s">
        <v>84</v>
      </c>
      <c r="AW556" s="14" t="s">
        <v>33</v>
      </c>
      <c r="AX556" s="14" t="s">
        <v>71</v>
      </c>
      <c r="AY556" s="253" t="s">
        <v>141</v>
      </c>
    </row>
    <row r="557" s="14" customFormat="1">
      <c r="A557" s="14"/>
      <c r="B557" s="243"/>
      <c r="C557" s="244"/>
      <c r="D557" s="234" t="s">
        <v>152</v>
      </c>
      <c r="E557" s="245" t="s">
        <v>19</v>
      </c>
      <c r="F557" s="246" t="s">
        <v>499</v>
      </c>
      <c r="G557" s="244"/>
      <c r="H557" s="247">
        <v>4.7999999999999998</v>
      </c>
      <c r="I557" s="248"/>
      <c r="J557" s="244"/>
      <c r="K557" s="244"/>
      <c r="L557" s="249"/>
      <c r="M557" s="250"/>
      <c r="N557" s="251"/>
      <c r="O557" s="251"/>
      <c r="P557" s="251"/>
      <c r="Q557" s="251"/>
      <c r="R557" s="251"/>
      <c r="S557" s="251"/>
      <c r="T557" s="252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53" t="s">
        <v>152</v>
      </c>
      <c r="AU557" s="253" t="s">
        <v>84</v>
      </c>
      <c r="AV557" s="14" t="s">
        <v>84</v>
      </c>
      <c r="AW557" s="14" t="s">
        <v>33</v>
      </c>
      <c r="AX557" s="14" t="s">
        <v>71</v>
      </c>
      <c r="AY557" s="253" t="s">
        <v>141</v>
      </c>
    </row>
    <row r="558" s="14" customFormat="1">
      <c r="A558" s="14"/>
      <c r="B558" s="243"/>
      <c r="C558" s="244"/>
      <c r="D558" s="234" t="s">
        <v>152</v>
      </c>
      <c r="E558" s="245" t="s">
        <v>19</v>
      </c>
      <c r="F558" s="246" t="s">
        <v>1491</v>
      </c>
      <c r="G558" s="244"/>
      <c r="H558" s="247">
        <v>19.23</v>
      </c>
      <c r="I558" s="248"/>
      <c r="J558" s="244"/>
      <c r="K558" s="244"/>
      <c r="L558" s="249"/>
      <c r="M558" s="250"/>
      <c r="N558" s="251"/>
      <c r="O558" s="251"/>
      <c r="P558" s="251"/>
      <c r="Q558" s="251"/>
      <c r="R558" s="251"/>
      <c r="S558" s="251"/>
      <c r="T558" s="252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  <c r="AE558" s="14"/>
      <c r="AT558" s="253" t="s">
        <v>152</v>
      </c>
      <c r="AU558" s="253" t="s">
        <v>84</v>
      </c>
      <c r="AV558" s="14" t="s">
        <v>84</v>
      </c>
      <c r="AW558" s="14" t="s">
        <v>33</v>
      </c>
      <c r="AX558" s="14" t="s">
        <v>71</v>
      </c>
      <c r="AY558" s="253" t="s">
        <v>141</v>
      </c>
    </row>
    <row r="559" s="15" customFormat="1">
      <c r="A559" s="15"/>
      <c r="B559" s="254"/>
      <c r="C559" s="255"/>
      <c r="D559" s="234" t="s">
        <v>152</v>
      </c>
      <c r="E559" s="256" t="s">
        <v>19</v>
      </c>
      <c r="F559" s="257" t="s">
        <v>159</v>
      </c>
      <c r="G559" s="255"/>
      <c r="H559" s="258">
        <v>407.74000000000001</v>
      </c>
      <c r="I559" s="259"/>
      <c r="J559" s="255"/>
      <c r="K559" s="255"/>
      <c r="L559" s="260"/>
      <c r="M559" s="261"/>
      <c r="N559" s="262"/>
      <c r="O559" s="262"/>
      <c r="P559" s="262"/>
      <c r="Q559" s="262"/>
      <c r="R559" s="262"/>
      <c r="S559" s="262"/>
      <c r="T559" s="263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264" t="s">
        <v>152</v>
      </c>
      <c r="AU559" s="264" t="s">
        <v>84</v>
      </c>
      <c r="AV559" s="15" t="s">
        <v>148</v>
      </c>
      <c r="AW559" s="15" t="s">
        <v>33</v>
      </c>
      <c r="AX559" s="15" t="s">
        <v>78</v>
      </c>
      <c r="AY559" s="264" t="s">
        <v>141</v>
      </c>
    </row>
    <row r="560" s="14" customFormat="1">
      <c r="A560" s="14"/>
      <c r="B560" s="243"/>
      <c r="C560" s="244"/>
      <c r="D560" s="234" t="s">
        <v>152</v>
      </c>
      <c r="E560" s="244"/>
      <c r="F560" s="246" t="s">
        <v>1492</v>
      </c>
      <c r="G560" s="244"/>
      <c r="H560" s="247">
        <v>428.12700000000001</v>
      </c>
      <c r="I560" s="248"/>
      <c r="J560" s="244"/>
      <c r="K560" s="244"/>
      <c r="L560" s="249"/>
      <c r="M560" s="250"/>
      <c r="N560" s="251"/>
      <c r="O560" s="251"/>
      <c r="P560" s="251"/>
      <c r="Q560" s="251"/>
      <c r="R560" s="251"/>
      <c r="S560" s="251"/>
      <c r="T560" s="252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53" t="s">
        <v>152</v>
      </c>
      <c r="AU560" s="253" t="s">
        <v>84</v>
      </c>
      <c r="AV560" s="14" t="s">
        <v>84</v>
      </c>
      <c r="AW560" s="14" t="s">
        <v>4</v>
      </c>
      <c r="AX560" s="14" t="s">
        <v>78</v>
      </c>
      <c r="AY560" s="253" t="s">
        <v>141</v>
      </c>
    </row>
    <row r="561" s="2" customFormat="1" ht="16.5" customHeight="1">
      <c r="A561" s="40"/>
      <c r="B561" s="41"/>
      <c r="C561" s="265" t="s">
        <v>505</v>
      </c>
      <c r="D561" s="265" t="s">
        <v>183</v>
      </c>
      <c r="E561" s="266" t="s">
        <v>506</v>
      </c>
      <c r="F561" s="267" t="s">
        <v>507</v>
      </c>
      <c r="G561" s="268" t="s">
        <v>347</v>
      </c>
      <c r="H561" s="269">
        <v>40.173000000000002</v>
      </c>
      <c r="I561" s="270"/>
      <c r="J561" s="271">
        <f>ROUND(I561*H561,2)</f>
        <v>0</v>
      </c>
      <c r="K561" s="267" t="s">
        <v>147</v>
      </c>
      <c r="L561" s="272"/>
      <c r="M561" s="273" t="s">
        <v>19</v>
      </c>
      <c r="N561" s="274" t="s">
        <v>43</v>
      </c>
      <c r="O561" s="86"/>
      <c r="P561" s="223">
        <f>O561*H561</f>
        <v>0</v>
      </c>
      <c r="Q561" s="223">
        <v>0.00050000000000000001</v>
      </c>
      <c r="R561" s="223">
        <f>Q561*H561</f>
        <v>0.0200865</v>
      </c>
      <c r="S561" s="223">
        <v>0</v>
      </c>
      <c r="T561" s="224">
        <f>S561*H561</f>
        <v>0</v>
      </c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R561" s="225" t="s">
        <v>187</v>
      </c>
      <c r="AT561" s="225" t="s">
        <v>183</v>
      </c>
      <c r="AU561" s="225" t="s">
        <v>84</v>
      </c>
      <c r="AY561" s="19" t="s">
        <v>141</v>
      </c>
      <c r="BE561" s="226">
        <f>IF(N561="základní",J561,0)</f>
        <v>0</v>
      </c>
      <c r="BF561" s="226">
        <f>IF(N561="snížená",J561,0)</f>
        <v>0</v>
      </c>
      <c r="BG561" s="226">
        <f>IF(N561="zákl. přenesená",J561,0)</f>
        <v>0</v>
      </c>
      <c r="BH561" s="226">
        <f>IF(N561="sníž. přenesená",J561,0)</f>
        <v>0</v>
      </c>
      <c r="BI561" s="226">
        <f>IF(N561="nulová",J561,0)</f>
        <v>0</v>
      </c>
      <c r="BJ561" s="19" t="s">
        <v>84</v>
      </c>
      <c r="BK561" s="226">
        <f>ROUND(I561*H561,2)</f>
        <v>0</v>
      </c>
      <c r="BL561" s="19" t="s">
        <v>148</v>
      </c>
      <c r="BM561" s="225" t="s">
        <v>508</v>
      </c>
    </row>
    <row r="562" s="2" customFormat="1">
      <c r="A562" s="40"/>
      <c r="B562" s="41"/>
      <c r="C562" s="42"/>
      <c r="D562" s="227" t="s">
        <v>150</v>
      </c>
      <c r="E562" s="42"/>
      <c r="F562" s="228" t="s">
        <v>509</v>
      </c>
      <c r="G562" s="42"/>
      <c r="H562" s="42"/>
      <c r="I562" s="229"/>
      <c r="J562" s="42"/>
      <c r="K562" s="42"/>
      <c r="L562" s="46"/>
      <c r="M562" s="230"/>
      <c r="N562" s="231"/>
      <c r="O562" s="86"/>
      <c r="P562" s="86"/>
      <c r="Q562" s="86"/>
      <c r="R562" s="86"/>
      <c r="S562" s="86"/>
      <c r="T562" s="87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T562" s="19" t="s">
        <v>150</v>
      </c>
      <c r="AU562" s="19" t="s">
        <v>84</v>
      </c>
    </row>
    <row r="563" s="14" customFormat="1">
      <c r="A563" s="14"/>
      <c r="B563" s="243"/>
      <c r="C563" s="244"/>
      <c r="D563" s="234" t="s">
        <v>152</v>
      </c>
      <c r="E563" s="245" t="s">
        <v>19</v>
      </c>
      <c r="F563" s="246" t="s">
        <v>1442</v>
      </c>
      <c r="G563" s="244"/>
      <c r="H563" s="247">
        <v>38.259999999999998</v>
      </c>
      <c r="I563" s="248"/>
      <c r="J563" s="244"/>
      <c r="K563" s="244"/>
      <c r="L563" s="249"/>
      <c r="M563" s="250"/>
      <c r="N563" s="251"/>
      <c r="O563" s="251"/>
      <c r="P563" s="251"/>
      <c r="Q563" s="251"/>
      <c r="R563" s="251"/>
      <c r="S563" s="251"/>
      <c r="T563" s="252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3" t="s">
        <v>152</v>
      </c>
      <c r="AU563" s="253" t="s">
        <v>84</v>
      </c>
      <c r="AV563" s="14" t="s">
        <v>84</v>
      </c>
      <c r="AW563" s="14" t="s">
        <v>33</v>
      </c>
      <c r="AX563" s="14" t="s">
        <v>71</v>
      </c>
      <c r="AY563" s="253" t="s">
        <v>141</v>
      </c>
    </row>
    <row r="564" s="15" customFormat="1">
      <c r="A564" s="15"/>
      <c r="B564" s="254"/>
      <c r="C564" s="255"/>
      <c r="D564" s="234" t="s">
        <v>152</v>
      </c>
      <c r="E564" s="256" t="s">
        <v>19</v>
      </c>
      <c r="F564" s="257" t="s">
        <v>159</v>
      </c>
      <c r="G564" s="255"/>
      <c r="H564" s="258">
        <v>38.259999999999998</v>
      </c>
      <c r="I564" s="259"/>
      <c r="J564" s="255"/>
      <c r="K564" s="255"/>
      <c r="L564" s="260"/>
      <c r="M564" s="261"/>
      <c r="N564" s="262"/>
      <c r="O564" s="262"/>
      <c r="P564" s="262"/>
      <c r="Q564" s="262"/>
      <c r="R564" s="262"/>
      <c r="S564" s="262"/>
      <c r="T564" s="263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64" t="s">
        <v>152</v>
      </c>
      <c r="AU564" s="264" t="s">
        <v>84</v>
      </c>
      <c r="AV564" s="15" t="s">
        <v>148</v>
      </c>
      <c r="AW564" s="15" t="s">
        <v>33</v>
      </c>
      <c r="AX564" s="15" t="s">
        <v>78</v>
      </c>
      <c r="AY564" s="264" t="s">
        <v>141</v>
      </c>
    </row>
    <row r="565" s="14" customFormat="1">
      <c r="A565" s="14"/>
      <c r="B565" s="243"/>
      <c r="C565" s="244"/>
      <c r="D565" s="234" t="s">
        <v>152</v>
      </c>
      <c r="E565" s="244"/>
      <c r="F565" s="246" t="s">
        <v>1443</v>
      </c>
      <c r="G565" s="244"/>
      <c r="H565" s="247">
        <v>40.173000000000002</v>
      </c>
      <c r="I565" s="248"/>
      <c r="J565" s="244"/>
      <c r="K565" s="244"/>
      <c r="L565" s="249"/>
      <c r="M565" s="250"/>
      <c r="N565" s="251"/>
      <c r="O565" s="251"/>
      <c r="P565" s="251"/>
      <c r="Q565" s="251"/>
      <c r="R565" s="251"/>
      <c r="S565" s="251"/>
      <c r="T565" s="252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53" t="s">
        <v>152</v>
      </c>
      <c r="AU565" s="253" t="s">
        <v>84</v>
      </c>
      <c r="AV565" s="14" t="s">
        <v>84</v>
      </c>
      <c r="AW565" s="14" t="s">
        <v>4</v>
      </c>
      <c r="AX565" s="14" t="s">
        <v>78</v>
      </c>
      <c r="AY565" s="253" t="s">
        <v>141</v>
      </c>
    </row>
    <row r="566" s="2" customFormat="1" ht="16.5" customHeight="1">
      <c r="A566" s="40"/>
      <c r="B566" s="41"/>
      <c r="C566" s="265" t="s">
        <v>512</v>
      </c>
      <c r="D566" s="265" t="s">
        <v>183</v>
      </c>
      <c r="E566" s="266" t="s">
        <v>513</v>
      </c>
      <c r="F566" s="267" t="s">
        <v>514</v>
      </c>
      <c r="G566" s="268" t="s">
        <v>347</v>
      </c>
      <c r="H566" s="269">
        <v>484.88999999999999</v>
      </c>
      <c r="I566" s="270"/>
      <c r="J566" s="271">
        <f>ROUND(I566*H566,2)</f>
        <v>0</v>
      </c>
      <c r="K566" s="267" t="s">
        <v>147</v>
      </c>
      <c r="L566" s="272"/>
      <c r="M566" s="273" t="s">
        <v>19</v>
      </c>
      <c r="N566" s="274" t="s">
        <v>43</v>
      </c>
      <c r="O566" s="86"/>
      <c r="P566" s="223">
        <f>O566*H566</f>
        <v>0</v>
      </c>
      <c r="Q566" s="223">
        <v>4.0000000000000003E-05</v>
      </c>
      <c r="R566" s="223">
        <f>Q566*H566</f>
        <v>0.019395600000000002</v>
      </c>
      <c r="S566" s="223">
        <v>0</v>
      </c>
      <c r="T566" s="224">
        <f>S566*H566</f>
        <v>0</v>
      </c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R566" s="225" t="s">
        <v>187</v>
      </c>
      <c r="AT566" s="225" t="s">
        <v>183</v>
      </c>
      <c r="AU566" s="225" t="s">
        <v>84</v>
      </c>
      <c r="AY566" s="19" t="s">
        <v>141</v>
      </c>
      <c r="BE566" s="226">
        <f>IF(N566="základní",J566,0)</f>
        <v>0</v>
      </c>
      <c r="BF566" s="226">
        <f>IF(N566="snížená",J566,0)</f>
        <v>0</v>
      </c>
      <c r="BG566" s="226">
        <f>IF(N566="zákl. přenesená",J566,0)</f>
        <v>0</v>
      </c>
      <c r="BH566" s="226">
        <f>IF(N566="sníž. přenesená",J566,0)</f>
        <v>0</v>
      </c>
      <c r="BI566" s="226">
        <f>IF(N566="nulová",J566,0)</f>
        <v>0</v>
      </c>
      <c r="BJ566" s="19" t="s">
        <v>84</v>
      </c>
      <c r="BK566" s="226">
        <f>ROUND(I566*H566,2)</f>
        <v>0</v>
      </c>
      <c r="BL566" s="19" t="s">
        <v>148</v>
      </c>
      <c r="BM566" s="225" t="s">
        <v>515</v>
      </c>
    </row>
    <row r="567" s="2" customFormat="1">
      <c r="A567" s="40"/>
      <c r="B567" s="41"/>
      <c r="C567" s="42"/>
      <c r="D567" s="227" t="s">
        <v>150</v>
      </c>
      <c r="E567" s="42"/>
      <c r="F567" s="228" t="s">
        <v>516</v>
      </c>
      <c r="G567" s="42"/>
      <c r="H567" s="42"/>
      <c r="I567" s="229"/>
      <c r="J567" s="42"/>
      <c r="K567" s="42"/>
      <c r="L567" s="46"/>
      <c r="M567" s="230"/>
      <c r="N567" s="231"/>
      <c r="O567" s="86"/>
      <c r="P567" s="86"/>
      <c r="Q567" s="86"/>
      <c r="R567" s="86"/>
      <c r="S567" s="86"/>
      <c r="T567" s="87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T567" s="19" t="s">
        <v>150</v>
      </c>
      <c r="AU567" s="19" t="s">
        <v>84</v>
      </c>
    </row>
    <row r="568" s="13" customFormat="1">
      <c r="A568" s="13"/>
      <c r="B568" s="232"/>
      <c r="C568" s="233"/>
      <c r="D568" s="234" t="s">
        <v>152</v>
      </c>
      <c r="E568" s="235" t="s">
        <v>19</v>
      </c>
      <c r="F568" s="236" t="s">
        <v>288</v>
      </c>
      <c r="G568" s="233"/>
      <c r="H568" s="235" t="s">
        <v>19</v>
      </c>
      <c r="I568" s="237"/>
      <c r="J568" s="233"/>
      <c r="K568" s="233"/>
      <c r="L568" s="238"/>
      <c r="M568" s="239"/>
      <c r="N568" s="240"/>
      <c r="O568" s="240"/>
      <c r="P568" s="240"/>
      <c r="Q568" s="240"/>
      <c r="R568" s="240"/>
      <c r="S568" s="240"/>
      <c r="T568" s="241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2" t="s">
        <v>152</v>
      </c>
      <c r="AU568" s="242" t="s">
        <v>84</v>
      </c>
      <c r="AV568" s="13" t="s">
        <v>78</v>
      </c>
      <c r="AW568" s="13" t="s">
        <v>33</v>
      </c>
      <c r="AX568" s="13" t="s">
        <v>71</v>
      </c>
      <c r="AY568" s="242" t="s">
        <v>141</v>
      </c>
    </row>
    <row r="569" s="14" customFormat="1">
      <c r="A569" s="14"/>
      <c r="B569" s="243"/>
      <c r="C569" s="244"/>
      <c r="D569" s="234" t="s">
        <v>152</v>
      </c>
      <c r="E569" s="245" t="s">
        <v>19</v>
      </c>
      <c r="F569" s="246" t="s">
        <v>517</v>
      </c>
      <c r="G569" s="244"/>
      <c r="H569" s="247">
        <v>42</v>
      </c>
      <c r="I569" s="248"/>
      <c r="J569" s="244"/>
      <c r="K569" s="244"/>
      <c r="L569" s="249"/>
      <c r="M569" s="250"/>
      <c r="N569" s="251"/>
      <c r="O569" s="251"/>
      <c r="P569" s="251"/>
      <c r="Q569" s="251"/>
      <c r="R569" s="251"/>
      <c r="S569" s="251"/>
      <c r="T569" s="252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53" t="s">
        <v>152</v>
      </c>
      <c r="AU569" s="253" t="s">
        <v>84</v>
      </c>
      <c r="AV569" s="14" t="s">
        <v>84</v>
      </c>
      <c r="AW569" s="14" t="s">
        <v>33</v>
      </c>
      <c r="AX569" s="14" t="s">
        <v>71</v>
      </c>
      <c r="AY569" s="253" t="s">
        <v>141</v>
      </c>
    </row>
    <row r="570" s="14" customFormat="1">
      <c r="A570" s="14"/>
      <c r="B570" s="243"/>
      <c r="C570" s="244"/>
      <c r="D570" s="234" t="s">
        <v>152</v>
      </c>
      <c r="E570" s="245" t="s">
        <v>19</v>
      </c>
      <c r="F570" s="246" t="s">
        <v>518</v>
      </c>
      <c r="G570" s="244"/>
      <c r="H570" s="247">
        <v>31.800000000000001</v>
      </c>
      <c r="I570" s="248"/>
      <c r="J570" s="244"/>
      <c r="K570" s="244"/>
      <c r="L570" s="249"/>
      <c r="M570" s="250"/>
      <c r="N570" s="251"/>
      <c r="O570" s="251"/>
      <c r="P570" s="251"/>
      <c r="Q570" s="251"/>
      <c r="R570" s="251"/>
      <c r="S570" s="251"/>
      <c r="T570" s="252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53" t="s">
        <v>152</v>
      </c>
      <c r="AU570" s="253" t="s">
        <v>84</v>
      </c>
      <c r="AV570" s="14" t="s">
        <v>84</v>
      </c>
      <c r="AW570" s="14" t="s">
        <v>33</v>
      </c>
      <c r="AX570" s="14" t="s">
        <v>71</v>
      </c>
      <c r="AY570" s="253" t="s">
        <v>141</v>
      </c>
    </row>
    <row r="571" s="14" customFormat="1">
      <c r="A571" s="14"/>
      <c r="B571" s="243"/>
      <c r="C571" s="244"/>
      <c r="D571" s="234" t="s">
        <v>152</v>
      </c>
      <c r="E571" s="245" t="s">
        <v>19</v>
      </c>
      <c r="F571" s="246" t="s">
        <v>1444</v>
      </c>
      <c r="G571" s="244"/>
      <c r="H571" s="247">
        <v>26.399999999999999</v>
      </c>
      <c r="I571" s="248"/>
      <c r="J571" s="244"/>
      <c r="K571" s="244"/>
      <c r="L571" s="249"/>
      <c r="M571" s="250"/>
      <c r="N571" s="251"/>
      <c r="O571" s="251"/>
      <c r="P571" s="251"/>
      <c r="Q571" s="251"/>
      <c r="R571" s="251"/>
      <c r="S571" s="251"/>
      <c r="T571" s="252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53" t="s">
        <v>152</v>
      </c>
      <c r="AU571" s="253" t="s">
        <v>84</v>
      </c>
      <c r="AV571" s="14" t="s">
        <v>84</v>
      </c>
      <c r="AW571" s="14" t="s">
        <v>33</v>
      </c>
      <c r="AX571" s="14" t="s">
        <v>71</v>
      </c>
      <c r="AY571" s="253" t="s">
        <v>141</v>
      </c>
    </row>
    <row r="572" s="14" customFormat="1">
      <c r="A572" s="14"/>
      <c r="B572" s="243"/>
      <c r="C572" s="244"/>
      <c r="D572" s="234" t="s">
        <v>152</v>
      </c>
      <c r="E572" s="245" t="s">
        <v>19</v>
      </c>
      <c r="F572" s="246" t="s">
        <v>521</v>
      </c>
      <c r="G572" s="244"/>
      <c r="H572" s="247">
        <v>6</v>
      </c>
      <c r="I572" s="248"/>
      <c r="J572" s="244"/>
      <c r="K572" s="244"/>
      <c r="L572" s="249"/>
      <c r="M572" s="250"/>
      <c r="N572" s="251"/>
      <c r="O572" s="251"/>
      <c r="P572" s="251"/>
      <c r="Q572" s="251"/>
      <c r="R572" s="251"/>
      <c r="S572" s="251"/>
      <c r="T572" s="252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3" t="s">
        <v>152</v>
      </c>
      <c r="AU572" s="253" t="s">
        <v>84</v>
      </c>
      <c r="AV572" s="14" t="s">
        <v>84</v>
      </c>
      <c r="AW572" s="14" t="s">
        <v>33</v>
      </c>
      <c r="AX572" s="14" t="s">
        <v>71</v>
      </c>
      <c r="AY572" s="253" t="s">
        <v>141</v>
      </c>
    </row>
    <row r="573" s="14" customFormat="1">
      <c r="A573" s="14"/>
      <c r="B573" s="243"/>
      <c r="C573" s="244"/>
      <c r="D573" s="234" t="s">
        <v>152</v>
      </c>
      <c r="E573" s="245" t="s">
        <v>19</v>
      </c>
      <c r="F573" s="246" t="s">
        <v>522</v>
      </c>
      <c r="G573" s="244"/>
      <c r="H573" s="247">
        <v>31</v>
      </c>
      <c r="I573" s="248"/>
      <c r="J573" s="244"/>
      <c r="K573" s="244"/>
      <c r="L573" s="249"/>
      <c r="M573" s="250"/>
      <c r="N573" s="251"/>
      <c r="O573" s="251"/>
      <c r="P573" s="251"/>
      <c r="Q573" s="251"/>
      <c r="R573" s="251"/>
      <c r="S573" s="251"/>
      <c r="T573" s="252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  <c r="AE573" s="14"/>
      <c r="AT573" s="253" t="s">
        <v>152</v>
      </c>
      <c r="AU573" s="253" t="s">
        <v>84</v>
      </c>
      <c r="AV573" s="14" t="s">
        <v>84</v>
      </c>
      <c r="AW573" s="14" t="s">
        <v>33</v>
      </c>
      <c r="AX573" s="14" t="s">
        <v>71</v>
      </c>
      <c r="AY573" s="253" t="s">
        <v>141</v>
      </c>
    </row>
    <row r="574" s="14" customFormat="1">
      <c r="A574" s="14"/>
      <c r="B574" s="243"/>
      <c r="C574" s="244"/>
      <c r="D574" s="234" t="s">
        <v>152</v>
      </c>
      <c r="E574" s="245" t="s">
        <v>19</v>
      </c>
      <c r="F574" s="246" t="s">
        <v>1445</v>
      </c>
      <c r="G574" s="244"/>
      <c r="H574" s="247">
        <v>28.199999999999999</v>
      </c>
      <c r="I574" s="248"/>
      <c r="J574" s="244"/>
      <c r="K574" s="244"/>
      <c r="L574" s="249"/>
      <c r="M574" s="250"/>
      <c r="N574" s="251"/>
      <c r="O574" s="251"/>
      <c r="P574" s="251"/>
      <c r="Q574" s="251"/>
      <c r="R574" s="251"/>
      <c r="S574" s="251"/>
      <c r="T574" s="252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53" t="s">
        <v>152</v>
      </c>
      <c r="AU574" s="253" t="s">
        <v>84</v>
      </c>
      <c r="AV574" s="14" t="s">
        <v>84</v>
      </c>
      <c r="AW574" s="14" t="s">
        <v>33</v>
      </c>
      <c r="AX574" s="14" t="s">
        <v>71</v>
      </c>
      <c r="AY574" s="253" t="s">
        <v>141</v>
      </c>
    </row>
    <row r="575" s="14" customFormat="1">
      <c r="A575" s="14"/>
      <c r="B575" s="243"/>
      <c r="C575" s="244"/>
      <c r="D575" s="234" t="s">
        <v>152</v>
      </c>
      <c r="E575" s="245" t="s">
        <v>19</v>
      </c>
      <c r="F575" s="246" t="s">
        <v>518</v>
      </c>
      <c r="G575" s="244"/>
      <c r="H575" s="247">
        <v>31.800000000000001</v>
      </c>
      <c r="I575" s="248"/>
      <c r="J575" s="244"/>
      <c r="K575" s="244"/>
      <c r="L575" s="249"/>
      <c r="M575" s="250"/>
      <c r="N575" s="251"/>
      <c r="O575" s="251"/>
      <c r="P575" s="251"/>
      <c r="Q575" s="251"/>
      <c r="R575" s="251"/>
      <c r="S575" s="251"/>
      <c r="T575" s="252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3" t="s">
        <v>152</v>
      </c>
      <c r="AU575" s="253" t="s">
        <v>84</v>
      </c>
      <c r="AV575" s="14" t="s">
        <v>84</v>
      </c>
      <c r="AW575" s="14" t="s">
        <v>33</v>
      </c>
      <c r="AX575" s="14" t="s">
        <v>71</v>
      </c>
      <c r="AY575" s="253" t="s">
        <v>141</v>
      </c>
    </row>
    <row r="576" s="14" customFormat="1">
      <c r="A576" s="14"/>
      <c r="B576" s="243"/>
      <c r="C576" s="244"/>
      <c r="D576" s="234" t="s">
        <v>152</v>
      </c>
      <c r="E576" s="245" t="s">
        <v>19</v>
      </c>
      <c r="F576" s="246" t="s">
        <v>517</v>
      </c>
      <c r="G576" s="244"/>
      <c r="H576" s="247">
        <v>42</v>
      </c>
      <c r="I576" s="248"/>
      <c r="J576" s="244"/>
      <c r="K576" s="244"/>
      <c r="L576" s="249"/>
      <c r="M576" s="250"/>
      <c r="N576" s="251"/>
      <c r="O576" s="251"/>
      <c r="P576" s="251"/>
      <c r="Q576" s="251"/>
      <c r="R576" s="251"/>
      <c r="S576" s="251"/>
      <c r="T576" s="252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3" t="s">
        <v>152</v>
      </c>
      <c r="AU576" s="253" t="s">
        <v>84</v>
      </c>
      <c r="AV576" s="14" t="s">
        <v>84</v>
      </c>
      <c r="AW576" s="14" t="s">
        <v>33</v>
      </c>
      <c r="AX576" s="14" t="s">
        <v>71</v>
      </c>
      <c r="AY576" s="253" t="s">
        <v>141</v>
      </c>
    </row>
    <row r="577" s="14" customFormat="1">
      <c r="A577" s="14"/>
      <c r="B577" s="243"/>
      <c r="C577" s="244"/>
      <c r="D577" s="234" t="s">
        <v>152</v>
      </c>
      <c r="E577" s="245" t="s">
        <v>19</v>
      </c>
      <c r="F577" s="246" t="s">
        <v>525</v>
      </c>
      <c r="G577" s="244"/>
      <c r="H577" s="247">
        <v>7.2999999999999998</v>
      </c>
      <c r="I577" s="248"/>
      <c r="J577" s="244"/>
      <c r="K577" s="244"/>
      <c r="L577" s="249"/>
      <c r="M577" s="250"/>
      <c r="N577" s="251"/>
      <c r="O577" s="251"/>
      <c r="P577" s="251"/>
      <c r="Q577" s="251"/>
      <c r="R577" s="251"/>
      <c r="S577" s="251"/>
      <c r="T577" s="252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  <c r="AE577" s="14"/>
      <c r="AT577" s="253" t="s">
        <v>152</v>
      </c>
      <c r="AU577" s="253" t="s">
        <v>84</v>
      </c>
      <c r="AV577" s="14" t="s">
        <v>84</v>
      </c>
      <c r="AW577" s="14" t="s">
        <v>33</v>
      </c>
      <c r="AX577" s="14" t="s">
        <v>71</v>
      </c>
      <c r="AY577" s="253" t="s">
        <v>141</v>
      </c>
    </row>
    <row r="578" s="14" customFormat="1">
      <c r="A578" s="14"/>
      <c r="B578" s="243"/>
      <c r="C578" s="244"/>
      <c r="D578" s="234" t="s">
        <v>152</v>
      </c>
      <c r="E578" s="245" t="s">
        <v>19</v>
      </c>
      <c r="F578" s="246" t="s">
        <v>526</v>
      </c>
      <c r="G578" s="244"/>
      <c r="H578" s="247">
        <v>13.199999999999999</v>
      </c>
      <c r="I578" s="248"/>
      <c r="J578" s="244"/>
      <c r="K578" s="244"/>
      <c r="L578" s="249"/>
      <c r="M578" s="250"/>
      <c r="N578" s="251"/>
      <c r="O578" s="251"/>
      <c r="P578" s="251"/>
      <c r="Q578" s="251"/>
      <c r="R578" s="251"/>
      <c r="S578" s="251"/>
      <c r="T578" s="252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3" t="s">
        <v>152</v>
      </c>
      <c r="AU578" s="253" t="s">
        <v>84</v>
      </c>
      <c r="AV578" s="14" t="s">
        <v>84</v>
      </c>
      <c r="AW578" s="14" t="s">
        <v>33</v>
      </c>
      <c r="AX578" s="14" t="s">
        <v>71</v>
      </c>
      <c r="AY578" s="253" t="s">
        <v>141</v>
      </c>
    </row>
    <row r="579" s="14" customFormat="1">
      <c r="A579" s="14"/>
      <c r="B579" s="243"/>
      <c r="C579" s="244"/>
      <c r="D579" s="234" t="s">
        <v>152</v>
      </c>
      <c r="E579" s="245" t="s">
        <v>19</v>
      </c>
      <c r="F579" s="246" t="s">
        <v>527</v>
      </c>
      <c r="G579" s="244"/>
      <c r="H579" s="247">
        <v>5.4000000000000004</v>
      </c>
      <c r="I579" s="248"/>
      <c r="J579" s="244"/>
      <c r="K579" s="244"/>
      <c r="L579" s="249"/>
      <c r="M579" s="250"/>
      <c r="N579" s="251"/>
      <c r="O579" s="251"/>
      <c r="P579" s="251"/>
      <c r="Q579" s="251"/>
      <c r="R579" s="251"/>
      <c r="S579" s="251"/>
      <c r="T579" s="252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53" t="s">
        <v>152</v>
      </c>
      <c r="AU579" s="253" t="s">
        <v>84</v>
      </c>
      <c r="AV579" s="14" t="s">
        <v>84</v>
      </c>
      <c r="AW579" s="14" t="s">
        <v>33</v>
      </c>
      <c r="AX579" s="14" t="s">
        <v>71</v>
      </c>
      <c r="AY579" s="253" t="s">
        <v>141</v>
      </c>
    </row>
    <row r="580" s="13" customFormat="1">
      <c r="A580" s="13"/>
      <c r="B580" s="232"/>
      <c r="C580" s="233"/>
      <c r="D580" s="234" t="s">
        <v>152</v>
      </c>
      <c r="E580" s="235" t="s">
        <v>19</v>
      </c>
      <c r="F580" s="236" t="s">
        <v>318</v>
      </c>
      <c r="G580" s="233"/>
      <c r="H580" s="235" t="s">
        <v>19</v>
      </c>
      <c r="I580" s="237"/>
      <c r="J580" s="233"/>
      <c r="K580" s="233"/>
      <c r="L580" s="238"/>
      <c r="M580" s="239"/>
      <c r="N580" s="240"/>
      <c r="O580" s="240"/>
      <c r="P580" s="240"/>
      <c r="Q580" s="240"/>
      <c r="R580" s="240"/>
      <c r="S580" s="240"/>
      <c r="T580" s="24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2" t="s">
        <v>152</v>
      </c>
      <c r="AU580" s="242" t="s">
        <v>84</v>
      </c>
      <c r="AV580" s="13" t="s">
        <v>78</v>
      </c>
      <c r="AW580" s="13" t="s">
        <v>33</v>
      </c>
      <c r="AX580" s="13" t="s">
        <v>71</v>
      </c>
      <c r="AY580" s="242" t="s">
        <v>141</v>
      </c>
    </row>
    <row r="581" s="14" customFormat="1">
      <c r="A581" s="14"/>
      <c r="B581" s="243"/>
      <c r="C581" s="244"/>
      <c r="D581" s="234" t="s">
        <v>152</v>
      </c>
      <c r="E581" s="245" t="s">
        <v>19</v>
      </c>
      <c r="F581" s="246" t="s">
        <v>528</v>
      </c>
      <c r="G581" s="244"/>
      <c r="H581" s="247">
        <v>37.200000000000003</v>
      </c>
      <c r="I581" s="248"/>
      <c r="J581" s="244"/>
      <c r="K581" s="244"/>
      <c r="L581" s="249"/>
      <c r="M581" s="250"/>
      <c r="N581" s="251"/>
      <c r="O581" s="251"/>
      <c r="P581" s="251"/>
      <c r="Q581" s="251"/>
      <c r="R581" s="251"/>
      <c r="S581" s="251"/>
      <c r="T581" s="252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53" t="s">
        <v>152</v>
      </c>
      <c r="AU581" s="253" t="s">
        <v>84</v>
      </c>
      <c r="AV581" s="14" t="s">
        <v>84</v>
      </c>
      <c r="AW581" s="14" t="s">
        <v>33</v>
      </c>
      <c r="AX581" s="14" t="s">
        <v>71</v>
      </c>
      <c r="AY581" s="253" t="s">
        <v>141</v>
      </c>
    </row>
    <row r="582" s="14" customFormat="1">
      <c r="A582" s="14"/>
      <c r="B582" s="243"/>
      <c r="C582" s="244"/>
      <c r="D582" s="234" t="s">
        <v>152</v>
      </c>
      <c r="E582" s="245" t="s">
        <v>19</v>
      </c>
      <c r="F582" s="246" t="s">
        <v>529</v>
      </c>
      <c r="G582" s="244"/>
      <c r="H582" s="247">
        <v>33.600000000000001</v>
      </c>
      <c r="I582" s="248"/>
      <c r="J582" s="244"/>
      <c r="K582" s="244"/>
      <c r="L582" s="249"/>
      <c r="M582" s="250"/>
      <c r="N582" s="251"/>
      <c r="O582" s="251"/>
      <c r="P582" s="251"/>
      <c r="Q582" s="251"/>
      <c r="R582" s="251"/>
      <c r="S582" s="251"/>
      <c r="T582" s="252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3" t="s">
        <v>152</v>
      </c>
      <c r="AU582" s="253" t="s">
        <v>84</v>
      </c>
      <c r="AV582" s="14" t="s">
        <v>84</v>
      </c>
      <c r="AW582" s="14" t="s">
        <v>33</v>
      </c>
      <c r="AX582" s="14" t="s">
        <v>71</v>
      </c>
      <c r="AY582" s="253" t="s">
        <v>141</v>
      </c>
    </row>
    <row r="583" s="14" customFormat="1">
      <c r="A583" s="14"/>
      <c r="B583" s="243"/>
      <c r="C583" s="244"/>
      <c r="D583" s="234" t="s">
        <v>152</v>
      </c>
      <c r="E583" s="245" t="s">
        <v>19</v>
      </c>
      <c r="F583" s="246" t="s">
        <v>522</v>
      </c>
      <c r="G583" s="244"/>
      <c r="H583" s="247">
        <v>31</v>
      </c>
      <c r="I583" s="248"/>
      <c r="J583" s="244"/>
      <c r="K583" s="244"/>
      <c r="L583" s="249"/>
      <c r="M583" s="250"/>
      <c r="N583" s="251"/>
      <c r="O583" s="251"/>
      <c r="P583" s="251"/>
      <c r="Q583" s="251"/>
      <c r="R583" s="251"/>
      <c r="S583" s="251"/>
      <c r="T583" s="252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3" t="s">
        <v>152</v>
      </c>
      <c r="AU583" s="253" t="s">
        <v>84</v>
      </c>
      <c r="AV583" s="14" t="s">
        <v>84</v>
      </c>
      <c r="AW583" s="14" t="s">
        <v>33</v>
      </c>
      <c r="AX583" s="14" t="s">
        <v>71</v>
      </c>
      <c r="AY583" s="253" t="s">
        <v>141</v>
      </c>
    </row>
    <row r="584" s="14" customFormat="1">
      <c r="A584" s="14"/>
      <c r="B584" s="243"/>
      <c r="C584" s="244"/>
      <c r="D584" s="234" t="s">
        <v>152</v>
      </c>
      <c r="E584" s="245" t="s">
        <v>19</v>
      </c>
      <c r="F584" s="246" t="s">
        <v>529</v>
      </c>
      <c r="G584" s="244"/>
      <c r="H584" s="247">
        <v>33.600000000000001</v>
      </c>
      <c r="I584" s="248"/>
      <c r="J584" s="244"/>
      <c r="K584" s="244"/>
      <c r="L584" s="249"/>
      <c r="M584" s="250"/>
      <c r="N584" s="251"/>
      <c r="O584" s="251"/>
      <c r="P584" s="251"/>
      <c r="Q584" s="251"/>
      <c r="R584" s="251"/>
      <c r="S584" s="251"/>
      <c r="T584" s="252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53" t="s">
        <v>152</v>
      </c>
      <c r="AU584" s="253" t="s">
        <v>84</v>
      </c>
      <c r="AV584" s="14" t="s">
        <v>84</v>
      </c>
      <c r="AW584" s="14" t="s">
        <v>33</v>
      </c>
      <c r="AX584" s="14" t="s">
        <v>71</v>
      </c>
      <c r="AY584" s="253" t="s">
        <v>141</v>
      </c>
    </row>
    <row r="585" s="14" customFormat="1">
      <c r="A585" s="14"/>
      <c r="B585" s="243"/>
      <c r="C585" s="244"/>
      <c r="D585" s="234" t="s">
        <v>152</v>
      </c>
      <c r="E585" s="245" t="s">
        <v>19</v>
      </c>
      <c r="F585" s="246" t="s">
        <v>528</v>
      </c>
      <c r="G585" s="244"/>
      <c r="H585" s="247">
        <v>37.200000000000003</v>
      </c>
      <c r="I585" s="248"/>
      <c r="J585" s="244"/>
      <c r="K585" s="244"/>
      <c r="L585" s="249"/>
      <c r="M585" s="250"/>
      <c r="N585" s="251"/>
      <c r="O585" s="251"/>
      <c r="P585" s="251"/>
      <c r="Q585" s="251"/>
      <c r="R585" s="251"/>
      <c r="S585" s="251"/>
      <c r="T585" s="252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3" t="s">
        <v>152</v>
      </c>
      <c r="AU585" s="253" t="s">
        <v>84</v>
      </c>
      <c r="AV585" s="14" t="s">
        <v>84</v>
      </c>
      <c r="AW585" s="14" t="s">
        <v>33</v>
      </c>
      <c r="AX585" s="14" t="s">
        <v>71</v>
      </c>
      <c r="AY585" s="253" t="s">
        <v>141</v>
      </c>
    </row>
    <row r="586" s="14" customFormat="1">
      <c r="A586" s="14"/>
      <c r="B586" s="243"/>
      <c r="C586" s="244"/>
      <c r="D586" s="234" t="s">
        <v>152</v>
      </c>
      <c r="E586" s="245" t="s">
        <v>19</v>
      </c>
      <c r="F586" s="246" t="s">
        <v>525</v>
      </c>
      <c r="G586" s="244"/>
      <c r="H586" s="247">
        <v>7.2999999999999998</v>
      </c>
      <c r="I586" s="248"/>
      <c r="J586" s="244"/>
      <c r="K586" s="244"/>
      <c r="L586" s="249"/>
      <c r="M586" s="250"/>
      <c r="N586" s="251"/>
      <c r="O586" s="251"/>
      <c r="P586" s="251"/>
      <c r="Q586" s="251"/>
      <c r="R586" s="251"/>
      <c r="S586" s="251"/>
      <c r="T586" s="252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253" t="s">
        <v>152</v>
      </c>
      <c r="AU586" s="253" t="s">
        <v>84</v>
      </c>
      <c r="AV586" s="14" t="s">
        <v>84</v>
      </c>
      <c r="AW586" s="14" t="s">
        <v>33</v>
      </c>
      <c r="AX586" s="14" t="s">
        <v>71</v>
      </c>
      <c r="AY586" s="253" t="s">
        <v>141</v>
      </c>
    </row>
    <row r="587" s="14" customFormat="1">
      <c r="A587" s="14"/>
      <c r="B587" s="243"/>
      <c r="C587" s="244"/>
      <c r="D587" s="234" t="s">
        <v>152</v>
      </c>
      <c r="E587" s="245" t="s">
        <v>19</v>
      </c>
      <c r="F587" s="246" t="s">
        <v>530</v>
      </c>
      <c r="G587" s="244"/>
      <c r="H587" s="247">
        <v>16.800000000000001</v>
      </c>
      <c r="I587" s="248"/>
      <c r="J587" s="244"/>
      <c r="K587" s="244"/>
      <c r="L587" s="249"/>
      <c r="M587" s="250"/>
      <c r="N587" s="251"/>
      <c r="O587" s="251"/>
      <c r="P587" s="251"/>
      <c r="Q587" s="251"/>
      <c r="R587" s="251"/>
      <c r="S587" s="251"/>
      <c r="T587" s="252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3" t="s">
        <v>152</v>
      </c>
      <c r="AU587" s="253" t="s">
        <v>84</v>
      </c>
      <c r="AV587" s="14" t="s">
        <v>84</v>
      </c>
      <c r="AW587" s="14" t="s">
        <v>33</v>
      </c>
      <c r="AX587" s="14" t="s">
        <v>71</v>
      </c>
      <c r="AY587" s="253" t="s">
        <v>141</v>
      </c>
    </row>
    <row r="588" s="15" customFormat="1">
      <c r="A588" s="15"/>
      <c r="B588" s="254"/>
      <c r="C588" s="255"/>
      <c r="D588" s="234" t="s">
        <v>152</v>
      </c>
      <c r="E588" s="256" t="s">
        <v>19</v>
      </c>
      <c r="F588" s="257" t="s">
        <v>159</v>
      </c>
      <c r="G588" s="255"/>
      <c r="H588" s="258">
        <v>461.80000000000001</v>
      </c>
      <c r="I588" s="259"/>
      <c r="J588" s="255"/>
      <c r="K588" s="255"/>
      <c r="L588" s="260"/>
      <c r="M588" s="261"/>
      <c r="N588" s="262"/>
      <c r="O588" s="262"/>
      <c r="P588" s="262"/>
      <c r="Q588" s="262"/>
      <c r="R588" s="262"/>
      <c r="S588" s="262"/>
      <c r="T588" s="263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64" t="s">
        <v>152</v>
      </c>
      <c r="AU588" s="264" t="s">
        <v>84</v>
      </c>
      <c r="AV588" s="15" t="s">
        <v>148</v>
      </c>
      <c r="AW588" s="15" t="s">
        <v>33</v>
      </c>
      <c r="AX588" s="15" t="s">
        <v>78</v>
      </c>
      <c r="AY588" s="264" t="s">
        <v>141</v>
      </c>
    </row>
    <row r="589" s="14" customFormat="1">
      <c r="A589" s="14"/>
      <c r="B589" s="243"/>
      <c r="C589" s="244"/>
      <c r="D589" s="234" t="s">
        <v>152</v>
      </c>
      <c r="E589" s="244"/>
      <c r="F589" s="246" t="s">
        <v>531</v>
      </c>
      <c r="G589" s="244"/>
      <c r="H589" s="247">
        <v>484.88999999999999</v>
      </c>
      <c r="I589" s="248"/>
      <c r="J589" s="244"/>
      <c r="K589" s="244"/>
      <c r="L589" s="249"/>
      <c r="M589" s="250"/>
      <c r="N589" s="251"/>
      <c r="O589" s="251"/>
      <c r="P589" s="251"/>
      <c r="Q589" s="251"/>
      <c r="R589" s="251"/>
      <c r="S589" s="251"/>
      <c r="T589" s="252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3" t="s">
        <v>152</v>
      </c>
      <c r="AU589" s="253" t="s">
        <v>84</v>
      </c>
      <c r="AV589" s="14" t="s">
        <v>84</v>
      </c>
      <c r="AW589" s="14" t="s">
        <v>4</v>
      </c>
      <c r="AX589" s="14" t="s">
        <v>78</v>
      </c>
      <c r="AY589" s="253" t="s">
        <v>141</v>
      </c>
    </row>
    <row r="590" s="2" customFormat="1" ht="16.5" customHeight="1">
      <c r="A590" s="40"/>
      <c r="B590" s="41"/>
      <c r="C590" s="265" t="s">
        <v>532</v>
      </c>
      <c r="D590" s="265" t="s">
        <v>183</v>
      </c>
      <c r="E590" s="266" t="s">
        <v>533</v>
      </c>
      <c r="F590" s="267" t="s">
        <v>534</v>
      </c>
      <c r="G590" s="268" t="s">
        <v>347</v>
      </c>
      <c r="H590" s="269">
        <v>203.49000000000001</v>
      </c>
      <c r="I590" s="270"/>
      <c r="J590" s="271">
        <f>ROUND(I590*H590,2)</f>
        <v>0</v>
      </c>
      <c r="K590" s="267" t="s">
        <v>147</v>
      </c>
      <c r="L590" s="272"/>
      <c r="M590" s="273" t="s">
        <v>19</v>
      </c>
      <c r="N590" s="274" t="s">
        <v>43</v>
      </c>
      <c r="O590" s="86"/>
      <c r="P590" s="223">
        <f>O590*H590</f>
        <v>0</v>
      </c>
      <c r="Q590" s="223">
        <v>0.00029999999999999997</v>
      </c>
      <c r="R590" s="223">
        <f>Q590*H590</f>
        <v>0.061046999999999997</v>
      </c>
      <c r="S590" s="223">
        <v>0</v>
      </c>
      <c r="T590" s="224">
        <f>S590*H590</f>
        <v>0</v>
      </c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R590" s="225" t="s">
        <v>187</v>
      </c>
      <c r="AT590" s="225" t="s">
        <v>183</v>
      </c>
      <c r="AU590" s="225" t="s">
        <v>84</v>
      </c>
      <c r="AY590" s="19" t="s">
        <v>141</v>
      </c>
      <c r="BE590" s="226">
        <f>IF(N590="základní",J590,0)</f>
        <v>0</v>
      </c>
      <c r="BF590" s="226">
        <f>IF(N590="snížená",J590,0)</f>
        <v>0</v>
      </c>
      <c r="BG590" s="226">
        <f>IF(N590="zákl. přenesená",J590,0)</f>
        <v>0</v>
      </c>
      <c r="BH590" s="226">
        <f>IF(N590="sníž. přenesená",J590,0)</f>
        <v>0</v>
      </c>
      <c r="BI590" s="226">
        <f>IF(N590="nulová",J590,0)</f>
        <v>0</v>
      </c>
      <c r="BJ590" s="19" t="s">
        <v>84</v>
      </c>
      <c r="BK590" s="226">
        <f>ROUND(I590*H590,2)</f>
        <v>0</v>
      </c>
      <c r="BL590" s="19" t="s">
        <v>148</v>
      </c>
      <c r="BM590" s="225" t="s">
        <v>535</v>
      </c>
    </row>
    <row r="591" s="2" customFormat="1">
      <c r="A591" s="40"/>
      <c r="B591" s="41"/>
      <c r="C591" s="42"/>
      <c r="D591" s="227" t="s">
        <v>150</v>
      </c>
      <c r="E591" s="42"/>
      <c r="F591" s="228" t="s">
        <v>536</v>
      </c>
      <c r="G591" s="42"/>
      <c r="H591" s="42"/>
      <c r="I591" s="229"/>
      <c r="J591" s="42"/>
      <c r="K591" s="42"/>
      <c r="L591" s="46"/>
      <c r="M591" s="230"/>
      <c r="N591" s="231"/>
      <c r="O591" s="86"/>
      <c r="P591" s="86"/>
      <c r="Q591" s="86"/>
      <c r="R591" s="86"/>
      <c r="S591" s="86"/>
      <c r="T591" s="87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T591" s="19" t="s">
        <v>150</v>
      </c>
      <c r="AU591" s="19" t="s">
        <v>84</v>
      </c>
    </row>
    <row r="592" s="13" customFormat="1">
      <c r="A592" s="13"/>
      <c r="B592" s="232"/>
      <c r="C592" s="233"/>
      <c r="D592" s="234" t="s">
        <v>152</v>
      </c>
      <c r="E592" s="235" t="s">
        <v>19</v>
      </c>
      <c r="F592" s="236" t="s">
        <v>288</v>
      </c>
      <c r="G592" s="233"/>
      <c r="H592" s="235" t="s">
        <v>19</v>
      </c>
      <c r="I592" s="237"/>
      <c r="J592" s="233"/>
      <c r="K592" s="233"/>
      <c r="L592" s="238"/>
      <c r="M592" s="239"/>
      <c r="N592" s="240"/>
      <c r="O592" s="240"/>
      <c r="P592" s="240"/>
      <c r="Q592" s="240"/>
      <c r="R592" s="240"/>
      <c r="S592" s="240"/>
      <c r="T592" s="24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2" t="s">
        <v>152</v>
      </c>
      <c r="AU592" s="242" t="s">
        <v>84</v>
      </c>
      <c r="AV592" s="13" t="s">
        <v>78</v>
      </c>
      <c r="AW592" s="13" t="s">
        <v>33</v>
      </c>
      <c r="AX592" s="13" t="s">
        <v>71</v>
      </c>
      <c r="AY592" s="242" t="s">
        <v>141</v>
      </c>
    </row>
    <row r="593" s="14" customFormat="1">
      <c r="A593" s="14"/>
      <c r="B593" s="243"/>
      <c r="C593" s="244"/>
      <c r="D593" s="234" t="s">
        <v>152</v>
      </c>
      <c r="E593" s="245" t="s">
        <v>19</v>
      </c>
      <c r="F593" s="246" t="s">
        <v>537</v>
      </c>
      <c r="G593" s="244"/>
      <c r="H593" s="247">
        <v>7.2000000000000002</v>
      </c>
      <c r="I593" s="248"/>
      <c r="J593" s="244"/>
      <c r="K593" s="244"/>
      <c r="L593" s="249"/>
      <c r="M593" s="250"/>
      <c r="N593" s="251"/>
      <c r="O593" s="251"/>
      <c r="P593" s="251"/>
      <c r="Q593" s="251"/>
      <c r="R593" s="251"/>
      <c r="S593" s="251"/>
      <c r="T593" s="252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53" t="s">
        <v>152</v>
      </c>
      <c r="AU593" s="253" t="s">
        <v>84</v>
      </c>
      <c r="AV593" s="14" t="s">
        <v>84</v>
      </c>
      <c r="AW593" s="14" t="s">
        <v>33</v>
      </c>
      <c r="AX593" s="14" t="s">
        <v>71</v>
      </c>
      <c r="AY593" s="253" t="s">
        <v>141</v>
      </c>
    </row>
    <row r="594" s="14" customFormat="1">
      <c r="A594" s="14"/>
      <c r="B594" s="243"/>
      <c r="C594" s="244"/>
      <c r="D594" s="234" t="s">
        <v>152</v>
      </c>
      <c r="E594" s="245" t="s">
        <v>19</v>
      </c>
      <c r="F594" s="246" t="s">
        <v>538</v>
      </c>
      <c r="G594" s="244"/>
      <c r="H594" s="247">
        <v>5.4000000000000004</v>
      </c>
      <c r="I594" s="248"/>
      <c r="J594" s="244"/>
      <c r="K594" s="244"/>
      <c r="L594" s="249"/>
      <c r="M594" s="250"/>
      <c r="N594" s="251"/>
      <c r="O594" s="251"/>
      <c r="P594" s="251"/>
      <c r="Q594" s="251"/>
      <c r="R594" s="251"/>
      <c r="S594" s="251"/>
      <c r="T594" s="252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53" t="s">
        <v>152</v>
      </c>
      <c r="AU594" s="253" t="s">
        <v>84</v>
      </c>
      <c r="AV594" s="14" t="s">
        <v>84</v>
      </c>
      <c r="AW594" s="14" t="s">
        <v>33</v>
      </c>
      <c r="AX594" s="14" t="s">
        <v>71</v>
      </c>
      <c r="AY594" s="253" t="s">
        <v>141</v>
      </c>
    </row>
    <row r="595" s="14" customFormat="1">
      <c r="A595" s="14"/>
      <c r="B595" s="243"/>
      <c r="C595" s="244"/>
      <c r="D595" s="234" t="s">
        <v>152</v>
      </c>
      <c r="E595" s="245" t="s">
        <v>19</v>
      </c>
      <c r="F595" s="246" t="s">
        <v>539</v>
      </c>
      <c r="G595" s="244"/>
      <c r="H595" s="247">
        <v>12.6</v>
      </c>
      <c r="I595" s="248"/>
      <c r="J595" s="244"/>
      <c r="K595" s="244"/>
      <c r="L595" s="249"/>
      <c r="M595" s="250"/>
      <c r="N595" s="251"/>
      <c r="O595" s="251"/>
      <c r="P595" s="251"/>
      <c r="Q595" s="251"/>
      <c r="R595" s="251"/>
      <c r="S595" s="251"/>
      <c r="T595" s="252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53" t="s">
        <v>152</v>
      </c>
      <c r="AU595" s="253" t="s">
        <v>84</v>
      </c>
      <c r="AV595" s="14" t="s">
        <v>84</v>
      </c>
      <c r="AW595" s="14" t="s">
        <v>33</v>
      </c>
      <c r="AX595" s="14" t="s">
        <v>71</v>
      </c>
      <c r="AY595" s="253" t="s">
        <v>141</v>
      </c>
    </row>
    <row r="596" s="14" customFormat="1">
      <c r="A596" s="14"/>
      <c r="B596" s="243"/>
      <c r="C596" s="244"/>
      <c r="D596" s="234" t="s">
        <v>152</v>
      </c>
      <c r="E596" s="245" t="s">
        <v>19</v>
      </c>
      <c r="F596" s="246" t="s">
        <v>537</v>
      </c>
      <c r="G596" s="244"/>
      <c r="H596" s="247">
        <v>7.2000000000000002</v>
      </c>
      <c r="I596" s="248"/>
      <c r="J596" s="244"/>
      <c r="K596" s="244"/>
      <c r="L596" s="249"/>
      <c r="M596" s="250"/>
      <c r="N596" s="251"/>
      <c r="O596" s="251"/>
      <c r="P596" s="251"/>
      <c r="Q596" s="251"/>
      <c r="R596" s="251"/>
      <c r="S596" s="251"/>
      <c r="T596" s="252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3" t="s">
        <v>152</v>
      </c>
      <c r="AU596" s="253" t="s">
        <v>84</v>
      </c>
      <c r="AV596" s="14" t="s">
        <v>84</v>
      </c>
      <c r="AW596" s="14" t="s">
        <v>33</v>
      </c>
      <c r="AX596" s="14" t="s">
        <v>71</v>
      </c>
      <c r="AY596" s="253" t="s">
        <v>141</v>
      </c>
    </row>
    <row r="597" s="14" customFormat="1">
      <c r="A597" s="14"/>
      <c r="B597" s="243"/>
      <c r="C597" s="244"/>
      <c r="D597" s="234" t="s">
        <v>152</v>
      </c>
      <c r="E597" s="245" t="s">
        <v>19</v>
      </c>
      <c r="F597" s="246" t="s">
        <v>542</v>
      </c>
      <c r="G597" s="244"/>
      <c r="H597" s="247">
        <v>2.3999999999999999</v>
      </c>
      <c r="I597" s="248"/>
      <c r="J597" s="244"/>
      <c r="K597" s="244"/>
      <c r="L597" s="249"/>
      <c r="M597" s="250"/>
      <c r="N597" s="251"/>
      <c r="O597" s="251"/>
      <c r="P597" s="251"/>
      <c r="Q597" s="251"/>
      <c r="R597" s="251"/>
      <c r="S597" s="251"/>
      <c r="T597" s="252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53" t="s">
        <v>152</v>
      </c>
      <c r="AU597" s="253" t="s">
        <v>84</v>
      </c>
      <c r="AV597" s="14" t="s">
        <v>84</v>
      </c>
      <c r="AW597" s="14" t="s">
        <v>33</v>
      </c>
      <c r="AX597" s="14" t="s">
        <v>71</v>
      </c>
      <c r="AY597" s="253" t="s">
        <v>141</v>
      </c>
    </row>
    <row r="598" s="14" customFormat="1">
      <c r="A598" s="14"/>
      <c r="B598" s="243"/>
      <c r="C598" s="244"/>
      <c r="D598" s="234" t="s">
        <v>152</v>
      </c>
      <c r="E598" s="245" t="s">
        <v>19</v>
      </c>
      <c r="F598" s="246" t="s">
        <v>543</v>
      </c>
      <c r="G598" s="244"/>
      <c r="H598" s="247">
        <v>15</v>
      </c>
      <c r="I598" s="248"/>
      <c r="J598" s="244"/>
      <c r="K598" s="244"/>
      <c r="L598" s="249"/>
      <c r="M598" s="250"/>
      <c r="N598" s="251"/>
      <c r="O598" s="251"/>
      <c r="P598" s="251"/>
      <c r="Q598" s="251"/>
      <c r="R598" s="251"/>
      <c r="S598" s="251"/>
      <c r="T598" s="252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53" t="s">
        <v>152</v>
      </c>
      <c r="AU598" s="253" t="s">
        <v>84</v>
      </c>
      <c r="AV598" s="14" t="s">
        <v>84</v>
      </c>
      <c r="AW598" s="14" t="s">
        <v>33</v>
      </c>
      <c r="AX598" s="14" t="s">
        <v>71</v>
      </c>
      <c r="AY598" s="253" t="s">
        <v>141</v>
      </c>
    </row>
    <row r="599" s="14" customFormat="1">
      <c r="A599" s="14"/>
      <c r="B599" s="243"/>
      <c r="C599" s="244"/>
      <c r="D599" s="234" t="s">
        <v>152</v>
      </c>
      <c r="E599" s="245" t="s">
        <v>19</v>
      </c>
      <c r="F599" s="246" t="s">
        <v>1446</v>
      </c>
      <c r="G599" s="244"/>
      <c r="H599" s="247">
        <v>9</v>
      </c>
      <c r="I599" s="248"/>
      <c r="J599" s="244"/>
      <c r="K599" s="244"/>
      <c r="L599" s="249"/>
      <c r="M599" s="250"/>
      <c r="N599" s="251"/>
      <c r="O599" s="251"/>
      <c r="P599" s="251"/>
      <c r="Q599" s="251"/>
      <c r="R599" s="251"/>
      <c r="S599" s="251"/>
      <c r="T599" s="252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3" t="s">
        <v>152</v>
      </c>
      <c r="AU599" s="253" t="s">
        <v>84</v>
      </c>
      <c r="AV599" s="14" t="s">
        <v>84</v>
      </c>
      <c r="AW599" s="14" t="s">
        <v>33</v>
      </c>
      <c r="AX599" s="14" t="s">
        <v>71</v>
      </c>
      <c r="AY599" s="253" t="s">
        <v>141</v>
      </c>
    </row>
    <row r="600" s="14" customFormat="1">
      <c r="A600" s="14"/>
      <c r="B600" s="243"/>
      <c r="C600" s="244"/>
      <c r="D600" s="234" t="s">
        <v>152</v>
      </c>
      <c r="E600" s="245" t="s">
        <v>19</v>
      </c>
      <c r="F600" s="246" t="s">
        <v>539</v>
      </c>
      <c r="G600" s="244"/>
      <c r="H600" s="247">
        <v>12.6</v>
      </c>
      <c r="I600" s="248"/>
      <c r="J600" s="244"/>
      <c r="K600" s="244"/>
      <c r="L600" s="249"/>
      <c r="M600" s="250"/>
      <c r="N600" s="251"/>
      <c r="O600" s="251"/>
      <c r="P600" s="251"/>
      <c r="Q600" s="251"/>
      <c r="R600" s="251"/>
      <c r="S600" s="251"/>
      <c r="T600" s="252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53" t="s">
        <v>152</v>
      </c>
      <c r="AU600" s="253" t="s">
        <v>84</v>
      </c>
      <c r="AV600" s="14" t="s">
        <v>84</v>
      </c>
      <c r="AW600" s="14" t="s">
        <v>33</v>
      </c>
      <c r="AX600" s="14" t="s">
        <v>71</v>
      </c>
      <c r="AY600" s="253" t="s">
        <v>141</v>
      </c>
    </row>
    <row r="601" s="14" customFormat="1">
      <c r="A601" s="14"/>
      <c r="B601" s="243"/>
      <c r="C601" s="244"/>
      <c r="D601" s="234" t="s">
        <v>152</v>
      </c>
      <c r="E601" s="245" t="s">
        <v>19</v>
      </c>
      <c r="F601" s="246" t="s">
        <v>538</v>
      </c>
      <c r="G601" s="244"/>
      <c r="H601" s="247">
        <v>5.4000000000000004</v>
      </c>
      <c r="I601" s="248"/>
      <c r="J601" s="244"/>
      <c r="K601" s="244"/>
      <c r="L601" s="249"/>
      <c r="M601" s="250"/>
      <c r="N601" s="251"/>
      <c r="O601" s="251"/>
      <c r="P601" s="251"/>
      <c r="Q601" s="251"/>
      <c r="R601" s="251"/>
      <c r="S601" s="251"/>
      <c r="T601" s="252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  <c r="AE601" s="14"/>
      <c r="AT601" s="253" t="s">
        <v>152</v>
      </c>
      <c r="AU601" s="253" t="s">
        <v>84</v>
      </c>
      <c r="AV601" s="14" t="s">
        <v>84</v>
      </c>
      <c r="AW601" s="14" t="s">
        <v>33</v>
      </c>
      <c r="AX601" s="14" t="s">
        <v>71</v>
      </c>
      <c r="AY601" s="253" t="s">
        <v>141</v>
      </c>
    </row>
    <row r="602" s="14" customFormat="1">
      <c r="A602" s="14"/>
      <c r="B602" s="243"/>
      <c r="C602" s="244"/>
      <c r="D602" s="234" t="s">
        <v>152</v>
      </c>
      <c r="E602" s="245" t="s">
        <v>19</v>
      </c>
      <c r="F602" s="246" t="s">
        <v>537</v>
      </c>
      <c r="G602" s="244"/>
      <c r="H602" s="247">
        <v>7.2000000000000002</v>
      </c>
      <c r="I602" s="248"/>
      <c r="J602" s="244"/>
      <c r="K602" s="244"/>
      <c r="L602" s="249"/>
      <c r="M602" s="250"/>
      <c r="N602" s="251"/>
      <c r="O602" s="251"/>
      <c r="P602" s="251"/>
      <c r="Q602" s="251"/>
      <c r="R602" s="251"/>
      <c r="S602" s="251"/>
      <c r="T602" s="252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53" t="s">
        <v>152</v>
      </c>
      <c r="AU602" s="253" t="s">
        <v>84</v>
      </c>
      <c r="AV602" s="14" t="s">
        <v>84</v>
      </c>
      <c r="AW602" s="14" t="s">
        <v>33</v>
      </c>
      <c r="AX602" s="14" t="s">
        <v>71</v>
      </c>
      <c r="AY602" s="253" t="s">
        <v>141</v>
      </c>
    </row>
    <row r="603" s="14" customFormat="1">
      <c r="A603" s="14"/>
      <c r="B603" s="243"/>
      <c r="C603" s="244"/>
      <c r="D603" s="234" t="s">
        <v>152</v>
      </c>
      <c r="E603" s="245" t="s">
        <v>19</v>
      </c>
      <c r="F603" s="246" t="s">
        <v>546</v>
      </c>
      <c r="G603" s="244"/>
      <c r="H603" s="247">
        <v>3.2999999999999998</v>
      </c>
      <c r="I603" s="248"/>
      <c r="J603" s="244"/>
      <c r="K603" s="244"/>
      <c r="L603" s="249"/>
      <c r="M603" s="250"/>
      <c r="N603" s="251"/>
      <c r="O603" s="251"/>
      <c r="P603" s="251"/>
      <c r="Q603" s="251"/>
      <c r="R603" s="251"/>
      <c r="S603" s="251"/>
      <c r="T603" s="252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53" t="s">
        <v>152</v>
      </c>
      <c r="AU603" s="253" t="s">
        <v>84</v>
      </c>
      <c r="AV603" s="14" t="s">
        <v>84</v>
      </c>
      <c r="AW603" s="14" t="s">
        <v>33</v>
      </c>
      <c r="AX603" s="14" t="s">
        <v>71</v>
      </c>
      <c r="AY603" s="253" t="s">
        <v>141</v>
      </c>
    </row>
    <row r="604" s="14" customFormat="1">
      <c r="A604" s="14"/>
      <c r="B604" s="243"/>
      <c r="C604" s="244"/>
      <c r="D604" s="234" t="s">
        <v>152</v>
      </c>
      <c r="E604" s="245" t="s">
        <v>19</v>
      </c>
      <c r="F604" s="246" t="s">
        <v>547</v>
      </c>
      <c r="G604" s="244"/>
      <c r="H604" s="247">
        <v>8.4000000000000004</v>
      </c>
      <c r="I604" s="248"/>
      <c r="J604" s="244"/>
      <c r="K604" s="244"/>
      <c r="L604" s="249"/>
      <c r="M604" s="250"/>
      <c r="N604" s="251"/>
      <c r="O604" s="251"/>
      <c r="P604" s="251"/>
      <c r="Q604" s="251"/>
      <c r="R604" s="251"/>
      <c r="S604" s="251"/>
      <c r="T604" s="252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53" t="s">
        <v>152</v>
      </c>
      <c r="AU604" s="253" t="s">
        <v>84</v>
      </c>
      <c r="AV604" s="14" t="s">
        <v>84</v>
      </c>
      <c r="AW604" s="14" t="s">
        <v>33</v>
      </c>
      <c r="AX604" s="14" t="s">
        <v>71</v>
      </c>
      <c r="AY604" s="253" t="s">
        <v>141</v>
      </c>
    </row>
    <row r="605" s="14" customFormat="1">
      <c r="A605" s="14"/>
      <c r="B605" s="243"/>
      <c r="C605" s="244"/>
      <c r="D605" s="234" t="s">
        <v>152</v>
      </c>
      <c r="E605" s="245" t="s">
        <v>19</v>
      </c>
      <c r="F605" s="246" t="s">
        <v>353</v>
      </c>
      <c r="G605" s="244"/>
      <c r="H605" s="247">
        <v>3</v>
      </c>
      <c r="I605" s="248"/>
      <c r="J605" s="244"/>
      <c r="K605" s="244"/>
      <c r="L605" s="249"/>
      <c r="M605" s="250"/>
      <c r="N605" s="251"/>
      <c r="O605" s="251"/>
      <c r="P605" s="251"/>
      <c r="Q605" s="251"/>
      <c r="R605" s="251"/>
      <c r="S605" s="251"/>
      <c r="T605" s="252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  <c r="AE605" s="14"/>
      <c r="AT605" s="253" t="s">
        <v>152</v>
      </c>
      <c r="AU605" s="253" t="s">
        <v>84</v>
      </c>
      <c r="AV605" s="14" t="s">
        <v>84</v>
      </c>
      <c r="AW605" s="14" t="s">
        <v>33</v>
      </c>
      <c r="AX605" s="14" t="s">
        <v>71</v>
      </c>
      <c r="AY605" s="253" t="s">
        <v>141</v>
      </c>
    </row>
    <row r="606" s="13" customFormat="1">
      <c r="A606" s="13"/>
      <c r="B606" s="232"/>
      <c r="C606" s="233"/>
      <c r="D606" s="234" t="s">
        <v>152</v>
      </c>
      <c r="E606" s="235" t="s">
        <v>19</v>
      </c>
      <c r="F606" s="236" t="s">
        <v>318</v>
      </c>
      <c r="G606" s="233"/>
      <c r="H606" s="235" t="s">
        <v>19</v>
      </c>
      <c r="I606" s="237"/>
      <c r="J606" s="233"/>
      <c r="K606" s="233"/>
      <c r="L606" s="238"/>
      <c r="M606" s="239"/>
      <c r="N606" s="240"/>
      <c r="O606" s="240"/>
      <c r="P606" s="240"/>
      <c r="Q606" s="240"/>
      <c r="R606" s="240"/>
      <c r="S606" s="240"/>
      <c r="T606" s="241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2" t="s">
        <v>152</v>
      </c>
      <c r="AU606" s="242" t="s">
        <v>84</v>
      </c>
      <c r="AV606" s="13" t="s">
        <v>78</v>
      </c>
      <c r="AW606" s="13" t="s">
        <v>33</v>
      </c>
      <c r="AX606" s="13" t="s">
        <v>71</v>
      </c>
      <c r="AY606" s="242" t="s">
        <v>141</v>
      </c>
    </row>
    <row r="607" s="14" customFormat="1">
      <c r="A607" s="14"/>
      <c r="B607" s="243"/>
      <c r="C607" s="244"/>
      <c r="D607" s="234" t="s">
        <v>152</v>
      </c>
      <c r="E607" s="245" t="s">
        <v>19</v>
      </c>
      <c r="F607" s="246" t="s">
        <v>548</v>
      </c>
      <c r="G607" s="244"/>
      <c r="H607" s="247">
        <v>18</v>
      </c>
      <c r="I607" s="248"/>
      <c r="J607" s="244"/>
      <c r="K607" s="244"/>
      <c r="L607" s="249"/>
      <c r="M607" s="250"/>
      <c r="N607" s="251"/>
      <c r="O607" s="251"/>
      <c r="P607" s="251"/>
      <c r="Q607" s="251"/>
      <c r="R607" s="251"/>
      <c r="S607" s="251"/>
      <c r="T607" s="252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3" t="s">
        <v>152</v>
      </c>
      <c r="AU607" s="253" t="s">
        <v>84</v>
      </c>
      <c r="AV607" s="14" t="s">
        <v>84</v>
      </c>
      <c r="AW607" s="14" t="s">
        <v>33</v>
      </c>
      <c r="AX607" s="14" t="s">
        <v>71</v>
      </c>
      <c r="AY607" s="253" t="s">
        <v>141</v>
      </c>
    </row>
    <row r="608" s="14" customFormat="1">
      <c r="A608" s="14"/>
      <c r="B608" s="243"/>
      <c r="C608" s="244"/>
      <c r="D608" s="234" t="s">
        <v>152</v>
      </c>
      <c r="E608" s="245" t="s">
        <v>19</v>
      </c>
      <c r="F608" s="246" t="s">
        <v>549</v>
      </c>
      <c r="G608" s="244"/>
      <c r="H608" s="247">
        <v>14.4</v>
      </c>
      <c r="I608" s="248"/>
      <c r="J608" s="244"/>
      <c r="K608" s="244"/>
      <c r="L608" s="249"/>
      <c r="M608" s="250"/>
      <c r="N608" s="251"/>
      <c r="O608" s="251"/>
      <c r="P608" s="251"/>
      <c r="Q608" s="251"/>
      <c r="R608" s="251"/>
      <c r="S608" s="251"/>
      <c r="T608" s="252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53" t="s">
        <v>152</v>
      </c>
      <c r="AU608" s="253" t="s">
        <v>84</v>
      </c>
      <c r="AV608" s="14" t="s">
        <v>84</v>
      </c>
      <c r="AW608" s="14" t="s">
        <v>33</v>
      </c>
      <c r="AX608" s="14" t="s">
        <v>71</v>
      </c>
      <c r="AY608" s="253" t="s">
        <v>141</v>
      </c>
    </row>
    <row r="609" s="14" customFormat="1">
      <c r="A609" s="14"/>
      <c r="B609" s="243"/>
      <c r="C609" s="244"/>
      <c r="D609" s="234" t="s">
        <v>152</v>
      </c>
      <c r="E609" s="245" t="s">
        <v>19</v>
      </c>
      <c r="F609" s="246" t="s">
        <v>543</v>
      </c>
      <c r="G609" s="244"/>
      <c r="H609" s="247">
        <v>15</v>
      </c>
      <c r="I609" s="248"/>
      <c r="J609" s="244"/>
      <c r="K609" s="244"/>
      <c r="L609" s="249"/>
      <c r="M609" s="250"/>
      <c r="N609" s="251"/>
      <c r="O609" s="251"/>
      <c r="P609" s="251"/>
      <c r="Q609" s="251"/>
      <c r="R609" s="251"/>
      <c r="S609" s="251"/>
      <c r="T609" s="252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3" t="s">
        <v>152</v>
      </c>
      <c r="AU609" s="253" t="s">
        <v>84</v>
      </c>
      <c r="AV609" s="14" t="s">
        <v>84</v>
      </c>
      <c r="AW609" s="14" t="s">
        <v>33</v>
      </c>
      <c r="AX609" s="14" t="s">
        <v>71</v>
      </c>
      <c r="AY609" s="253" t="s">
        <v>141</v>
      </c>
    </row>
    <row r="610" s="14" customFormat="1">
      <c r="A610" s="14"/>
      <c r="B610" s="243"/>
      <c r="C610" s="244"/>
      <c r="D610" s="234" t="s">
        <v>152</v>
      </c>
      <c r="E610" s="245" t="s">
        <v>19</v>
      </c>
      <c r="F610" s="246" t="s">
        <v>549</v>
      </c>
      <c r="G610" s="244"/>
      <c r="H610" s="247">
        <v>14.4</v>
      </c>
      <c r="I610" s="248"/>
      <c r="J610" s="244"/>
      <c r="K610" s="244"/>
      <c r="L610" s="249"/>
      <c r="M610" s="250"/>
      <c r="N610" s="251"/>
      <c r="O610" s="251"/>
      <c r="P610" s="251"/>
      <c r="Q610" s="251"/>
      <c r="R610" s="251"/>
      <c r="S610" s="251"/>
      <c r="T610" s="252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3" t="s">
        <v>152</v>
      </c>
      <c r="AU610" s="253" t="s">
        <v>84</v>
      </c>
      <c r="AV610" s="14" t="s">
        <v>84</v>
      </c>
      <c r="AW610" s="14" t="s">
        <v>33</v>
      </c>
      <c r="AX610" s="14" t="s">
        <v>71</v>
      </c>
      <c r="AY610" s="253" t="s">
        <v>141</v>
      </c>
    </row>
    <row r="611" s="14" customFormat="1">
      <c r="A611" s="14"/>
      <c r="B611" s="243"/>
      <c r="C611" s="244"/>
      <c r="D611" s="234" t="s">
        <v>152</v>
      </c>
      <c r="E611" s="245" t="s">
        <v>19</v>
      </c>
      <c r="F611" s="246" t="s">
        <v>548</v>
      </c>
      <c r="G611" s="244"/>
      <c r="H611" s="247">
        <v>18</v>
      </c>
      <c r="I611" s="248"/>
      <c r="J611" s="244"/>
      <c r="K611" s="244"/>
      <c r="L611" s="249"/>
      <c r="M611" s="250"/>
      <c r="N611" s="251"/>
      <c r="O611" s="251"/>
      <c r="P611" s="251"/>
      <c r="Q611" s="251"/>
      <c r="R611" s="251"/>
      <c r="S611" s="251"/>
      <c r="T611" s="252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53" t="s">
        <v>152</v>
      </c>
      <c r="AU611" s="253" t="s">
        <v>84</v>
      </c>
      <c r="AV611" s="14" t="s">
        <v>84</v>
      </c>
      <c r="AW611" s="14" t="s">
        <v>33</v>
      </c>
      <c r="AX611" s="14" t="s">
        <v>71</v>
      </c>
      <c r="AY611" s="253" t="s">
        <v>141</v>
      </c>
    </row>
    <row r="612" s="14" customFormat="1">
      <c r="A612" s="14"/>
      <c r="B612" s="243"/>
      <c r="C612" s="244"/>
      <c r="D612" s="234" t="s">
        <v>152</v>
      </c>
      <c r="E612" s="245" t="s">
        <v>19</v>
      </c>
      <c r="F612" s="246" t="s">
        <v>546</v>
      </c>
      <c r="G612" s="244"/>
      <c r="H612" s="247">
        <v>3.2999999999999998</v>
      </c>
      <c r="I612" s="248"/>
      <c r="J612" s="244"/>
      <c r="K612" s="244"/>
      <c r="L612" s="249"/>
      <c r="M612" s="250"/>
      <c r="N612" s="251"/>
      <c r="O612" s="251"/>
      <c r="P612" s="251"/>
      <c r="Q612" s="251"/>
      <c r="R612" s="251"/>
      <c r="S612" s="251"/>
      <c r="T612" s="252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53" t="s">
        <v>152</v>
      </c>
      <c r="AU612" s="253" t="s">
        <v>84</v>
      </c>
      <c r="AV612" s="14" t="s">
        <v>84</v>
      </c>
      <c r="AW612" s="14" t="s">
        <v>33</v>
      </c>
      <c r="AX612" s="14" t="s">
        <v>71</v>
      </c>
      <c r="AY612" s="253" t="s">
        <v>141</v>
      </c>
    </row>
    <row r="613" s="14" customFormat="1">
      <c r="A613" s="14"/>
      <c r="B613" s="243"/>
      <c r="C613" s="244"/>
      <c r="D613" s="234" t="s">
        <v>152</v>
      </c>
      <c r="E613" s="245" t="s">
        <v>19</v>
      </c>
      <c r="F613" s="246" t="s">
        <v>550</v>
      </c>
      <c r="G613" s="244"/>
      <c r="H613" s="247">
        <v>12</v>
      </c>
      <c r="I613" s="248"/>
      <c r="J613" s="244"/>
      <c r="K613" s="244"/>
      <c r="L613" s="249"/>
      <c r="M613" s="250"/>
      <c r="N613" s="251"/>
      <c r="O613" s="251"/>
      <c r="P613" s="251"/>
      <c r="Q613" s="251"/>
      <c r="R613" s="251"/>
      <c r="S613" s="251"/>
      <c r="T613" s="252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53" t="s">
        <v>152</v>
      </c>
      <c r="AU613" s="253" t="s">
        <v>84</v>
      </c>
      <c r="AV613" s="14" t="s">
        <v>84</v>
      </c>
      <c r="AW613" s="14" t="s">
        <v>33</v>
      </c>
      <c r="AX613" s="14" t="s">
        <v>71</v>
      </c>
      <c r="AY613" s="253" t="s">
        <v>141</v>
      </c>
    </row>
    <row r="614" s="15" customFormat="1">
      <c r="A614" s="15"/>
      <c r="B614" s="254"/>
      <c r="C614" s="255"/>
      <c r="D614" s="234" t="s">
        <v>152</v>
      </c>
      <c r="E614" s="256" t="s">
        <v>19</v>
      </c>
      <c r="F614" s="257" t="s">
        <v>159</v>
      </c>
      <c r="G614" s="255"/>
      <c r="H614" s="258">
        <v>193.80000000000004</v>
      </c>
      <c r="I614" s="259"/>
      <c r="J614" s="255"/>
      <c r="K614" s="255"/>
      <c r="L614" s="260"/>
      <c r="M614" s="261"/>
      <c r="N614" s="262"/>
      <c r="O614" s="262"/>
      <c r="P614" s="262"/>
      <c r="Q614" s="262"/>
      <c r="R614" s="262"/>
      <c r="S614" s="262"/>
      <c r="T614" s="263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64" t="s">
        <v>152</v>
      </c>
      <c r="AU614" s="264" t="s">
        <v>84</v>
      </c>
      <c r="AV614" s="15" t="s">
        <v>148</v>
      </c>
      <c r="AW614" s="15" t="s">
        <v>33</v>
      </c>
      <c r="AX614" s="15" t="s">
        <v>78</v>
      </c>
      <c r="AY614" s="264" t="s">
        <v>141</v>
      </c>
    </row>
    <row r="615" s="14" customFormat="1">
      <c r="A615" s="14"/>
      <c r="B615" s="243"/>
      <c r="C615" s="244"/>
      <c r="D615" s="234" t="s">
        <v>152</v>
      </c>
      <c r="E615" s="244"/>
      <c r="F615" s="246" t="s">
        <v>551</v>
      </c>
      <c r="G615" s="244"/>
      <c r="H615" s="247">
        <v>203.49000000000001</v>
      </c>
      <c r="I615" s="248"/>
      <c r="J615" s="244"/>
      <c r="K615" s="244"/>
      <c r="L615" s="249"/>
      <c r="M615" s="250"/>
      <c r="N615" s="251"/>
      <c r="O615" s="251"/>
      <c r="P615" s="251"/>
      <c r="Q615" s="251"/>
      <c r="R615" s="251"/>
      <c r="S615" s="251"/>
      <c r="T615" s="252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  <c r="AE615" s="14"/>
      <c r="AT615" s="253" t="s">
        <v>152</v>
      </c>
      <c r="AU615" s="253" t="s">
        <v>84</v>
      </c>
      <c r="AV615" s="14" t="s">
        <v>84</v>
      </c>
      <c r="AW615" s="14" t="s">
        <v>4</v>
      </c>
      <c r="AX615" s="14" t="s">
        <v>78</v>
      </c>
      <c r="AY615" s="253" t="s">
        <v>141</v>
      </c>
    </row>
    <row r="616" s="2" customFormat="1" ht="16.5" customHeight="1">
      <c r="A616" s="40"/>
      <c r="B616" s="41"/>
      <c r="C616" s="265" t="s">
        <v>552</v>
      </c>
      <c r="D616" s="265" t="s">
        <v>183</v>
      </c>
      <c r="E616" s="266" t="s">
        <v>553</v>
      </c>
      <c r="F616" s="267" t="s">
        <v>554</v>
      </c>
      <c r="G616" s="268" t="s">
        <v>347</v>
      </c>
      <c r="H616" s="269">
        <v>160.65000000000001</v>
      </c>
      <c r="I616" s="270"/>
      <c r="J616" s="271">
        <f>ROUND(I616*H616,2)</f>
        <v>0</v>
      </c>
      <c r="K616" s="267" t="s">
        <v>147</v>
      </c>
      <c r="L616" s="272"/>
      <c r="M616" s="273" t="s">
        <v>19</v>
      </c>
      <c r="N616" s="274" t="s">
        <v>43</v>
      </c>
      <c r="O616" s="86"/>
      <c r="P616" s="223">
        <f>O616*H616</f>
        <v>0</v>
      </c>
      <c r="Q616" s="223">
        <v>0.00020000000000000001</v>
      </c>
      <c r="R616" s="223">
        <f>Q616*H616</f>
        <v>0.032130000000000006</v>
      </c>
      <c r="S616" s="223">
        <v>0</v>
      </c>
      <c r="T616" s="224">
        <f>S616*H616</f>
        <v>0</v>
      </c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R616" s="225" t="s">
        <v>187</v>
      </c>
      <c r="AT616" s="225" t="s">
        <v>183</v>
      </c>
      <c r="AU616" s="225" t="s">
        <v>84</v>
      </c>
      <c r="AY616" s="19" t="s">
        <v>141</v>
      </c>
      <c r="BE616" s="226">
        <f>IF(N616="základní",J616,0)</f>
        <v>0</v>
      </c>
      <c r="BF616" s="226">
        <f>IF(N616="snížená",J616,0)</f>
        <v>0</v>
      </c>
      <c r="BG616" s="226">
        <f>IF(N616="zákl. přenesená",J616,0)</f>
        <v>0</v>
      </c>
      <c r="BH616" s="226">
        <f>IF(N616="sníž. přenesená",J616,0)</f>
        <v>0</v>
      </c>
      <c r="BI616" s="226">
        <f>IF(N616="nulová",J616,0)</f>
        <v>0</v>
      </c>
      <c r="BJ616" s="19" t="s">
        <v>84</v>
      </c>
      <c r="BK616" s="226">
        <f>ROUND(I616*H616,2)</f>
        <v>0</v>
      </c>
      <c r="BL616" s="19" t="s">
        <v>148</v>
      </c>
      <c r="BM616" s="225" t="s">
        <v>555</v>
      </c>
    </row>
    <row r="617" s="2" customFormat="1">
      <c r="A617" s="40"/>
      <c r="B617" s="41"/>
      <c r="C617" s="42"/>
      <c r="D617" s="227" t="s">
        <v>150</v>
      </c>
      <c r="E617" s="42"/>
      <c r="F617" s="228" t="s">
        <v>556</v>
      </c>
      <c r="G617" s="42"/>
      <c r="H617" s="42"/>
      <c r="I617" s="229"/>
      <c r="J617" s="42"/>
      <c r="K617" s="42"/>
      <c r="L617" s="46"/>
      <c r="M617" s="230"/>
      <c r="N617" s="231"/>
      <c r="O617" s="86"/>
      <c r="P617" s="86"/>
      <c r="Q617" s="86"/>
      <c r="R617" s="86"/>
      <c r="S617" s="86"/>
      <c r="T617" s="87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T617" s="19" t="s">
        <v>150</v>
      </c>
      <c r="AU617" s="19" t="s">
        <v>84</v>
      </c>
    </row>
    <row r="618" s="13" customFormat="1">
      <c r="A618" s="13"/>
      <c r="B618" s="232"/>
      <c r="C618" s="233"/>
      <c r="D618" s="234" t="s">
        <v>152</v>
      </c>
      <c r="E618" s="235" t="s">
        <v>19</v>
      </c>
      <c r="F618" s="236" t="s">
        <v>288</v>
      </c>
      <c r="G618" s="233"/>
      <c r="H618" s="235" t="s">
        <v>19</v>
      </c>
      <c r="I618" s="237"/>
      <c r="J618" s="233"/>
      <c r="K618" s="233"/>
      <c r="L618" s="238"/>
      <c r="M618" s="239"/>
      <c r="N618" s="240"/>
      <c r="O618" s="240"/>
      <c r="P618" s="240"/>
      <c r="Q618" s="240"/>
      <c r="R618" s="240"/>
      <c r="S618" s="240"/>
      <c r="T618" s="241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2" t="s">
        <v>152</v>
      </c>
      <c r="AU618" s="242" t="s">
        <v>84</v>
      </c>
      <c r="AV618" s="13" t="s">
        <v>78</v>
      </c>
      <c r="AW618" s="13" t="s">
        <v>33</v>
      </c>
      <c r="AX618" s="13" t="s">
        <v>71</v>
      </c>
      <c r="AY618" s="242" t="s">
        <v>141</v>
      </c>
    </row>
    <row r="619" s="14" customFormat="1">
      <c r="A619" s="14"/>
      <c r="B619" s="243"/>
      <c r="C619" s="244"/>
      <c r="D619" s="234" t="s">
        <v>152</v>
      </c>
      <c r="E619" s="245" t="s">
        <v>19</v>
      </c>
      <c r="F619" s="246" t="s">
        <v>537</v>
      </c>
      <c r="G619" s="244"/>
      <c r="H619" s="247">
        <v>7.2000000000000002</v>
      </c>
      <c r="I619" s="248"/>
      <c r="J619" s="244"/>
      <c r="K619" s="244"/>
      <c r="L619" s="249"/>
      <c r="M619" s="250"/>
      <c r="N619" s="251"/>
      <c r="O619" s="251"/>
      <c r="P619" s="251"/>
      <c r="Q619" s="251"/>
      <c r="R619" s="251"/>
      <c r="S619" s="251"/>
      <c r="T619" s="252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53" t="s">
        <v>152</v>
      </c>
      <c r="AU619" s="253" t="s">
        <v>84</v>
      </c>
      <c r="AV619" s="14" t="s">
        <v>84</v>
      </c>
      <c r="AW619" s="14" t="s">
        <v>33</v>
      </c>
      <c r="AX619" s="14" t="s">
        <v>71</v>
      </c>
      <c r="AY619" s="253" t="s">
        <v>141</v>
      </c>
    </row>
    <row r="620" s="14" customFormat="1">
      <c r="A620" s="14"/>
      <c r="B620" s="243"/>
      <c r="C620" s="244"/>
      <c r="D620" s="234" t="s">
        <v>152</v>
      </c>
      <c r="E620" s="245" t="s">
        <v>19</v>
      </c>
      <c r="F620" s="246" t="s">
        <v>539</v>
      </c>
      <c r="G620" s="244"/>
      <c r="H620" s="247">
        <v>12.6</v>
      </c>
      <c r="I620" s="248"/>
      <c r="J620" s="244"/>
      <c r="K620" s="244"/>
      <c r="L620" s="249"/>
      <c r="M620" s="250"/>
      <c r="N620" s="251"/>
      <c r="O620" s="251"/>
      <c r="P620" s="251"/>
      <c r="Q620" s="251"/>
      <c r="R620" s="251"/>
      <c r="S620" s="251"/>
      <c r="T620" s="252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53" t="s">
        <v>152</v>
      </c>
      <c r="AU620" s="253" t="s">
        <v>84</v>
      </c>
      <c r="AV620" s="14" t="s">
        <v>84</v>
      </c>
      <c r="AW620" s="14" t="s">
        <v>33</v>
      </c>
      <c r="AX620" s="14" t="s">
        <v>71</v>
      </c>
      <c r="AY620" s="253" t="s">
        <v>141</v>
      </c>
    </row>
    <row r="621" s="14" customFormat="1">
      <c r="A621" s="14"/>
      <c r="B621" s="243"/>
      <c r="C621" s="244"/>
      <c r="D621" s="234" t="s">
        <v>152</v>
      </c>
      <c r="E621" s="245" t="s">
        <v>19</v>
      </c>
      <c r="F621" s="246" t="s">
        <v>537</v>
      </c>
      <c r="G621" s="244"/>
      <c r="H621" s="247">
        <v>7.2000000000000002</v>
      </c>
      <c r="I621" s="248"/>
      <c r="J621" s="244"/>
      <c r="K621" s="244"/>
      <c r="L621" s="249"/>
      <c r="M621" s="250"/>
      <c r="N621" s="251"/>
      <c r="O621" s="251"/>
      <c r="P621" s="251"/>
      <c r="Q621" s="251"/>
      <c r="R621" s="251"/>
      <c r="S621" s="251"/>
      <c r="T621" s="252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253" t="s">
        <v>152</v>
      </c>
      <c r="AU621" s="253" t="s">
        <v>84</v>
      </c>
      <c r="AV621" s="14" t="s">
        <v>84</v>
      </c>
      <c r="AW621" s="14" t="s">
        <v>33</v>
      </c>
      <c r="AX621" s="14" t="s">
        <v>71</v>
      </c>
      <c r="AY621" s="253" t="s">
        <v>141</v>
      </c>
    </row>
    <row r="622" s="14" customFormat="1">
      <c r="A622" s="14"/>
      <c r="B622" s="243"/>
      <c r="C622" s="244"/>
      <c r="D622" s="234" t="s">
        <v>152</v>
      </c>
      <c r="E622" s="245" t="s">
        <v>19</v>
      </c>
      <c r="F622" s="246" t="s">
        <v>542</v>
      </c>
      <c r="G622" s="244"/>
      <c r="H622" s="247">
        <v>2.3999999999999999</v>
      </c>
      <c r="I622" s="248"/>
      <c r="J622" s="244"/>
      <c r="K622" s="244"/>
      <c r="L622" s="249"/>
      <c r="M622" s="250"/>
      <c r="N622" s="251"/>
      <c r="O622" s="251"/>
      <c r="P622" s="251"/>
      <c r="Q622" s="251"/>
      <c r="R622" s="251"/>
      <c r="S622" s="251"/>
      <c r="T622" s="252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53" t="s">
        <v>152</v>
      </c>
      <c r="AU622" s="253" t="s">
        <v>84</v>
      </c>
      <c r="AV622" s="14" t="s">
        <v>84</v>
      </c>
      <c r="AW622" s="14" t="s">
        <v>33</v>
      </c>
      <c r="AX622" s="14" t="s">
        <v>71</v>
      </c>
      <c r="AY622" s="253" t="s">
        <v>141</v>
      </c>
    </row>
    <row r="623" s="14" customFormat="1">
      <c r="A623" s="14"/>
      <c r="B623" s="243"/>
      <c r="C623" s="244"/>
      <c r="D623" s="234" t="s">
        <v>152</v>
      </c>
      <c r="E623" s="245" t="s">
        <v>19</v>
      </c>
      <c r="F623" s="246" t="s">
        <v>543</v>
      </c>
      <c r="G623" s="244"/>
      <c r="H623" s="247">
        <v>15</v>
      </c>
      <c r="I623" s="248"/>
      <c r="J623" s="244"/>
      <c r="K623" s="244"/>
      <c r="L623" s="249"/>
      <c r="M623" s="250"/>
      <c r="N623" s="251"/>
      <c r="O623" s="251"/>
      <c r="P623" s="251"/>
      <c r="Q623" s="251"/>
      <c r="R623" s="251"/>
      <c r="S623" s="251"/>
      <c r="T623" s="252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53" t="s">
        <v>152</v>
      </c>
      <c r="AU623" s="253" t="s">
        <v>84</v>
      </c>
      <c r="AV623" s="14" t="s">
        <v>84</v>
      </c>
      <c r="AW623" s="14" t="s">
        <v>33</v>
      </c>
      <c r="AX623" s="14" t="s">
        <v>71</v>
      </c>
      <c r="AY623" s="253" t="s">
        <v>141</v>
      </c>
    </row>
    <row r="624" s="14" customFormat="1">
      <c r="A624" s="14"/>
      <c r="B624" s="243"/>
      <c r="C624" s="244"/>
      <c r="D624" s="234" t="s">
        <v>152</v>
      </c>
      <c r="E624" s="245" t="s">
        <v>19</v>
      </c>
      <c r="F624" s="246" t="s">
        <v>1446</v>
      </c>
      <c r="G624" s="244"/>
      <c r="H624" s="247">
        <v>9</v>
      </c>
      <c r="I624" s="248"/>
      <c r="J624" s="244"/>
      <c r="K624" s="244"/>
      <c r="L624" s="249"/>
      <c r="M624" s="250"/>
      <c r="N624" s="251"/>
      <c r="O624" s="251"/>
      <c r="P624" s="251"/>
      <c r="Q624" s="251"/>
      <c r="R624" s="251"/>
      <c r="S624" s="251"/>
      <c r="T624" s="252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53" t="s">
        <v>152</v>
      </c>
      <c r="AU624" s="253" t="s">
        <v>84</v>
      </c>
      <c r="AV624" s="14" t="s">
        <v>84</v>
      </c>
      <c r="AW624" s="14" t="s">
        <v>33</v>
      </c>
      <c r="AX624" s="14" t="s">
        <v>71</v>
      </c>
      <c r="AY624" s="253" t="s">
        <v>141</v>
      </c>
    </row>
    <row r="625" s="14" customFormat="1">
      <c r="A625" s="14"/>
      <c r="B625" s="243"/>
      <c r="C625" s="244"/>
      <c r="D625" s="234" t="s">
        <v>152</v>
      </c>
      <c r="E625" s="245" t="s">
        <v>19</v>
      </c>
      <c r="F625" s="246" t="s">
        <v>539</v>
      </c>
      <c r="G625" s="244"/>
      <c r="H625" s="247">
        <v>12.6</v>
      </c>
      <c r="I625" s="248"/>
      <c r="J625" s="244"/>
      <c r="K625" s="244"/>
      <c r="L625" s="249"/>
      <c r="M625" s="250"/>
      <c r="N625" s="251"/>
      <c r="O625" s="251"/>
      <c r="P625" s="251"/>
      <c r="Q625" s="251"/>
      <c r="R625" s="251"/>
      <c r="S625" s="251"/>
      <c r="T625" s="252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53" t="s">
        <v>152</v>
      </c>
      <c r="AU625" s="253" t="s">
        <v>84</v>
      </c>
      <c r="AV625" s="14" t="s">
        <v>84</v>
      </c>
      <c r="AW625" s="14" t="s">
        <v>33</v>
      </c>
      <c r="AX625" s="14" t="s">
        <v>71</v>
      </c>
      <c r="AY625" s="253" t="s">
        <v>141</v>
      </c>
    </row>
    <row r="626" s="14" customFormat="1">
      <c r="A626" s="14"/>
      <c r="B626" s="243"/>
      <c r="C626" s="244"/>
      <c r="D626" s="234" t="s">
        <v>152</v>
      </c>
      <c r="E626" s="245" t="s">
        <v>19</v>
      </c>
      <c r="F626" s="246" t="s">
        <v>537</v>
      </c>
      <c r="G626" s="244"/>
      <c r="H626" s="247">
        <v>7.2000000000000002</v>
      </c>
      <c r="I626" s="248"/>
      <c r="J626" s="244"/>
      <c r="K626" s="244"/>
      <c r="L626" s="249"/>
      <c r="M626" s="250"/>
      <c r="N626" s="251"/>
      <c r="O626" s="251"/>
      <c r="P626" s="251"/>
      <c r="Q626" s="251"/>
      <c r="R626" s="251"/>
      <c r="S626" s="251"/>
      <c r="T626" s="252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53" t="s">
        <v>152</v>
      </c>
      <c r="AU626" s="253" t="s">
        <v>84</v>
      </c>
      <c r="AV626" s="14" t="s">
        <v>84</v>
      </c>
      <c r="AW626" s="14" t="s">
        <v>33</v>
      </c>
      <c r="AX626" s="14" t="s">
        <v>71</v>
      </c>
      <c r="AY626" s="253" t="s">
        <v>141</v>
      </c>
    </row>
    <row r="627" s="13" customFormat="1">
      <c r="A627" s="13"/>
      <c r="B627" s="232"/>
      <c r="C627" s="233"/>
      <c r="D627" s="234" t="s">
        <v>152</v>
      </c>
      <c r="E627" s="235" t="s">
        <v>19</v>
      </c>
      <c r="F627" s="236" t="s">
        <v>318</v>
      </c>
      <c r="G627" s="233"/>
      <c r="H627" s="235" t="s">
        <v>19</v>
      </c>
      <c r="I627" s="237"/>
      <c r="J627" s="233"/>
      <c r="K627" s="233"/>
      <c r="L627" s="238"/>
      <c r="M627" s="239"/>
      <c r="N627" s="240"/>
      <c r="O627" s="240"/>
      <c r="P627" s="240"/>
      <c r="Q627" s="240"/>
      <c r="R627" s="240"/>
      <c r="S627" s="240"/>
      <c r="T627" s="241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2" t="s">
        <v>152</v>
      </c>
      <c r="AU627" s="242" t="s">
        <v>84</v>
      </c>
      <c r="AV627" s="13" t="s">
        <v>78</v>
      </c>
      <c r="AW627" s="13" t="s">
        <v>33</v>
      </c>
      <c r="AX627" s="13" t="s">
        <v>71</v>
      </c>
      <c r="AY627" s="242" t="s">
        <v>141</v>
      </c>
    </row>
    <row r="628" s="14" customFormat="1">
      <c r="A628" s="14"/>
      <c r="B628" s="243"/>
      <c r="C628" s="244"/>
      <c r="D628" s="234" t="s">
        <v>152</v>
      </c>
      <c r="E628" s="245" t="s">
        <v>19</v>
      </c>
      <c r="F628" s="246" t="s">
        <v>548</v>
      </c>
      <c r="G628" s="244"/>
      <c r="H628" s="247">
        <v>18</v>
      </c>
      <c r="I628" s="248"/>
      <c r="J628" s="244"/>
      <c r="K628" s="244"/>
      <c r="L628" s="249"/>
      <c r="M628" s="250"/>
      <c r="N628" s="251"/>
      <c r="O628" s="251"/>
      <c r="P628" s="251"/>
      <c r="Q628" s="251"/>
      <c r="R628" s="251"/>
      <c r="S628" s="251"/>
      <c r="T628" s="252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53" t="s">
        <v>152</v>
      </c>
      <c r="AU628" s="253" t="s">
        <v>84</v>
      </c>
      <c r="AV628" s="14" t="s">
        <v>84</v>
      </c>
      <c r="AW628" s="14" t="s">
        <v>33</v>
      </c>
      <c r="AX628" s="14" t="s">
        <v>71</v>
      </c>
      <c r="AY628" s="253" t="s">
        <v>141</v>
      </c>
    </row>
    <row r="629" s="14" customFormat="1">
      <c r="A629" s="14"/>
      <c r="B629" s="243"/>
      <c r="C629" s="244"/>
      <c r="D629" s="234" t="s">
        <v>152</v>
      </c>
      <c r="E629" s="245" t="s">
        <v>19</v>
      </c>
      <c r="F629" s="246" t="s">
        <v>549</v>
      </c>
      <c r="G629" s="244"/>
      <c r="H629" s="247">
        <v>14.4</v>
      </c>
      <c r="I629" s="248"/>
      <c r="J629" s="244"/>
      <c r="K629" s="244"/>
      <c r="L629" s="249"/>
      <c r="M629" s="250"/>
      <c r="N629" s="251"/>
      <c r="O629" s="251"/>
      <c r="P629" s="251"/>
      <c r="Q629" s="251"/>
      <c r="R629" s="251"/>
      <c r="S629" s="251"/>
      <c r="T629" s="252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3" t="s">
        <v>152</v>
      </c>
      <c r="AU629" s="253" t="s">
        <v>84</v>
      </c>
      <c r="AV629" s="14" t="s">
        <v>84</v>
      </c>
      <c r="AW629" s="14" t="s">
        <v>33</v>
      </c>
      <c r="AX629" s="14" t="s">
        <v>71</v>
      </c>
      <c r="AY629" s="253" t="s">
        <v>141</v>
      </c>
    </row>
    <row r="630" s="14" customFormat="1">
      <c r="A630" s="14"/>
      <c r="B630" s="243"/>
      <c r="C630" s="244"/>
      <c r="D630" s="234" t="s">
        <v>152</v>
      </c>
      <c r="E630" s="245" t="s">
        <v>19</v>
      </c>
      <c r="F630" s="246" t="s">
        <v>543</v>
      </c>
      <c r="G630" s="244"/>
      <c r="H630" s="247">
        <v>15</v>
      </c>
      <c r="I630" s="248"/>
      <c r="J630" s="244"/>
      <c r="K630" s="244"/>
      <c r="L630" s="249"/>
      <c r="M630" s="250"/>
      <c r="N630" s="251"/>
      <c r="O630" s="251"/>
      <c r="P630" s="251"/>
      <c r="Q630" s="251"/>
      <c r="R630" s="251"/>
      <c r="S630" s="251"/>
      <c r="T630" s="252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53" t="s">
        <v>152</v>
      </c>
      <c r="AU630" s="253" t="s">
        <v>84</v>
      </c>
      <c r="AV630" s="14" t="s">
        <v>84</v>
      </c>
      <c r="AW630" s="14" t="s">
        <v>33</v>
      </c>
      <c r="AX630" s="14" t="s">
        <v>71</v>
      </c>
      <c r="AY630" s="253" t="s">
        <v>141</v>
      </c>
    </row>
    <row r="631" s="14" customFormat="1">
      <c r="A631" s="14"/>
      <c r="B631" s="243"/>
      <c r="C631" s="244"/>
      <c r="D631" s="234" t="s">
        <v>152</v>
      </c>
      <c r="E631" s="245" t="s">
        <v>19</v>
      </c>
      <c r="F631" s="246" t="s">
        <v>549</v>
      </c>
      <c r="G631" s="244"/>
      <c r="H631" s="247">
        <v>14.4</v>
      </c>
      <c r="I631" s="248"/>
      <c r="J631" s="244"/>
      <c r="K631" s="244"/>
      <c r="L631" s="249"/>
      <c r="M631" s="250"/>
      <c r="N631" s="251"/>
      <c r="O631" s="251"/>
      <c r="P631" s="251"/>
      <c r="Q631" s="251"/>
      <c r="R631" s="251"/>
      <c r="S631" s="251"/>
      <c r="T631" s="252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53" t="s">
        <v>152</v>
      </c>
      <c r="AU631" s="253" t="s">
        <v>84</v>
      </c>
      <c r="AV631" s="14" t="s">
        <v>84</v>
      </c>
      <c r="AW631" s="14" t="s">
        <v>33</v>
      </c>
      <c r="AX631" s="14" t="s">
        <v>71</v>
      </c>
      <c r="AY631" s="253" t="s">
        <v>141</v>
      </c>
    </row>
    <row r="632" s="14" customFormat="1">
      <c r="A632" s="14"/>
      <c r="B632" s="243"/>
      <c r="C632" s="244"/>
      <c r="D632" s="234" t="s">
        <v>152</v>
      </c>
      <c r="E632" s="245" t="s">
        <v>19</v>
      </c>
      <c r="F632" s="246" t="s">
        <v>548</v>
      </c>
      <c r="G632" s="244"/>
      <c r="H632" s="247">
        <v>18</v>
      </c>
      <c r="I632" s="248"/>
      <c r="J632" s="244"/>
      <c r="K632" s="244"/>
      <c r="L632" s="249"/>
      <c r="M632" s="250"/>
      <c r="N632" s="251"/>
      <c r="O632" s="251"/>
      <c r="P632" s="251"/>
      <c r="Q632" s="251"/>
      <c r="R632" s="251"/>
      <c r="S632" s="251"/>
      <c r="T632" s="252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53" t="s">
        <v>152</v>
      </c>
      <c r="AU632" s="253" t="s">
        <v>84</v>
      </c>
      <c r="AV632" s="14" t="s">
        <v>84</v>
      </c>
      <c r="AW632" s="14" t="s">
        <v>33</v>
      </c>
      <c r="AX632" s="14" t="s">
        <v>71</v>
      </c>
      <c r="AY632" s="253" t="s">
        <v>141</v>
      </c>
    </row>
    <row r="633" s="15" customFormat="1">
      <c r="A633" s="15"/>
      <c r="B633" s="254"/>
      <c r="C633" s="255"/>
      <c r="D633" s="234" t="s">
        <v>152</v>
      </c>
      <c r="E633" s="256" t="s">
        <v>19</v>
      </c>
      <c r="F633" s="257" t="s">
        <v>159</v>
      </c>
      <c r="G633" s="255"/>
      <c r="H633" s="258">
        <v>153</v>
      </c>
      <c r="I633" s="259"/>
      <c r="J633" s="255"/>
      <c r="K633" s="255"/>
      <c r="L633" s="260"/>
      <c r="M633" s="261"/>
      <c r="N633" s="262"/>
      <c r="O633" s="262"/>
      <c r="P633" s="262"/>
      <c r="Q633" s="262"/>
      <c r="R633" s="262"/>
      <c r="S633" s="262"/>
      <c r="T633" s="263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T633" s="264" t="s">
        <v>152</v>
      </c>
      <c r="AU633" s="264" t="s">
        <v>84</v>
      </c>
      <c r="AV633" s="15" t="s">
        <v>148</v>
      </c>
      <c r="AW633" s="15" t="s">
        <v>33</v>
      </c>
      <c r="AX633" s="15" t="s">
        <v>78</v>
      </c>
      <c r="AY633" s="264" t="s">
        <v>141</v>
      </c>
    </row>
    <row r="634" s="14" customFormat="1">
      <c r="A634" s="14"/>
      <c r="B634" s="243"/>
      <c r="C634" s="244"/>
      <c r="D634" s="234" t="s">
        <v>152</v>
      </c>
      <c r="E634" s="244"/>
      <c r="F634" s="246" t="s">
        <v>557</v>
      </c>
      <c r="G634" s="244"/>
      <c r="H634" s="247">
        <v>160.65000000000001</v>
      </c>
      <c r="I634" s="248"/>
      <c r="J634" s="244"/>
      <c r="K634" s="244"/>
      <c r="L634" s="249"/>
      <c r="M634" s="250"/>
      <c r="N634" s="251"/>
      <c r="O634" s="251"/>
      <c r="P634" s="251"/>
      <c r="Q634" s="251"/>
      <c r="R634" s="251"/>
      <c r="S634" s="251"/>
      <c r="T634" s="252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53" t="s">
        <v>152</v>
      </c>
      <c r="AU634" s="253" t="s">
        <v>84</v>
      </c>
      <c r="AV634" s="14" t="s">
        <v>84</v>
      </c>
      <c r="AW634" s="14" t="s">
        <v>4</v>
      </c>
      <c r="AX634" s="14" t="s">
        <v>78</v>
      </c>
      <c r="AY634" s="253" t="s">
        <v>141</v>
      </c>
    </row>
    <row r="635" s="2" customFormat="1" ht="24.15" customHeight="1">
      <c r="A635" s="40"/>
      <c r="B635" s="41"/>
      <c r="C635" s="214" t="s">
        <v>558</v>
      </c>
      <c r="D635" s="214" t="s">
        <v>143</v>
      </c>
      <c r="E635" s="215" t="s">
        <v>559</v>
      </c>
      <c r="F635" s="216" t="s">
        <v>560</v>
      </c>
      <c r="G635" s="217" t="s">
        <v>146</v>
      </c>
      <c r="H635" s="218">
        <v>65.289000000000001</v>
      </c>
      <c r="I635" s="219"/>
      <c r="J635" s="220">
        <f>ROUND(I635*H635,2)</f>
        <v>0</v>
      </c>
      <c r="K635" s="216" t="s">
        <v>147</v>
      </c>
      <c r="L635" s="46"/>
      <c r="M635" s="221" t="s">
        <v>19</v>
      </c>
      <c r="N635" s="222" t="s">
        <v>43</v>
      </c>
      <c r="O635" s="86"/>
      <c r="P635" s="223">
        <f>O635*H635</f>
        <v>0</v>
      </c>
      <c r="Q635" s="223">
        <v>0.0036800000000000001</v>
      </c>
      <c r="R635" s="223">
        <f>Q635*H635</f>
        <v>0.24026352000000001</v>
      </c>
      <c r="S635" s="223">
        <v>0</v>
      </c>
      <c r="T635" s="224">
        <f>S635*H635</f>
        <v>0</v>
      </c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R635" s="225" t="s">
        <v>148</v>
      </c>
      <c r="AT635" s="225" t="s">
        <v>143</v>
      </c>
      <c r="AU635" s="225" t="s">
        <v>84</v>
      </c>
      <c r="AY635" s="19" t="s">
        <v>141</v>
      </c>
      <c r="BE635" s="226">
        <f>IF(N635="základní",J635,0)</f>
        <v>0</v>
      </c>
      <c r="BF635" s="226">
        <f>IF(N635="snížená",J635,0)</f>
        <v>0</v>
      </c>
      <c r="BG635" s="226">
        <f>IF(N635="zákl. přenesená",J635,0)</f>
        <v>0</v>
      </c>
      <c r="BH635" s="226">
        <f>IF(N635="sníž. přenesená",J635,0)</f>
        <v>0</v>
      </c>
      <c r="BI635" s="226">
        <f>IF(N635="nulová",J635,0)</f>
        <v>0</v>
      </c>
      <c r="BJ635" s="19" t="s">
        <v>84</v>
      </c>
      <c r="BK635" s="226">
        <f>ROUND(I635*H635,2)</f>
        <v>0</v>
      </c>
      <c r="BL635" s="19" t="s">
        <v>148</v>
      </c>
      <c r="BM635" s="225" t="s">
        <v>561</v>
      </c>
    </row>
    <row r="636" s="2" customFormat="1">
      <c r="A636" s="40"/>
      <c r="B636" s="41"/>
      <c r="C636" s="42"/>
      <c r="D636" s="227" t="s">
        <v>150</v>
      </c>
      <c r="E636" s="42"/>
      <c r="F636" s="228" t="s">
        <v>562</v>
      </c>
      <c r="G636" s="42"/>
      <c r="H636" s="42"/>
      <c r="I636" s="229"/>
      <c r="J636" s="42"/>
      <c r="K636" s="42"/>
      <c r="L636" s="46"/>
      <c r="M636" s="230"/>
      <c r="N636" s="231"/>
      <c r="O636" s="86"/>
      <c r="P636" s="86"/>
      <c r="Q636" s="86"/>
      <c r="R636" s="86"/>
      <c r="S636" s="86"/>
      <c r="T636" s="87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T636" s="19" t="s">
        <v>150</v>
      </c>
      <c r="AU636" s="19" t="s">
        <v>84</v>
      </c>
    </row>
    <row r="637" s="13" customFormat="1">
      <c r="A637" s="13"/>
      <c r="B637" s="232"/>
      <c r="C637" s="233"/>
      <c r="D637" s="234" t="s">
        <v>152</v>
      </c>
      <c r="E637" s="235" t="s">
        <v>19</v>
      </c>
      <c r="F637" s="236" t="s">
        <v>314</v>
      </c>
      <c r="G637" s="233"/>
      <c r="H637" s="235" t="s">
        <v>19</v>
      </c>
      <c r="I637" s="237"/>
      <c r="J637" s="233"/>
      <c r="K637" s="233"/>
      <c r="L637" s="238"/>
      <c r="M637" s="239"/>
      <c r="N637" s="240"/>
      <c r="O637" s="240"/>
      <c r="P637" s="240"/>
      <c r="Q637" s="240"/>
      <c r="R637" s="240"/>
      <c r="S637" s="240"/>
      <c r="T637" s="241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2" t="s">
        <v>152</v>
      </c>
      <c r="AU637" s="242" t="s">
        <v>84</v>
      </c>
      <c r="AV637" s="13" t="s">
        <v>78</v>
      </c>
      <c r="AW637" s="13" t="s">
        <v>33</v>
      </c>
      <c r="AX637" s="13" t="s">
        <v>71</v>
      </c>
      <c r="AY637" s="242" t="s">
        <v>141</v>
      </c>
    </row>
    <row r="638" s="13" customFormat="1">
      <c r="A638" s="13"/>
      <c r="B638" s="232"/>
      <c r="C638" s="233"/>
      <c r="D638" s="234" t="s">
        <v>152</v>
      </c>
      <c r="E638" s="235" t="s">
        <v>19</v>
      </c>
      <c r="F638" s="236" t="s">
        <v>315</v>
      </c>
      <c r="G638" s="233"/>
      <c r="H638" s="235" t="s">
        <v>19</v>
      </c>
      <c r="I638" s="237"/>
      <c r="J638" s="233"/>
      <c r="K638" s="233"/>
      <c r="L638" s="238"/>
      <c r="M638" s="239"/>
      <c r="N638" s="240"/>
      <c r="O638" s="240"/>
      <c r="P638" s="240"/>
      <c r="Q638" s="240"/>
      <c r="R638" s="240"/>
      <c r="S638" s="240"/>
      <c r="T638" s="24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2" t="s">
        <v>152</v>
      </c>
      <c r="AU638" s="242" t="s">
        <v>84</v>
      </c>
      <c r="AV638" s="13" t="s">
        <v>78</v>
      </c>
      <c r="AW638" s="13" t="s">
        <v>33</v>
      </c>
      <c r="AX638" s="13" t="s">
        <v>71</v>
      </c>
      <c r="AY638" s="242" t="s">
        <v>141</v>
      </c>
    </row>
    <row r="639" s="14" customFormat="1">
      <c r="A639" s="14"/>
      <c r="B639" s="243"/>
      <c r="C639" s="244"/>
      <c r="D639" s="234" t="s">
        <v>152</v>
      </c>
      <c r="E639" s="245" t="s">
        <v>19</v>
      </c>
      <c r="F639" s="246" t="s">
        <v>1447</v>
      </c>
      <c r="G639" s="244"/>
      <c r="H639" s="247">
        <v>2.1059999999999999</v>
      </c>
      <c r="I639" s="248"/>
      <c r="J639" s="244"/>
      <c r="K639" s="244"/>
      <c r="L639" s="249"/>
      <c r="M639" s="250"/>
      <c r="N639" s="251"/>
      <c r="O639" s="251"/>
      <c r="P639" s="251"/>
      <c r="Q639" s="251"/>
      <c r="R639" s="251"/>
      <c r="S639" s="251"/>
      <c r="T639" s="252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253" t="s">
        <v>152</v>
      </c>
      <c r="AU639" s="253" t="s">
        <v>84</v>
      </c>
      <c r="AV639" s="14" t="s">
        <v>84</v>
      </c>
      <c r="AW639" s="14" t="s">
        <v>33</v>
      </c>
      <c r="AX639" s="14" t="s">
        <v>71</v>
      </c>
      <c r="AY639" s="253" t="s">
        <v>141</v>
      </c>
    </row>
    <row r="640" s="13" customFormat="1">
      <c r="A640" s="13"/>
      <c r="B640" s="232"/>
      <c r="C640" s="233"/>
      <c r="D640" s="234" t="s">
        <v>152</v>
      </c>
      <c r="E640" s="235" t="s">
        <v>19</v>
      </c>
      <c r="F640" s="236" t="s">
        <v>288</v>
      </c>
      <c r="G640" s="233"/>
      <c r="H640" s="235" t="s">
        <v>19</v>
      </c>
      <c r="I640" s="237"/>
      <c r="J640" s="233"/>
      <c r="K640" s="233"/>
      <c r="L640" s="238"/>
      <c r="M640" s="239"/>
      <c r="N640" s="240"/>
      <c r="O640" s="240"/>
      <c r="P640" s="240"/>
      <c r="Q640" s="240"/>
      <c r="R640" s="240"/>
      <c r="S640" s="240"/>
      <c r="T640" s="24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2" t="s">
        <v>152</v>
      </c>
      <c r="AU640" s="242" t="s">
        <v>84</v>
      </c>
      <c r="AV640" s="13" t="s">
        <v>78</v>
      </c>
      <c r="AW640" s="13" t="s">
        <v>33</v>
      </c>
      <c r="AX640" s="13" t="s">
        <v>71</v>
      </c>
      <c r="AY640" s="242" t="s">
        <v>141</v>
      </c>
    </row>
    <row r="641" s="14" customFormat="1">
      <c r="A641" s="14"/>
      <c r="B641" s="243"/>
      <c r="C641" s="244"/>
      <c r="D641" s="234" t="s">
        <v>152</v>
      </c>
      <c r="E641" s="245" t="s">
        <v>19</v>
      </c>
      <c r="F641" s="246" t="s">
        <v>1493</v>
      </c>
      <c r="G641" s="244"/>
      <c r="H641" s="247">
        <v>23.452000000000002</v>
      </c>
      <c r="I641" s="248"/>
      <c r="J641" s="244"/>
      <c r="K641" s="244"/>
      <c r="L641" s="249"/>
      <c r="M641" s="250"/>
      <c r="N641" s="251"/>
      <c r="O641" s="251"/>
      <c r="P641" s="251"/>
      <c r="Q641" s="251"/>
      <c r="R641" s="251"/>
      <c r="S641" s="251"/>
      <c r="T641" s="252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53" t="s">
        <v>152</v>
      </c>
      <c r="AU641" s="253" t="s">
        <v>84</v>
      </c>
      <c r="AV641" s="14" t="s">
        <v>84</v>
      </c>
      <c r="AW641" s="14" t="s">
        <v>33</v>
      </c>
      <c r="AX641" s="14" t="s">
        <v>71</v>
      </c>
      <c r="AY641" s="253" t="s">
        <v>141</v>
      </c>
    </row>
    <row r="642" s="13" customFormat="1">
      <c r="A642" s="13"/>
      <c r="B642" s="232"/>
      <c r="C642" s="233"/>
      <c r="D642" s="234" t="s">
        <v>152</v>
      </c>
      <c r="E642" s="235" t="s">
        <v>19</v>
      </c>
      <c r="F642" s="236" t="s">
        <v>1482</v>
      </c>
      <c r="G642" s="233"/>
      <c r="H642" s="235" t="s">
        <v>19</v>
      </c>
      <c r="I642" s="237"/>
      <c r="J642" s="233"/>
      <c r="K642" s="233"/>
      <c r="L642" s="238"/>
      <c r="M642" s="239"/>
      <c r="N642" s="240"/>
      <c r="O642" s="240"/>
      <c r="P642" s="240"/>
      <c r="Q642" s="240"/>
      <c r="R642" s="240"/>
      <c r="S642" s="240"/>
      <c r="T642" s="241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2" t="s">
        <v>152</v>
      </c>
      <c r="AU642" s="242" t="s">
        <v>84</v>
      </c>
      <c r="AV642" s="13" t="s">
        <v>78</v>
      </c>
      <c r="AW642" s="13" t="s">
        <v>33</v>
      </c>
      <c r="AX642" s="13" t="s">
        <v>71</v>
      </c>
      <c r="AY642" s="242" t="s">
        <v>141</v>
      </c>
    </row>
    <row r="643" s="14" customFormat="1">
      <c r="A643" s="14"/>
      <c r="B643" s="243"/>
      <c r="C643" s="244"/>
      <c r="D643" s="234" t="s">
        <v>152</v>
      </c>
      <c r="E643" s="245" t="s">
        <v>19</v>
      </c>
      <c r="F643" s="246" t="s">
        <v>1494</v>
      </c>
      <c r="G643" s="244"/>
      <c r="H643" s="247">
        <v>12.935000000000001</v>
      </c>
      <c r="I643" s="248"/>
      <c r="J643" s="244"/>
      <c r="K643" s="244"/>
      <c r="L643" s="249"/>
      <c r="M643" s="250"/>
      <c r="N643" s="251"/>
      <c r="O643" s="251"/>
      <c r="P643" s="251"/>
      <c r="Q643" s="251"/>
      <c r="R643" s="251"/>
      <c r="S643" s="251"/>
      <c r="T643" s="252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53" t="s">
        <v>152</v>
      </c>
      <c r="AU643" s="253" t="s">
        <v>84</v>
      </c>
      <c r="AV643" s="14" t="s">
        <v>84</v>
      </c>
      <c r="AW643" s="14" t="s">
        <v>33</v>
      </c>
      <c r="AX643" s="14" t="s">
        <v>71</v>
      </c>
      <c r="AY643" s="253" t="s">
        <v>141</v>
      </c>
    </row>
    <row r="644" s="13" customFormat="1">
      <c r="A644" s="13"/>
      <c r="B644" s="232"/>
      <c r="C644" s="233"/>
      <c r="D644" s="234" t="s">
        <v>152</v>
      </c>
      <c r="E644" s="235" t="s">
        <v>19</v>
      </c>
      <c r="F644" s="236" t="s">
        <v>318</v>
      </c>
      <c r="G644" s="233"/>
      <c r="H644" s="235" t="s">
        <v>19</v>
      </c>
      <c r="I644" s="237"/>
      <c r="J644" s="233"/>
      <c r="K644" s="233"/>
      <c r="L644" s="238"/>
      <c r="M644" s="239"/>
      <c r="N644" s="240"/>
      <c r="O644" s="240"/>
      <c r="P644" s="240"/>
      <c r="Q644" s="240"/>
      <c r="R644" s="240"/>
      <c r="S644" s="240"/>
      <c r="T644" s="241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2" t="s">
        <v>152</v>
      </c>
      <c r="AU644" s="242" t="s">
        <v>84</v>
      </c>
      <c r="AV644" s="13" t="s">
        <v>78</v>
      </c>
      <c r="AW644" s="13" t="s">
        <v>33</v>
      </c>
      <c r="AX644" s="13" t="s">
        <v>71</v>
      </c>
      <c r="AY644" s="242" t="s">
        <v>141</v>
      </c>
    </row>
    <row r="645" s="14" customFormat="1">
      <c r="A645" s="14"/>
      <c r="B645" s="243"/>
      <c r="C645" s="244"/>
      <c r="D645" s="234" t="s">
        <v>152</v>
      </c>
      <c r="E645" s="245" t="s">
        <v>19</v>
      </c>
      <c r="F645" s="246" t="s">
        <v>1495</v>
      </c>
      <c r="G645" s="244"/>
      <c r="H645" s="247">
        <v>27.300000000000001</v>
      </c>
      <c r="I645" s="248"/>
      <c r="J645" s="244"/>
      <c r="K645" s="244"/>
      <c r="L645" s="249"/>
      <c r="M645" s="250"/>
      <c r="N645" s="251"/>
      <c r="O645" s="251"/>
      <c r="P645" s="251"/>
      <c r="Q645" s="251"/>
      <c r="R645" s="251"/>
      <c r="S645" s="251"/>
      <c r="T645" s="252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53" t="s">
        <v>152</v>
      </c>
      <c r="AU645" s="253" t="s">
        <v>84</v>
      </c>
      <c r="AV645" s="14" t="s">
        <v>84</v>
      </c>
      <c r="AW645" s="14" t="s">
        <v>33</v>
      </c>
      <c r="AX645" s="14" t="s">
        <v>71</v>
      </c>
      <c r="AY645" s="253" t="s">
        <v>141</v>
      </c>
    </row>
    <row r="646" s="16" customFormat="1">
      <c r="A646" s="16"/>
      <c r="B646" s="275"/>
      <c r="C646" s="276"/>
      <c r="D646" s="234" t="s">
        <v>152</v>
      </c>
      <c r="E646" s="277" t="s">
        <v>19</v>
      </c>
      <c r="F646" s="278" t="s">
        <v>266</v>
      </c>
      <c r="G646" s="276"/>
      <c r="H646" s="279">
        <v>65.793000000000006</v>
      </c>
      <c r="I646" s="280"/>
      <c r="J646" s="276"/>
      <c r="K646" s="276"/>
      <c r="L646" s="281"/>
      <c r="M646" s="282"/>
      <c r="N646" s="283"/>
      <c r="O646" s="283"/>
      <c r="P646" s="283"/>
      <c r="Q646" s="283"/>
      <c r="R646" s="283"/>
      <c r="S646" s="283"/>
      <c r="T646" s="284"/>
      <c r="U646" s="16"/>
      <c r="V646" s="16"/>
      <c r="W646" s="16"/>
      <c r="X646" s="16"/>
      <c r="Y646" s="16"/>
      <c r="Z646" s="16"/>
      <c r="AA646" s="16"/>
      <c r="AB646" s="16"/>
      <c r="AC646" s="16"/>
      <c r="AD646" s="16"/>
      <c r="AE646" s="16"/>
      <c r="AT646" s="285" t="s">
        <v>152</v>
      </c>
      <c r="AU646" s="285" t="s">
        <v>84</v>
      </c>
      <c r="AV646" s="16" t="s">
        <v>164</v>
      </c>
      <c r="AW646" s="16" t="s">
        <v>33</v>
      </c>
      <c r="AX646" s="16" t="s">
        <v>71</v>
      </c>
      <c r="AY646" s="285" t="s">
        <v>141</v>
      </c>
    </row>
    <row r="647" s="13" customFormat="1">
      <c r="A647" s="13"/>
      <c r="B647" s="232"/>
      <c r="C647" s="233"/>
      <c r="D647" s="234" t="s">
        <v>152</v>
      </c>
      <c r="E647" s="235" t="s">
        <v>19</v>
      </c>
      <c r="F647" s="236" t="s">
        <v>321</v>
      </c>
      <c r="G647" s="233"/>
      <c r="H647" s="235" t="s">
        <v>19</v>
      </c>
      <c r="I647" s="237"/>
      <c r="J647" s="233"/>
      <c r="K647" s="233"/>
      <c r="L647" s="238"/>
      <c r="M647" s="239"/>
      <c r="N647" s="240"/>
      <c r="O647" s="240"/>
      <c r="P647" s="240"/>
      <c r="Q647" s="240"/>
      <c r="R647" s="240"/>
      <c r="S647" s="240"/>
      <c r="T647" s="24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2" t="s">
        <v>152</v>
      </c>
      <c r="AU647" s="242" t="s">
        <v>84</v>
      </c>
      <c r="AV647" s="13" t="s">
        <v>78</v>
      </c>
      <c r="AW647" s="13" t="s">
        <v>33</v>
      </c>
      <c r="AX647" s="13" t="s">
        <v>71</v>
      </c>
      <c r="AY647" s="242" t="s">
        <v>141</v>
      </c>
    </row>
    <row r="648" s="13" customFormat="1">
      <c r="A648" s="13"/>
      <c r="B648" s="232"/>
      <c r="C648" s="233"/>
      <c r="D648" s="234" t="s">
        <v>152</v>
      </c>
      <c r="E648" s="235" t="s">
        <v>19</v>
      </c>
      <c r="F648" s="236" t="s">
        <v>288</v>
      </c>
      <c r="G648" s="233"/>
      <c r="H648" s="235" t="s">
        <v>19</v>
      </c>
      <c r="I648" s="237"/>
      <c r="J648" s="233"/>
      <c r="K648" s="233"/>
      <c r="L648" s="238"/>
      <c r="M648" s="239"/>
      <c r="N648" s="240"/>
      <c r="O648" s="240"/>
      <c r="P648" s="240"/>
      <c r="Q648" s="240"/>
      <c r="R648" s="240"/>
      <c r="S648" s="240"/>
      <c r="T648" s="241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2" t="s">
        <v>152</v>
      </c>
      <c r="AU648" s="242" t="s">
        <v>84</v>
      </c>
      <c r="AV648" s="13" t="s">
        <v>78</v>
      </c>
      <c r="AW648" s="13" t="s">
        <v>33</v>
      </c>
      <c r="AX648" s="13" t="s">
        <v>71</v>
      </c>
      <c r="AY648" s="242" t="s">
        <v>141</v>
      </c>
    </row>
    <row r="649" s="14" customFormat="1">
      <c r="A649" s="14"/>
      <c r="B649" s="243"/>
      <c r="C649" s="244"/>
      <c r="D649" s="234" t="s">
        <v>152</v>
      </c>
      <c r="E649" s="245" t="s">
        <v>19</v>
      </c>
      <c r="F649" s="246" t="s">
        <v>322</v>
      </c>
      <c r="G649" s="244"/>
      <c r="H649" s="247">
        <v>-5.04</v>
      </c>
      <c r="I649" s="248"/>
      <c r="J649" s="244"/>
      <c r="K649" s="244"/>
      <c r="L649" s="249"/>
      <c r="M649" s="250"/>
      <c r="N649" s="251"/>
      <c r="O649" s="251"/>
      <c r="P649" s="251"/>
      <c r="Q649" s="251"/>
      <c r="R649" s="251"/>
      <c r="S649" s="251"/>
      <c r="T649" s="252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3" t="s">
        <v>152</v>
      </c>
      <c r="AU649" s="253" t="s">
        <v>84</v>
      </c>
      <c r="AV649" s="14" t="s">
        <v>84</v>
      </c>
      <c r="AW649" s="14" t="s">
        <v>33</v>
      </c>
      <c r="AX649" s="14" t="s">
        <v>71</v>
      </c>
      <c r="AY649" s="253" t="s">
        <v>141</v>
      </c>
    </row>
    <row r="650" s="14" customFormat="1">
      <c r="A650" s="14"/>
      <c r="B650" s="243"/>
      <c r="C650" s="244"/>
      <c r="D650" s="234" t="s">
        <v>152</v>
      </c>
      <c r="E650" s="245" t="s">
        <v>19</v>
      </c>
      <c r="F650" s="246" t="s">
        <v>323</v>
      </c>
      <c r="G650" s="244"/>
      <c r="H650" s="247">
        <v>-1.8</v>
      </c>
      <c r="I650" s="248"/>
      <c r="J650" s="244"/>
      <c r="K650" s="244"/>
      <c r="L650" s="249"/>
      <c r="M650" s="250"/>
      <c r="N650" s="251"/>
      <c r="O650" s="251"/>
      <c r="P650" s="251"/>
      <c r="Q650" s="251"/>
      <c r="R650" s="251"/>
      <c r="S650" s="251"/>
      <c r="T650" s="252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53" t="s">
        <v>152</v>
      </c>
      <c r="AU650" s="253" t="s">
        <v>84</v>
      </c>
      <c r="AV650" s="14" t="s">
        <v>84</v>
      </c>
      <c r="AW650" s="14" t="s">
        <v>33</v>
      </c>
      <c r="AX650" s="14" t="s">
        <v>71</v>
      </c>
      <c r="AY650" s="253" t="s">
        <v>141</v>
      </c>
    </row>
    <row r="651" s="13" customFormat="1">
      <c r="A651" s="13"/>
      <c r="B651" s="232"/>
      <c r="C651" s="233"/>
      <c r="D651" s="234" t="s">
        <v>152</v>
      </c>
      <c r="E651" s="235" t="s">
        <v>19</v>
      </c>
      <c r="F651" s="236" t="s">
        <v>318</v>
      </c>
      <c r="G651" s="233"/>
      <c r="H651" s="235" t="s">
        <v>19</v>
      </c>
      <c r="I651" s="237"/>
      <c r="J651" s="233"/>
      <c r="K651" s="233"/>
      <c r="L651" s="238"/>
      <c r="M651" s="239"/>
      <c r="N651" s="240"/>
      <c r="O651" s="240"/>
      <c r="P651" s="240"/>
      <c r="Q651" s="240"/>
      <c r="R651" s="240"/>
      <c r="S651" s="240"/>
      <c r="T651" s="24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2" t="s">
        <v>152</v>
      </c>
      <c r="AU651" s="242" t="s">
        <v>84</v>
      </c>
      <c r="AV651" s="13" t="s">
        <v>78</v>
      </c>
      <c r="AW651" s="13" t="s">
        <v>33</v>
      </c>
      <c r="AX651" s="13" t="s">
        <v>71</v>
      </c>
      <c r="AY651" s="242" t="s">
        <v>141</v>
      </c>
    </row>
    <row r="652" s="14" customFormat="1">
      <c r="A652" s="14"/>
      <c r="B652" s="243"/>
      <c r="C652" s="244"/>
      <c r="D652" s="234" t="s">
        <v>152</v>
      </c>
      <c r="E652" s="245" t="s">
        <v>19</v>
      </c>
      <c r="F652" s="246" t="s">
        <v>567</v>
      </c>
      <c r="G652" s="244"/>
      <c r="H652" s="247">
        <v>-3.96</v>
      </c>
      <c r="I652" s="248"/>
      <c r="J652" s="244"/>
      <c r="K652" s="244"/>
      <c r="L652" s="249"/>
      <c r="M652" s="250"/>
      <c r="N652" s="251"/>
      <c r="O652" s="251"/>
      <c r="P652" s="251"/>
      <c r="Q652" s="251"/>
      <c r="R652" s="251"/>
      <c r="S652" s="251"/>
      <c r="T652" s="252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3" t="s">
        <v>152</v>
      </c>
      <c r="AU652" s="253" t="s">
        <v>84</v>
      </c>
      <c r="AV652" s="14" t="s">
        <v>84</v>
      </c>
      <c r="AW652" s="14" t="s">
        <v>33</v>
      </c>
      <c r="AX652" s="14" t="s">
        <v>71</v>
      </c>
      <c r="AY652" s="253" t="s">
        <v>141</v>
      </c>
    </row>
    <row r="653" s="14" customFormat="1">
      <c r="A653" s="14"/>
      <c r="B653" s="243"/>
      <c r="C653" s="244"/>
      <c r="D653" s="234" t="s">
        <v>152</v>
      </c>
      <c r="E653" s="245" t="s">
        <v>19</v>
      </c>
      <c r="F653" s="246" t="s">
        <v>325</v>
      </c>
      <c r="G653" s="244"/>
      <c r="H653" s="247">
        <v>-7.2000000000000002</v>
      </c>
      <c r="I653" s="248"/>
      <c r="J653" s="244"/>
      <c r="K653" s="244"/>
      <c r="L653" s="249"/>
      <c r="M653" s="250"/>
      <c r="N653" s="251"/>
      <c r="O653" s="251"/>
      <c r="P653" s="251"/>
      <c r="Q653" s="251"/>
      <c r="R653" s="251"/>
      <c r="S653" s="251"/>
      <c r="T653" s="252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  <c r="AE653" s="14"/>
      <c r="AT653" s="253" t="s">
        <v>152</v>
      </c>
      <c r="AU653" s="253" t="s">
        <v>84</v>
      </c>
      <c r="AV653" s="14" t="s">
        <v>84</v>
      </c>
      <c r="AW653" s="14" t="s">
        <v>33</v>
      </c>
      <c r="AX653" s="14" t="s">
        <v>71</v>
      </c>
      <c r="AY653" s="253" t="s">
        <v>141</v>
      </c>
    </row>
    <row r="654" s="16" customFormat="1">
      <c r="A654" s="16"/>
      <c r="B654" s="275"/>
      <c r="C654" s="276"/>
      <c r="D654" s="234" t="s">
        <v>152</v>
      </c>
      <c r="E654" s="277" t="s">
        <v>19</v>
      </c>
      <c r="F654" s="278" t="s">
        <v>266</v>
      </c>
      <c r="G654" s="276"/>
      <c r="H654" s="279">
        <v>-18</v>
      </c>
      <c r="I654" s="280"/>
      <c r="J654" s="276"/>
      <c r="K654" s="276"/>
      <c r="L654" s="281"/>
      <c r="M654" s="282"/>
      <c r="N654" s="283"/>
      <c r="O654" s="283"/>
      <c r="P654" s="283"/>
      <c r="Q654" s="283"/>
      <c r="R654" s="283"/>
      <c r="S654" s="283"/>
      <c r="T654" s="284"/>
      <c r="U654" s="16"/>
      <c r="V654" s="16"/>
      <c r="W654" s="16"/>
      <c r="X654" s="16"/>
      <c r="Y654" s="16"/>
      <c r="Z654" s="16"/>
      <c r="AA654" s="16"/>
      <c r="AB654" s="16"/>
      <c r="AC654" s="16"/>
      <c r="AD654" s="16"/>
      <c r="AE654" s="16"/>
      <c r="AT654" s="285" t="s">
        <v>152</v>
      </c>
      <c r="AU654" s="285" t="s">
        <v>84</v>
      </c>
      <c r="AV654" s="16" t="s">
        <v>164</v>
      </c>
      <c r="AW654" s="16" t="s">
        <v>33</v>
      </c>
      <c r="AX654" s="16" t="s">
        <v>71</v>
      </c>
      <c r="AY654" s="285" t="s">
        <v>141</v>
      </c>
    </row>
    <row r="655" s="13" customFormat="1">
      <c r="A655" s="13"/>
      <c r="B655" s="232"/>
      <c r="C655" s="233"/>
      <c r="D655" s="234" t="s">
        <v>152</v>
      </c>
      <c r="E655" s="235" t="s">
        <v>19</v>
      </c>
      <c r="F655" s="236" t="s">
        <v>350</v>
      </c>
      <c r="G655" s="233"/>
      <c r="H655" s="235" t="s">
        <v>19</v>
      </c>
      <c r="I655" s="237"/>
      <c r="J655" s="233"/>
      <c r="K655" s="233"/>
      <c r="L655" s="238"/>
      <c r="M655" s="239"/>
      <c r="N655" s="240"/>
      <c r="O655" s="240"/>
      <c r="P655" s="240"/>
      <c r="Q655" s="240"/>
      <c r="R655" s="240"/>
      <c r="S655" s="240"/>
      <c r="T655" s="241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2" t="s">
        <v>152</v>
      </c>
      <c r="AU655" s="242" t="s">
        <v>84</v>
      </c>
      <c r="AV655" s="13" t="s">
        <v>78</v>
      </c>
      <c r="AW655" s="13" t="s">
        <v>33</v>
      </c>
      <c r="AX655" s="13" t="s">
        <v>71</v>
      </c>
      <c r="AY655" s="242" t="s">
        <v>141</v>
      </c>
    </row>
    <row r="656" s="13" customFormat="1">
      <c r="A656" s="13"/>
      <c r="B656" s="232"/>
      <c r="C656" s="233"/>
      <c r="D656" s="234" t="s">
        <v>152</v>
      </c>
      <c r="E656" s="235" t="s">
        <v>19</v>
      </c>
      <c r="F656" s="236" t="s">
        <v>288</v>
      </c>
      <c r="G656" s="233"/>
      <c r="H656" s="235" t="s">
        <v>19</v>
      </c>
      <c r="I656" s="237"/>
      <c r="J656" s="233"/>
      <c r="K656" s="233"/>
      <c r="L656" s="238"/>
      <c r="M656" s="239"/>
      <c r="N656" s="240"/>
      <c r="O656" s="240"/>
      <c r="P656" s="240"/>
      <c r="Q656" s="240"/>
      <c r="R656" s="240"/>
      <c r="S656" s="240"/>
      <c r="T656" s="241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42" t="s">
        <v>152</v>
      </c>
      <c r="AU656" s="242" t="s">
        <v>84</v>
      </c>
      <c r="AV656" s="13" t="s">
        <v>78</v>
      </c>
      <c r="AW656" s="13" t="s">
        <v>33</v>
      </c>
      <c r="AX656" s="13" t="s">
        <v>71</v>
      </c>
      <c r="AY656" s="242" t="s">
        <v>141</v>
      </c>
    </row>
    <row r="657" s="14" customFormat="1">
      <c r="A657" s="14"/>
      <c r="B657" s="243"/>
      <c r="C657" s="244"/>
      <c r="D657" s="234" t="s">
        <v>152</v>
      </c>
      <c r="E657" s="245" t="s">
        <v>19</v>
      </c>
      <c r="F657" s="246" t="s">
        <v>568</v>
      </c>
      <c r="G657" s="244"/>
      <c r="H657" s="247">
        <v>5.8319999999999999</v>
      </c>
      <c r="I657" s="248"/>
      <c r="J657" s="244"/>
      <c r="K657" s="244"/>
      <c r="L657" s="249"/>
      <c r="M657" s="250"/>
      <c r="N657" s="251"/>
      <c r="O657" s="251"/>
      <c r="P657" s="251"/>
      <c r="Q657" s="251"/>
      <c r="R657" s="251"/>
      <c r="S657" s="251"/>
      <c r="T657" s="252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253" t="s">
        <v>152</v>
      </c>
      <c r="AU657" s="253" t="s">
        <v>84</v>
      </c>
      <c r="AV657" s="14" t="s">
        <v>84</v>
      </c>
      <c r="AW657" s="14" t="s">
        <v>33</v>
      </c>
      <c r="AX657" s="14" t="s">
        <v>71</v>
      </c>
      <c r="AY657" s="253" t="s">
        <v>141</v>
      </c>
    </row>
    <row r="658" s="14" customFormat="1">
      <c r="A658" s="14"/>
      <c r="B658" s="243"/>
      <c r="C658" s="244"/>
      <c r="D658" s="234" t="s">
        <v>152</v>
      </c>
      <c r="E658" s="245" t="s">
        <v>19</v>
      </c>
      <c r="F658" s="246" t="s">
        <v>569</v>
      </c>
      <c r="G658" s="244"/>
      <c r="H658" s="247">
        <v>2.2679999999999998</v>
      </c>
      <c r="I658" s="248"/>
      <c r="J658" s="244"/>
      <c r="K658" s="244"/>
      <c r="L658" s="249"/>
      <c r="M658" s="250"/>
      <c r="N658" s="251"/>
      <c r="O658" s="251"/>
      <c r="P658" s="251"/>
      <c r="Q658" s="251"/>
      <c r="R658" s="251"/>
      <c r="S658" s="251"/>
      <c r="T658" s="252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53" t="s">
        <v>152</v>
      </c>
      <c r="AU658" s="253" t="s">
        <v>84</v>
      </c>
      <c r="AV658" s="14" t="s">
        <v>84</v>
      </c>
      <c r="AW658" s="14" t="s">
        <v>33</v>
      </c>
      <c r="AX658" s="14" t="s">
        <v>71</v>
      </c>
      <c r="AY658" s="253" t="s">
        <v>141</v>
      </c>
    </row>
    <row r="659" s="14" customFormat="1">
      <c r="A659" s="14"/>
      <c r="B659" s="243"/>
      <c r="C659" s="244"/>
      <c r="D659" s="234" t="s">
        <v>152</v>
      </c>
      <c r="E659" s="245" t="s">
        <v>19</v>
      </c>
      <c r="F659" s="246" t="s">
        <v>570</v>
      </c>
      <c r="G659" s="244"/>
      <c r="H659" s="247">
        <v>0.81000000000000005</v>
      </c>
      <c r="I659" s="248"/>
      <c r="J659" s="244"/>
      <c r="K659" s="244"/>
      <c r="L659" s="249"/>
      <c r="M659" s="250"/>
      <c r="N659" s="251"/>
      <c r="O659" s="251"/>
      <c r="P659" s="251"/>
      <c r="Q659" s="251"/>
      <c r="R659" s="251"/>
      <c r="S659" s="251"/>
      <c r="T659" s="252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53" t="s">
        <v>152</v>
      </c>
      <c r="AU659" s="253" t="s">
        <v>84</v>
      </c>
      <c r="AV659" s="14" t="s">
        <v>84</v>
      </c>
      <c r="AW659" s="14" t="s">
        <v>33</v>
      </c>
      <c r="AX659" s="14" t="s">
        <v>71</v>
      </c>
      <c r="AY659" s="253" t="s">
        <v>141</v>
      </c>
    </row>
    <row r="660" s="13" customFormat="1">
      <c r="A660" s="13"/>
      <c r="B660" s="232"/>
      <c r="C660" s="233"/>
      <c r="D660" s="234" t="s">
        <v>152</v>
      </c>
      <c r="E660" s="235" t="s">
        <v>19</v>
      </c>
      <c r="F660" s="236" t="s">
        <v>318</v>
      </c>
      <c r="G660" s="233"/>
      <c r="H660" s="235" t="s">
        <v>19</v>
      </c>
      <c r="I660" s="237"/>
      <c r="J660" s="233"/>
      <c r="K660" s="233"/>
      <c r="L660" s="238"/>
      <c r="M660" s="239"/>
      <c r="N660" s="240"/>
      <c r="O660" s="240"/>
      <c r="P660" s="240"/>
      <c r="Q660" s="240"/>
      <c r="R660" s="240"/>
      <c r="S660" s="240"/>
      <c r="T660" s="24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2" t="s">
        <v>152</v>
      </c>
      <c r="AU660" s="242" t="s">
        <v>84</v>
      </c>
      <c r="AV660" s="13" t="s">
        <v>78</v>
      </c>
      <c r="AW660" s="13" t="s">
        <v>33</v>
      </c>
      <c r="AX660" s="13" t="s">
        <v>71</v>
      </c>
      <c r="AY660" s="242" t="s">
        <v>141</v>
      </c>
    </row>
    <row r="661" s="14" customFormat="1">
      <c r="A661" s="14"/>
      <c r="B661" s="243"/>
      <c r="C661" s="244"/>
      <c r="D661" s="234" t="s">
        <v>152</v>
      </c>
      <c r="E661" s="245" t="s">
        <v>19</v>
      </c>
      <c r="F661" s="246" t="s">
        <v>571</v>
      </c>
      <c r="G661" s="244"/>
      <c r="H661" s="247">
        <v>0.81000000000000005</v>
      </c>
      <c r="I661" s="248"/>
      <c r="J661" s="244"/>
      <c r="K661" s="244"/>
      <c r="L661" s="249"/>
      <c r="M661" s="250"/>
      <c r="N661" s="251"/>
      <c r="O661" s="251"/>
      <c r="P661" s="251"/>
      <c r="Q661" s="251"/>
      <c r="R661" s="251"/>
      <c r="S661" s="251"/>
      <c r="T661" s="252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53" t="s">
        <v>152</v>
      </c>
      <c r="AU661" s="253" t="s">
        <v>84</v>
      </c>
      <c r="AV661" s="14" t="s">
        <v>84</v>
      </c>
      <c r="AW661" s="14" t="s">
        <v>33</v>
      </c>
      <c r="AX661" s="14" t="s">
        <v>71</v>
      </c>
      <c r="AY661" s="253" t="s">
        <v>141</v>
      </c>
    </row>
    <row r="662" s="14" customFormat="1">
      <c r="A662" s="14"/>
      <c r="B662" s="243"/>
      <c r="C662" s="244"/>
      <c r="D662" s="234" t="s">
        <v>152</v>
      </c>
      <c r="E662" s="245" t="s">
        <v>19</v>
      </c>
      <c r="F662" s="246" t="s">
        <v>572</v>
      </c>
      <c r="G662" s="244"/>
      <c r="H662" s="247">
        <v>7.7759999999999998</v>
      </c>
      <c r="I662" s="248"/>
      <c r="J662" s="244"/>
      <c r="K662" s="244"/>
      <c r="L662" s="249"/>
      <c r="M662" s="250"/>
      <c r="N662" s="251"/>
      <c r="O662" s="251"/>
      <c r="P662" s="251"/>
      <c r="Q662" s="251"/>
      <c r="R662" s="251"/>
      <c r="S662" s="251"/>
      <c r="T662" s="252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53" t="s">
        <v>152</v>
      </c>
      <c r="AU662" s="253" t="s">
        <v>84</v>
      </c>
      <c r="AV662" s="14" t="s">
        <v>84</v>
      </c>
      <c r="AW662" s="14" t="s">
        <v>33</v>
      </c>
      <c r="AX662" s="14" t="s">
        <v>71</v>
      </c>
      <c r="AY662" s="253" t="s">
        <v>141</v>
      </c>
    </row>
    <row r="663" s="15" customFormat="1">
      <c r="A663" s="15"/>
      <c r="B663" s="254"/>
      <c r="C663" s="255"/>
      <c r="D663" s="234" t="s">
        <v>152</v>
      </c>
      <c r="E663" s="256" t="s">
        <v>19</v>
      </c>
      <c r="F663" s="257" t="s">
        <v>159</v>
      </c>
      <c r="G663" s="255"/>
      <c r="H663" s="258">
        <v>65.289000000000016</v>
      </c>
      <c r="I663" s="259"/>
      <c r="J663" s="255"/>
      <c r="K663" s="255"/>
      <c r="L663" s="260"/>
      <c r="M663" s="261"/>
      <c r="N663" s="262"/>
      <c r="O663" s="262"/>
      <c r="P663" s="262"/>
      <c r="Q663" s="262"/>
      <c r="R663" s="262"/>
      <c r="S663" s="262"/>
      <c r="T663" s="263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T663" s="264" t="s">
        <v>152</v>
      </c>
      <c r="AU663" s="264" t="s">
        <v>84</v>
      </c>
      <c r="AV663" s="15" t="s">
        <v>148</v>
      </c>
      <c r="AW663" s="15" t="s">
        <v>33</v>
      </c>
      <c r="AX663" s="15" t="s">
        <v>78</v>
      </c>
      <c r="AY663" s="264" t="s">
        <v>141</v>
      </c>
    </row>
    <row r="664" s="2" customFormat="1" ht="33" customHeight="1">
      <c r="A664" s="40"/>
      <c r="B664" s="41"/>
      <c r="C664" s="214" t="s">
        <v>573</v>
      </c>
      <c r="D664" s="214" t="s">
        <v>143</v>
      </c>
      <c r="E664" s="215" t="s">
        <v>574</v>
      </c>
      <c r="F664" s="216" t="s">
        <v>575</v>
      </c>
      <c r="G664" s="217" t="s">
        <v>146</v>
      </c>
      <c r="H664" s="218">
        <v>917.86599999999999</v>
      </c>
      <c r="I664" s="219"/>
      <c r="J664" s="220">
        <f>ROUND(I664*H664,2)</f>
        <v>0</v>
      </c>
      <c r="K664" s="216" t="s">
        <v>147</v>
      </c>
      <c r="L664" s="46"/>
      <c r="M664" s="221" t="s">
        <v>19</v>
      </c>
      <c r="N664" s="222" t="s">
        <v>43</v>
      </c>
      <c r="O664" s="86"/>
      <c r="P664" s="223">
        <f>O664*H664</f>
        <v>0</v>
      </c>
      <c r="Q664" s="223">
        <v>0.0026800000000000001</v>
      </c>
      <c r="R664" s="223">
        <f>Q664*H664</f>
        <v>2.45988088</v>
      </c>
      <c r="S664" s="223">
        <v>0</v>
      </c>
      <c r="T664" s="224">
        <f>S664*H664</f>
        <v>0</v>
      </c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R664" s="225" t="s">
        <v>148</v>
      </c>
      <c r="AT664" s="225" t="s">
        <v>143</v>
      </c>
      <c r="AU664" s="225" t="s">
        <v>84</v>
      </c>
      <c r="AY664" s="19" t="s">
        <v>141</v>
      </c>
      <c r="BE664" s="226">
        <f>IF(N664="základní",J664,0)</f>
        <v>0</v>
      </c>
      <c r="BF664" s="226">
        <f>IF(N664="snížená",J664,0)</f>
        <v>0</v>
      </c>
      <c r="BG664" s="226">
        <f>IF(N664="zákl. přenesená",J664,0)</f>
        <v>0</v>
      </c>
      <c r="BH664" s="226">
        <f>IF(N664="sníž. přenesená",J664,0)</f>
        <v>0</v>
      </c>
      <c r="BI664" s="226">
        <f>IF(N664="nulová",J664,0)</f>
        <v>0</v>
      </c>
      <c r="BJ664" s="19" t="s">
        <v>84</v>
      </c>
      <c r="BK664" s="226">
        <f>ROUND(I664*H664,2)</f>
        <v>0</v>
      </c>
      <c r="BL664" s="19" t="s">
        <v>148</v>
      </c>
      <c r="BM664" s="225" t="s">
        <v>576</v>
      </c>
    </row>
    <row r="665" s="2" customFormat="1">
      <c r="A665" s="40"/>
      <c r="B665" s="41"/>
      <c r="C665" s="42"/>
      <c r="D665" s="227" t="s">
        <v>150</v>
      </c>
      <c r="E665" s="42"/>
      <c r="F665" s="228" t="s">
        <v>577</v>
      </c>
      <c r="G665" s="42"/>
      <c r="H665" s="42"/>
      <c r="I665" s="229"/>
      <c r="J665" s="42"/>
      <c r="K665" s="42"/>
      <c r="L665" s="46"/>
      <c r="M665" s="230"/>
      <c r="N665" s="231"/>
      <c r="O665" s="86"/>
      <c r="P665" s="86"/>
      <c r="Q665" s="86"/>
      <c r="R665" s="86"/>
      <c r="S665" s="86"/>
      <c r="T665" s="87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T665" s="19" t="s">
        <v>150</v>
      </c>
      <c r="AU665" s="19" t="s">
        <v>84</v>
      </c>
    </row>
    <row r="666" s="13" customFormat="1">
      <c r="A666" s="13"/>
      <c r="B666" s="232"/>
      <c r="C666" s="233"/>
      <c r="D666" s="234" t="s">
        <v>152</v>
      </c>
      <c r="E666" s="235" t="s">
        <v>19</v>
      </c>
      <c r="F666" s="236" t="s">
        <v>315</v>
      </c>
      <c r="G666" s="233"/>
      <c r="H666" s="235" t="s">
        <v>19</v>
      </c>
      <c r="I666" s="237"/>
      <c r="J666" s="233"/>
      <c r="K666" s="233"/>
      <c r="L666" s="238"/>
      <c r="M666" s="239"/>
      <c r="N666" s="240"/>
      <c r="O666" s="240"/>
      <c r="P666" s="240"/>
      <c r="Q666" s="240"/>
      <c r="R666" s="240"/>
      <c r="S666" s="240"/>
      <c r="T666" s="241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2" t="s">
        <v>152</v>
      </c>
      <c r="AU666" s="242" t="s">
        <v>84</v>
      </c>
      <c r="AV666" s="13" t="s">
        <v>78</v>
      </c>
      <c r="AW666" s="13" t="s">
        <v>33</v>
      </c>
      <c r="AX666" s="13" t="s">
        <v>71</v>
      </c>
      <c r="AY666" s="242" t="s">
        <v>141</v>
      </c>
    </row>
    <row r="667" s="14" customFormat="1">
      <c r="A667" s="14"/>
      <c r="B667" s="243"/>
      <c r="C667" s="244"/>
      <c r="D667" s="234" t="s">
        <v>152</v>
      </c>
      <c r="E667" s="245" t="s">
        <v>19</v>
      </c>
      <c r="F667" s="246" t="s">
        <v>1431</v>
      </c>
      <c r="G667" s="244"/>
      <c r="H667" s="247">
        <v>29.93</v>
      </c>
      <c r="I667" s="248"/>
      <c r="J667" s="244"/>
      <c r="K667" s="244"/>
      <c r="L667" s="249"/>
      <c r="M667" s="250"/>
      <c r="N667" s="251"/>
      <c r="O667" s="251"/>
      <c r="P667" s="251"/>
      <c r="Q667" s="251"/>
      <c r="R667" s="251"/>
      <c r="S667" s="251"/>
      <c r="T667" s="252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53" t="s">
        <v>152</v>
      </c>
      <c r="AU667" s="253" t="s">
        <v>84</v>
      </c>
      <c r="AV667" s="14" t="s">
        <v>84</v>
      </c>
      <c r="AW667" s="14" t="s">
        <v>33</v>
      </c>
      <c r="AX667" s="14" t="s">
        <v>71</v>
      </c>
      <c r="AY667" s="253" t="s">
        <v>141</v>
      </c>
    </row>
    <row r="668" s="14" customFormat="1">
      <c r="A668" s="14"/>
      <c r="B668" s="243"/>
      <c r="C668" s="244"/>
      <c r="D668" s="234" t="s">
        <v>152</v>
      </c>
      <c r="E668" s="245" t="s">
        <v>19</v>
      </c>
      <c r="F668" s="246" t="s">
        <v>258</v>
      </c>
      <c r="G668" s="244"/>
      <c r="H668" s="247">
        <v>0.22500000000000001</v>
      </c>
      <c r="I668" s="248"/>
      <c r="J668" s="244"/>
      <c r="K668" s="244"/>
      <c r="L668" s="249"/>
      <c r="M668" s="250"/>
      <c r="N668" s="251"/>
      <c r="O668" s="251"/>
      <c r="P668" s="251"/>
      <c r="Q668" s="251"/>
      <c r="R668" s="251"/>
      <c r="S668" s="251"/>
      <c r="T668" s="252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3" t="s">
        <v>152</v>
      </c>
      <c r="AU668" s="253" t="s">
        <v>84</v>
      </c>
      <c r="AV668" s="14" t="s">
        <v>84</v>
      </c>
      <c r="AW668" s="14" t="s">
        <v>33</v>
      </c>
      <c r="AX668" s="14" t="s">
        <v>71</v>
      </c>
      <c r="AY668" s="253" t="s">
        <v>141</v>
      </c>
    </row>
    <row r="669" s="13" customFormat="1">
      <c r="A669" s="13"/>
      <c r="B669" s="232"/>
      <c r="C669" s="233"/>
      <c r="D669" s="234" t="s">
        <v>152</v>
      </c>
      <c r="E669" s="235" t="s">
        <v>19</v>
      </c>
      <c r="F669" s="236" t="s">
        <v>288</v>
      </c>
      <c r="G669" s="233"/>
      <c r="H669" s="235" t="s">
        <v>19</v>
      </c>
      <c r="I669" s="237"/>
      <c r="J669" s="233"/>
      <c r="K669" s="233"/>
      <c r="L669" s="238"/>
      <c r="M669" s="239"/>
      <c r="N669" s="240"/>
      <c r="O669" s="240"/>
      <c r="P669" s="240"/>
      <c r="Q669" s="240"/>
      <c r="R669" s="240"/>
      <c r="S669" s="240"/>
      <c r="T669" s="241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42" t="s">
        <v>152</v>
      </c>
      <c r="AU669" s="242" t="s">
        <v>84</v>
      </c>
      <c r="AV669" s="13" t="s">
        <v>78</v>
      </c>
      <c r="AW669" s="13" t="s">
        <v>33</v>
      </c>
      <c r="AX669" s="13" t="s">
        <v>71</v>
      </c>
      <c r="AY669" s="242" t="s">
        <v>141</v>
      </c>
    </row>
    <row r="670" s="14" customFormat="1">
      <c r="A670" s="14"/>
      <c r="B670" s="243"/>
      <c r="C670" s="244"/>
      <c r="D670" s="234" t="s">
        <v>152</v>
      </c>
      <c r="E670" s="245" t="s">
        <v>19</v>
      </c>
      <c r="F670" s="246" t="s">
        <v>578</v>
      </c>
      <c r="G670" s="244"/>
      <c r="H670" s="247">
        <v>381.51499999999999</v>
      </c>
      <c r="I670" s="248"/>
      <c r="J670" s="244"/>
      <c r="K670" s="244"/>
      <c r="L670" s="249"/>
      <c r="M670" s="250"/>
      <c r="N670" s="251"/>
      <c r="O670" s="251"/>
      <c r="P670" s="251"/>
      <c r="Q670" s="251"/>
      <c r="R670" s="251"/>
      <c r="S670" s="251"/>
      <c r="T670" s="252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53" t="s">
        <v>152</v>
      </c>
      <c r="AU670" s="253" t="s">
        <v>84</v>
      </c>
      <c r="AV670" s="14" t="s">
        <v>84</v>
      </c>
      <c r="AW670" s="14" t="s">
        <v>33</v>
      </c>
      <c r="AX670" s="14" t="s">
        <v>71</v>
      </c>
      <c r="AY670" s="253" t="s">
        <v>141</v>
      </c>
    </row>
    <row r="671" s="14" customFormat="1">
      <c r="A671" s="14"/>
      <c r="B671" s="243"/>
      <c r="C671" s="244"/>
      <c r="D671" s="234" t="s">
        <v>152</v>
      </c>
      <c r="E671" s="245" t="s">
        <v>19</v>
      </c>
      <c r="F671" s="246" t="s">
        <v>579</v>
      </c>
      <c r="G671" s="244"/>
      <c r="H671" s="247">
        <v>0.79500000000000004</v>
      </c>
      <c r="I671" s="248"/>
      <c r="J671" s="244"/>
      <c r="K671" s="244"/>
      <c r="L671" s="249"/>
      <c r="M671" s="250"/>
      <c r="N671" s="251"/>
      <c r="O671" s="251"/>
      <c r="P671" s="251"/>
      <c r="Q671" s="251"/>
      <c r="R671" s="251"/>
      <c r="S671" s="251"/>
      <c r="T671" s="252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53" t="s">
        <v>152</v>
      </c>
      <c r="AU671" s="253" t="s">
        <v>84</v>
      </c>
      <c r="AV671" s="14" t="s">
        <v>84</v>
      </c>
      <c r="AW671" s="14" t="s">
        <v>33</v>
      </c>
      <c r="AX671" s="14" t="s">
        <v>71</v>
      </c>
      <c r="AY671" s="253" t="s">
        <v>141</v>
      </c>
    </row>
    <row r="672" s="13" customFormat="1">
      <c r="A672" s="13"/>
      <c r="B672" s="232"/>
      <c r="C672" s="233"/>
      <c r="D672" s="234" t="s">
        <v>152</v>
      </c>
      <c r="E672" s="235" t="s">
        <v>19</v>
      </c>
      <c r="F672" s="236" t="s">
        <v>1482</v>
      </c>
      <c r="G672" s="233"/>
      <c r="H672" s="235" t="s">
        <v>19</v>
      </c>
      <c r="I672" s="237"/>
      <c r="J672" s="233"/>
      <c r="K672" s="233"/>
      <c r="L672" s="238"/>
      <c r="M672" s="239"/>
      <c r="N672" s="240"/>
      <c r="O672" s="240"/>
      <c r="P672" s="240"/>
      <c r="Q672" s="240"/>
      <c r="R672" s="240"/>
      <c r="S672" s="240"/>
      <c r="T672" s="241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2" t="s">
        <v>152</v>
      </c>
      <c r="AU672" s="242" t="s">
        <v>84</v>
      </c>
      <c r="AV672" s="13" t="s">
        <v>78</v>
      </c>
      <c r="AW672" s="13" t="s">
        <v>33</v>
      </c>
      <c r="AX672" s="13" t="s">
        <v>71</v>
      </c>
      <c r="AY672" s="242" t="s">
        <v>141</v>
      </c>
    </row>
    <row r="673" s="14" customFormat="1">
      <c r="A673" s="14"/>
      <c r="B673" s="243"/>
      <c r="C673" s="244"/>
      <c r="D673" s="234" t="s">
        <v>152</v>
      </c>
      <c r="E673" s="245" t="s">
        <v>19</v>
      </c>
      <c r="F673" s="246" t="s">
        <v>1486</v>
      </c>
      <c r="G673" s="244"/>
      <c r="H673" s="247">
        <v>181.02099999999999</v>
      </c>
      <c r="I673" s="248"/>
      <c r="J673" s="244"/>
      <c r="K673" s="244"/>
      <c r="L673" s="249"/>
      <c r="M673" s="250"/>
      <c r="N673" s="251"/>
      <c r="O673" s="251"/>
      <c r="P673" s="251"/>
      <c r="Q673" s="251"/>
      <c r="R673" s="251"/>
      <c r="S673" s="251"/>
      <c r="T673" s="252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253" t="s">
        <v>152</v>
      </c>
      <c r="AU673" s="253" t="s">
        <v>84</v>
      </c>
      <c r="AV673" s="14" t="s">
        <v>84</v>
      </c>
      <c r="AW673" s="14" t="s">
        <v>33</v>
      </c>
      <c r="AX673" s="14" t="s">
        <v>71</v>
      </c>
      <c r="AY673" s="253" t="s">
        <v>141</v>
      </c>
    </row>
    <row r="674" s="13" customFormat="1">
      <c r="A674" s="13"/>
      <c r="B674" s="232"/>
      <c r="C674" s="233"/>
      <c r="D674" s="234" t="s">
        <v>152</v>
      </c>
      <c r="E674" s="235" t="s">
        <v>19</v>
      </c>
      <c r="F674" s="236" t="s">
        <v>318</v>
      </c>
      <c r="G674" s="233"/>
      <c r="H674" s="235" t="s">
        <v>19</v>
      </c>
      <c r="I674" s="237"/>
      <c r="J674" s="233"/>
      <c r="K674" s="233"/>
      <c r="L674" s="238"/>
      <c r="M674" s="239"/>
      <c r="N674" s="240"/>
      <c r="O674" s="240"/>
      <c r="P674" s="240"/>
      <c r="Q674" s="240"/>
      <c r="R674" s="240"/>
      <c r="S674" s="240"/>
      <c r="T674" s="241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42" t="s">
        <v>152</v>
      </c>
      <c r="AU674" s="242" t="s">
        <v>84</v>
      </c>
      <c r="AV674" s="13" t="s">
        <v>78</v>
      </c>
      <c r="AW674" s="13" t="s">
        <v>33</v>
      </c>
      <c r="AX674" s="13" t="s">
        <v>71</v>
      </c>
      <c r="AY674" s="242" t="s">
        <v>141</v>
      </c>
    </row>
    <row r="675" s="14" customFormat="1">
      <c r="A675" s="14"/>
      <c r="B675" s="243"/>
      <c r="C675" s="244"/>
      <c r="D675" s="234" t="s">
        <v>152</v>
      </c>
      <c r="E675" s="245" t="s">
        <v>19</v>
      </c>
      <c r="F675" s="246" t="s">
        <v>384</v>
      </c>
      <c r="G675" s="244"/>
      <c r="H675" s="247">
        <v>378.63</v>
      </c>
      <c r="I675" s="248"/>
      <c r="J675" s="244"/>
      <c r="K675" s="244"/>
      <c r="L675" s="249"/>
      <c r="M675" s="250"/>
      <c r="N675" s="251"/>
      <c r="O675" s="251"/>
      <c r="P675" s="251"/>
      <c r="Q675" s="251"/>
      <c r="R675" s="251"/>
      <c r="S675" s="251"/>
      <c r="T675" s="252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53" t="s">
        <v>152</v>
      </c>
      <c r="AU675" s="253" t="s">
        <v>84</v>
      </c>
      <c r="AV675" s="14" t="s">
        <v>84</v>
      </c>
      <c r="AW675" s="14" t="s">
        <v>33</v>
      </c>
      <c r="AX675" s="14" t="s">
        <v>71</v>
      </c>
      <c r="AY675" s="253" t="s">
        <v>141</v>
      </c>
    </row>
    <row r="676" s="16" customFormat="1">
      <c r="A676" s="16"/>
      <c r="B676" s="275"/>
      <c r="C676" s="276"/>
      <c r="D676" s="234" t="s">
        <v>152</v>
      </c>
      <c r="E676" s="277" t="s">
        <v>19</v>
      </c>
      <c r="F676" s="278" t="s">
        <v>266</v>
      </c>
      <c r="G676" s="276"/>
      <c r="H676" s="279">
        <v>972.11599999999999</v>
      </c>
      <c r="I676" s="280"/>
      <c r="J676" s="276"/>
      <c r="K676" s="276"/>
      <c r="L676" s="281"/>
      <c r="M676" s="282"/>
      <c r="N676" s="283"/>
      <c r="O676" s="283"/>
      <c r="P676" s="283"/>
      <c r="Q676" s="283"/>
      <c r="R676" s="283"/>
      <c r="S676" s="283"/>
      <c r="T676" s="284"/>
      <c r="U676" s="16"/>
      <c r="V676" s="16"/>
      <c r="W676" s="16"/>
      <c r="X676" s="16"/>
      <c r="Y676" s="16"/>
      <c r="Z676" s="16"/>
      <c r="AA676" s="16"/>
      <c r="AB676" s="16"/>
      <c r="AC676" s="16"/>
      <c r="AD676" s="16"/>
      <c r="AE676" s="16"/>
      <c r="AT676" s="285" t="s">
        <v>152</v>
      </c>
      <c r="AU676" s="285" t="s">
        <v>84</v>
      </c>
      <c r="AV676" s="16" t="s">
        <v>164</v>
      </c>
      <c r="AW676" s="16" t="s">
        <v>33</v>
      </c>
      <c r="AX676" s="16" t="s">
        <v>71</v>
      </c>
      <c r="AY676" s="285" t="s">
        <v>141</v>
      </c>
    </row>
    <row r="677" s="13" customFormat="1">
      <c r="A677" s="13"/>
      <c r="B677" s="232"/>
      <c r="C677" s="233"/>
      <c r="D677" s="234" t="s">
        <v>152</v>
      </c>
      <c r="E677" s="235" t="s">
        <v>19</v>
      </c>
      <c r="F677" s="236" t="s">
        <v>288</v>
      </c>
      <c r="G677" s="233"/>
      <c r="H677" s="235" t="s">
        <v>19</v>
      </c>
      <c r="I677" s="237"/>
      <c r="J677" s="233"/>
      <c r="K677" s="233"/>
      <c r="L677" s="238"/>
      <c r="M677" s="239"/>
      <c r="N677" s="240"/>
      <c r="O677" s="240"/>
      <c r="P677" s="240"/>
      <c r="Q677" s="240"/>
      <c r="R677" s="240"/>
      <c r="S677" s="240"/>
      <c r="T677" s="241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42" t="s">
        <v>152</v>
      </c>
      <c r="AU677" s="242" t="s">
        <v>84</v>
      </c>
      <c r="AV677" s="13" t="s">
        <v>78</v>
      </c>
      <c r="AW677" s="13" t="s">
        <v>33</v>
      </c>
      <c r="AX677" s="13" t="s">
        <v>71</v>
      </c>
      <c r="AY677" s="242" t="s">
        <v>141</v>
      </c>
    </row>
    <row r="678" s="13" customFormat="1">
      <c r="A678" s="13"/>
      <c r="B678" s="232"/>
      <c r="C678" s="233"/>
      <c r="D678" s="234" t="s">
        <v>152</v>
      </c>
      <c r="E678" s="235" t="s">
        <v>19</v>
      </c>
      <c r="F678" s="236" t="s">
        <v>289</v>
      </c>
      <c r="G678" s="233"/>
      <c r="H678" s="235" t="s">
        <v>19</v>
      </c>
      <c r="I678" s="237"/>
      <c r="J678" s="233"/>
      <c r="K678" s="233"/>
      <c r="L678" s="238"/>
      <c r="M678" s="239"/>
      <c r="N678" s="240"/>
      <c r="O678" s="240"/>
      <c r="P678" s="240"/>
      <c r="Q678" s="240"/>
      <c r="R678" s="240"/>
      <c r="S678" s="240"/>
      <c r="T678" s="241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2" t="s">
        <v>152</v>
      </c>
      <c r="AU678" s="242" t="s">
        <v>84</v>
      </c>
      <c r="AV678" s="13" t="s">
        <v>78</v>
      </c>
      <c r="AW678" s="13" t="s">
        <v>33</v>
      </c>
      <c r="AX678" s="13" t="s">
        <v>71</v>
      </c>
      <c r="AY678" s="242" t="s">
        <v>141</v>
      </c>
    </row>
    <row r="679" s="14" customFormat="1">
      <c r="A679" s="14"/>
      <c r="B679" s="243"/>
      <c r="C679" s="244"/>
      <c r="D679" s="234" t="s">
        <v>152</v>
      </c>
      <c r="E679" s="245" t="s">
        <v>19</v>
      </c>
      <c r="F679" s="246" t="s">
        <v>581</v>
      </c>
      <c r="G679" s="244"/>
      <c r="H679" s="247">
        <v>9.3420000000000005</v>
      </c>
      <c r="I679" s="248"/>
      <c r="J679" s="244"/>
      <c r="K679" s="244"/>
      <c r="L679" s="249"/>
      <c r="M679" s="250"/>
      <c r="N679" s="251"/>
      <c r="O679" s="251"/>
      <c r="P679" s="251"/>
      <c r="Q679" s="251"/>
      <c r="R679" s="251"/>
      <c r="S679" s="251"/>
      <c r="T679" s="252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3" t="s">
        <v>152</v>
      </c>
      <c r="AU679" s="253" t="s">
        <v>84</v>
      </c>
      <c r="AV679" s="14" t="s">
        <v>84</v>
      </c>
      <c r="AW679" s="14" t="s">
        <v>33</v>
      </c>
      <c r="AX679" s="14" t="s">
        <v>71</v>
      </c>
      <c r="AY679" s="253" t="s">
        <v>141</v>
      </c>
    </row>
    <row r="680" s="16" customFormat="1">
      <c r="A680" s="16"/>
      <c r="B680" s="275"/>
      <c r="C680" s="276"/>
      <c r="D680" s="234" t="s">
        <v>152</v>
      </c>
      <c r="E680" s="277" t="s">
        <v>19</v>
      </c>
      <c r="F680" s="278" t="s">
        <v>266</v>
      </c>
      <c r="G680" s="276"/>
      <c r="H680" s="279">
        <v>9.3420000000000005</v>
      </c>
      <c r="I680" s="280"/>
      <c r="J680" s="276"/>
      <c r="K680" s="276"/>
      <c r="L680" s="281"/>
      <c r="M680" s="282"/>
      <c r="N680" s="283"/>
      <c r="O680" s="283"/>
      <c r="P680" s="283"/>
      <c r="Q680" s="283"/>
      <c r="R680" s="283"/>
      <c r="S680" s="283"/>
      <c r="T680" s="284"/>
      <c r="U680" s="16"/>
      <c r="V680" s="16"/>
      <c r="W680" s="16"/>
      <c r="X680" s="16"/>
      <c r="Y680" s="16"/>
      <c r="Z680" s="16"/>
      <c r="AA680" s="16"/>
      <c r="AB680" s="16"/>
      <c r="AC680" s="16"/>
      <c r="AD680" s="16"/>
      <c r="AE680" s="16"/>
      <c r="AT680" s="285" t="s">
        <v>152</v>
      </c>
      <c r="AU680" s="285" t="s">
        <v>84</v>
      </c>
      <c r="AV680" s="16" t="s">
        <v>164</v>
      </c>
      <c r="AW680" s="16" t="s">
        <v>33</v>
      </c>
      <c r="AX680" s="16" t="s">
        <v>71</v>
      </c>
      <c r="AY680" s="285" t="s">
        <v>141</v>
      </c>
    </row>
    <row r="681" s="13" customFormat="1">
      <c r="A681" s="13"/>
      <c r="B681" s="232"/>
      <c r="C681" s="233"/>
      <c r="D681" s="234" t="s">
        <v>152</v>
      </c>
      <c r="E681" s="235" t="s">
        <v>19</v>
      </c>
      <c r="F681" s="236" t="s">
        <v>288</v>
      </c>
      <c r="G681" s="233"/>
      <c r="H681" s="235" t="s">
        <v>19</v>
      </c>
      <c r="I681" s="237"/>
      <c r="J681" s="233"/>
      <c r="K681" s="233"/>
      <c r="L681" s="238"/>
      <c r="M681" s="239"/>
      <c r="N681" s="240"/>
      <c r="O681" s="240"/>
      <c r="P681" s="240"/>
      <c r="Q681" s="240"/>
      <c r="R681" s="240"/>
      <c r="S681" s="240"/>
      <c r="T681" s="241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2" t="s">
        <v>152</v>
      </c>
      <c r="AU681" s="242" t="s">
        <v>84</v>
      </c>
      <c r="AV681" s="13" t="s">
        <v>78</v>
      </c>
      <c r="AW681" s="13" t="s">
        <v>33</v>
      </c>
      <c r="AX681" s="13" t="s">
        <v>71</v>
      </c>
      <c r="AY681" s="242" t="s">
        <v>141</v>
      </c>
    </row>
    <row r="682" s="13" customFormat="1">
      <c r="A682" s="13"/>
      <c r="B682" s="232"/>
      <c r="C682" s="233"/>
      <c r="D682" s="234" t="s">
        <v>152</v>
      </c>
      <c r="E682" s="235" t="s">
        <v>19</v>
      </c>
      <c r="F682" s="236" t="s">
        <v>230</v>
      </c>
      <c r="G682" s="233"/>
      <c r="H682" s="235" t="s">
        <v>19</v>
      </c>
      <c r="I682" s="237"/>
      <c r="J682" s="233"/>
      <c r="K682" s="233"/>
      <c r="L682" s="238"/>
      <c r="M682" s="239"/>
      <c r="N682" s="240"/>
      <c r="O682" s="240"/>
      <c r="P682" s="240"/>
      <c r="Q682" s="240"/>
      <c r="R682" s="240"/>
      <c r="S682" s="240"/>
      <c r="T682" s="241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2" t="s">
        <v>152</v>
      </c>
      <c r="AU682" s="242" t="s">
        <v>84</v>
      </c>
      <c r="AV682" s="13" t="s">
        <v>78</v>
      </c>
      <c r="AW682" s="13" t="s">
        <v>33</v>
      </c>
      <c r="AX682" s="13" t="s">
        <v>71</v>
      </c>
      <c r="AY682" s="242" t="s">
        <v>141</v>
      </c>
    </row>
    <row r="683" s="14" customFormat="1">
      <c r="A683" s="14"/>
      <c r="B683" s="243"/>
      <c r="C683" s="244"/>
      <c r="D683" s="234" t="s">
        <v>152</v>
      </c>
      <c r="E683" s="245" t="s">
        <v>19</v>
      </c>
      <c r="F683" s="246" t="s">
        <v>582</v>
      </c>
      <c r="G683" s="244"/>
      <c r="H683" s="247">
        <v>73.439999999999998</v>
      </c>
      <c r="I683" s="248"/>
      <c r="J683" s="244"/>
      <c r="K683" s="244"/>
      <c r="L683" s="249"/>
      <c r="M683" s="250"/>
      <c r="N683" s="251"/>
      <c r="O683" s="251"/>
      <c r="P683" s="251"/>
      <c r="Q683" s="251"/>
      <c r="R683" s="251"/>
      <c r="S683" s="251"/>
      <c r="T683" s="252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53" t="s">
        <v>152</v>
      </c>
      <c r="AU683" s="253" t="s">
        <v>84</v>
      </c>
      <c r="AV683" s="14" t="s">
        <v>84</v>
      </c>
      <c r="AW683" s="14" t="s">
        <v>33</v>
      </c>
      <c r="AX683" s="14" t="s">
        <v>71</v>
      </c>
      <c r="AY683" s="253" t="s">
        <v>141</v>
      </c>
    </row>
    <row r="684" s="16" customFormat="1">
      <c r="A684" s="16"/>
      <c r="B684" s="275"/>
      <c r="C684" s="276"/>
      <c r="D684" s="234" t="s">
        <v>152</v>
      </c>
      <c r="E684" s="277" t="s">
        <v>19</v>
      </c>
      <c r="F684" s="278" t="s">
        <v>266</v>
      </c>
      <c r="G684" s="276"/>
      <c r="H684" s="279">
        <v>73.439999999999998</v>
      </c>
      <c r="I684" s="280"/>
      <c r="J684" s="276"/>
      <c r="K684" s="276"/>
      <c r="L684" s="281"/>
      <c r="M684" s="282"/>
      <c r="N684" s="283"/>
      <c r="O684" s="283"/>
      <c r="P684" s="283"/>
      <c r="Q684" s="283"/>
      <c r="R684" s="283"/>
      <c r="S684" s="283"/>
      <c r="T684" s="284"/>
      <c r="U684" s="16"/>
      <c r="V684" s="16"/>
      <c r="W684" s="16"/>
      <c r="X684" s="16"/>
      <c r="Y684" s="16"/>
      <c r="Z684" s="16"/>
      <c r="AA684" s="16"/>
      <c r="AB684" s="16"/>
      <c r="AC684" s="16"/>
      <c r="AD684" s="16"/>
      <c r="AE684" s="16"/>
      <c r="AT684" s="285" t="s">
        <v>152</v>
      </c>
      <c r="AU684" s="285" t="s">
        <v>84</v>
      </c>
      <c r="AV684" s="16" t="s">
        <v>164</v>
      </c>
      <c r="AW684" s="16" t="s">
        <v>33</v>
      </c>
      <c r="AX684" s="16" t="s">
        <v>71</v>
      </c>
      <c r="AY684" s="285" t="s">
        <v>141</v>
      </c>
    </row>
    <row r="685" s="13" customFormat="1">
      <c r="A685" s="13"/>
      <c r="B685" s="232"/>
      <c r="C685" s="233"/>
      <c r="D685" s="234" t="s">
        <v>152</v>
      </c>
      <c r="E685" s="235" t="s">
        <v>19</v>
      </c>
      <c r="F685" s="236" t="s">
        <v>441</v>
      </c>
      <c r="G685" s="233"/>
      <c r="H685" s="235" t="s">
        <v>19</v>
      </c>
      <c r="I685" s="237"/>
      <c r="J685" s="233"/>
      <c r="K685" s="233"/>
      <c r="L685" s="238"/>
      <c r="M685" s="239"/>
      <c r="N685" s="240"/>
      <c r="O685" s="240"/>
      <c r="P685" s="240"/>
      <c r="Q685" s="240"/>
      <c r="R685" s="240"/>
      <c r="S685" s="240"/>
      <c r="T685" s="241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42" t="s">
        <v>152</v>
      </c>
      <c r="AU685" s="242" t="s">
        <v>84</v>
      </c>
      <c r="AV685" s="13" t="s">
        <v>78</v>
      </c>
      <c r="AW685" s="13" t="s">
        <v>33</v>
      </c>
      <c r="AX685" s="13" t="s">
        <v>71</v>
      </c>
      <c r="AY685" s="242" t="s">
        <v>141</v>
      </c>
    </row>
    <row r="686" s="14" customFormat="1">
      <c r="A686" s="14"/>
      <c r="B686" s="243"/>
      <c r="C686" s="244"/>
      <c r="D686" s="234" t="s">
        <v>152</v>
      </c>
      <c r="E686" s="245" t="s">
        <v>19</v>
      </c>
      <c r="F686" s="246" t="s">
        <v>583</v>
      </c>
      <c r="G686" s="244"/>
      <c r="H686" s="247">
        <v>76.194000000000003</v>
      </c>
      <c r="I686" s="248"/>
      <c r="J686" s="244"/>
      <c r="K686" s="244"/>
      <c r="L686" s="249"/>
      <c r="M686" s="250"/>
      <c r="N686" s="251"/>
      <c r="O686" s="251"/>
      <c r="P686" s="251"/>
      <c r="Q686" s="251"/>
      <c r="R686" s="251"/>
      <c r="S686" s="251"/>
      <c r="T686" s="252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53" t="s">
        <v>152</v>
      </c>
      <c r="AU686" s="253" t="s">
        <v>84</v>
      </c>
      <c r="AV686" s="14" t="s">
        <v>84</v>
      </c>
      <c r="AW686" s="14" t="s">
        <v>33</v>
      </c>
      <c r="AX686" s="14" t="s">
        <v>71</v>
      </c>
      <c r="AY686" s="253" t="s">
        <v>141</v>
      </c>
    </row>
    <row r="687" s="14" customFormat="1">
      <c r="A687" s="14"/>
      <c r="B687" s="243"/>
      <c r="C687" s="244"/>
      <c r="D687" s="234" t="s">
        <v>152</v>
      </c>
      <c r="E687" s="245" t="s">
        <v>19</v>
      </c>
      <c r="F687" s="246" t="s">
        <v>443</v>
      </c>
      <c r="G687" s="244"/>
      <c r="H687" s="247">
        <v>-48.960000000000001</v>
      </c>
      <c r="I687" s="248"/>
      <c r="J687" s="244"/>
      <c r="K687" s="244"/>
      <c r="L687" s="249"/>
      <c r="M687" s="250"/>
      <c r="N687" s="251"/>
      <c r="O687" s="251"/>
      <c r="P687" s="251"/>
      <c r="Q687" s="251"/>
      <c r="R687" s="251"/>
      <c r="S687" s="251"/>
      <c r="T687" s="252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53" t="s">
        <v>152</v>
      </c>
      <c r="AU687" s="253" t="s">
        <v>84</v>
      </c>
      <c r="AV687" s="14" t="s">
        <v>84</v>
      </c>
      <c r="AW687" s="14" t="s">
        <v>33</v>
      </c>
      <c r="AX687" s="14" t="s">
        <v>71</v>
      </c>
      <c r="AY687" s="253" t="s">
        <v>141</v>
      </c>
    </row>
    <row r="688" s="16" customFormat="1">
      <c r="A688" s="16"/>
      <c r="B688" s="275"/>
      <c r="C688" s="276"/>
      <c r="D688" s="234" t="s">
        <v>152</v>
      </c>
      <c r="E688" s="277" t="s">
        <v>19</v>
      </c>
      <c r="F688" s="278" t="s">
        <v>266</v>
      </c>
      <c r="G688" s="276"/>
      <c r="H688" s="279">
        <v>27.234000000000002</v>
      </c>
      <c r="I688" s="280"/>
      <c r="J688" s="276"/>
      <c r="K688" s="276"/>
      <c r="L688" s="281"/>
      <c r="M688" s="282"/>
      <c r="N688" s="283"/>
      <c r="O688" s="283"/>
      <c r="P688" s="283"/>
      <c r="Q688" s="283"/>
      <c r="R688" s="283"/>
      <c r="S688" s="283"/>
      <c r="T688" s="284"/>
      <c r="U688" s="16"/>
      <c r="V688" s="16"/>
      <c r="W688" s="16"/>
      <c r="X688" s="16"/>
      <c r="Y688" s="16"/>
      <c r="Z688" s="16"/>
      <c r="AA688" s="16"/>
      <c r="AB688" s="16"/>
      <c r="AC688" s="16"/>
      <c r="AD688" s="16"/>
      <c r="AE688" s="16"/>
      <c r="AT688" s="285" t="s">
        <v>152</v>
      </c>
      <c r="AU688" s="285" t="s">
        <v>84</v>
      </c>
      <c r="AV688" s="16" t="s">
        <v>164</v>
      </c>
      <c r="AW688" s="16" t="s">
        <v>33</v>
      </c>
      <c r="AX688" s="16" t="s">
        <v>71</v>
      </c>
      <c r="AY688" s="285" t="s">
        <v>141</v>
      </c>
    </row>
    <row r="689" s="13" customFormat="1">
      <c r="A689" s="13"/>
      <c r="B689" s="232"/>
      <c r="C689" s="233"/>
      <c r="D689" s="234" t="s">
        <v>152</v>
      </c>
      <c r="E689" s="235" t="s">
        <v>19</v>
      </c>
      <c r="F689" s="236" t="s">
        <v>267</v>
      </c>
      <c r="G689" s="233"/>
      <c r="H689" s="235" t="s">
        <v>19</v>
      </c>
      <c r="I689" s="237"/>
      <c r="J689" s="233"/>
      <c r="K689" s="233"/>
      <c r="L689" s="238"/>
      <c r="M689" s="239"/>
      <c r="N689" s="240"/>
      <c r="O689" s="240"/>
      <c r="P689" s="240"/>
      <c r="Q689" s="240"/>
      <c r="R689" s="240"/>
      <c r="S689" s="240"/>
      <c r="T689" s="241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2" t="s">
        <v>152</v>
      </c>
      <c r="AU689" s="242" t="s">
        <v>84</v>
      </c>
      <c r="AV689" s="13" t="s">
        <v>78</v>
      </c>
      <c r="AW689" s="13" t="s">
        <v>33</v>
      </c>
      <c r="AX689" s="13" t="s">
        <v>71</v>
      </c>
      <c r="AY689" s="242" t="s">
        <v>141</v>
      </c>
    </row>
    <row r="690" s="13" customFormat="1">
      <c r="A690" s="13"/>
      <c r="B690" s="232"/>
      <c r="C690" s="233"/>
      <c r="D690" s="234" t="s">
        <v>152</v>
      </c>
      <c r="E690" s="235" t="s">
        <v>19</v>
      </c>
      <c r="F690" s="236" t="s">
        <v>288</v>
      </c>
      <c r="G690" s="233"/>
      <c r="H690" s="235" t="s">
        <v>19</v>
      </c>
      <c r="I690" s="237"/>
      <c r="J690" s="233"/>
      <c r="K690" s="233"/>
      <c r="L690" s="238"/>
      <c r="M690" s="239"/>
      <c r="N690" s="240"/>
      <c r="O690" s="240"/>
      <c r="P690" s="240"/>
      <c r="Q690" s="240"/>
      <c r="R690" s="240"/>
      <c r="S690" s="240"/>
      <c r="T690" s="24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2" t="s">
        <v>152</v>
      </c>
      <c r="AU690" s="242" t="s">
        <v>84</v>
      </c>
      <c r="AV690" s="13" t="s">
        <v>78</v>
      </c>
      <c r="AW690" s="13" t="s">
        <v>33</v>
      </c>
      <c r="AX690" s="13" t="s">
        <v>71</v>
      </c>
      <c r="AY690" s="242" t="s">
        <v>141</v>
      </c>
    </row>
    <row r="691" s="14" customFormat="1">
      <c r="A691" s="14"/>
      <c r="B691" s="243"/>
      <c r="C691" s="244"/>
      <c r="D691" s="234" t="s">
        <v>152</v>
      </c>
      <c r="E691" s="245" t="s">
        <v>19</v>
      </c>
      <c r="F691" s="246" t="s">
        <v>584</v>
      </c>
      <c r="G691" s="244"/>
      <c r="H691" s="247">
        <v>8.5860000000000003</v>
      </c>
      <c r="I691" s="248"/>
      <c r="J691" s="244"/>
      <c r="K691" s="244"/>
      <c r="L691" s="249"/>
      <c r="M691" s="250"/>
      <c r="N691" s="251"/>
      <c r="O691" s="251"/>
      <c r="P691" s="251"/>
      <c r="Q691" s="251"/>
      <c r="R691" s="251"/>
      <c r="S691" s="251"/>
      <c r="T691" s="252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253" t="s">
        <v>152</v>
      </c>
      <c r="AU691" s="253" t="s">
        <v>84</v>
      </c>
      <c r="AV691" s="14" t="s">
        <v>84</v>
      </c>
      <c r="AW691" s="14" t="s">
        <v>33</v>
      </c>
      <c r="AX691" s="14" t="s">
        <v>71</v>
      </c>
      <c r="AY691" s="253" t="s">
        <v>141</v>
      </c>
    </row>
    <row r="692" s="14" customFormat="1">
      <c r="A692" s="14"/>
      <c r="B692" s="243"/>
      <c r="C692" s="244"/>
      <c r="D692" s="234" t="s">
        <v>152</v>
      </c>
      <c r="E692" s="245" t="s">
        <v>19</v>
      </c>
      <c r="F692" s="246" t="s">
        <v>1448</v>
      </c>
      <c r="G692" s="244"/>
      <c r="H692" s="247">
        <v>7.1280000000000001</v>
      </c>
      <c r="I692" s="248"/>
      <c r="J692" s="244"/>
      <c r="K692" s="244"/>
      <c r="L692" s="249"/>
      <c r="M692" s="250"/>
      <c r="N692" s="251"/>
      <c r="O692" s="251"/>
      <c r="P692" s="251"/>
      <c r="Q692" s="251"/>
      <c r="R692" s="251"/>
      <c r="S692" s="251"/>
      <c r="T692" s="252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53" t="s">
        <v>152</v>
      </c>
      <c r="AU692" s="253" t="s">
        <v>84</v>
      </c>
      <c r="AV692" s="14" t="s">
        <v>84</v>
      </c>
      <c r="AW692" s="14" t="s">
        <v>33</v>
      </c>
      <c r="AX692" s="14" t="s">
        <v>71</v>
      </c>
      <c r="AY692" s="253" t="s">
        <v>141</v>
      </c>
    </row>
    <row r="693" s="14" customFormat="1">
      <c r="A693" s="14"/>
      <c r="B693" s="243"/>
      <c r="C693" s="244"/>
      <c r="D693" s="234" t="s">
        <v>152</v>
      </c>
      <c r="E693" s="245" t="s">
        <v>19</v>
      </c>
      <c r="F693" s="246" t="s">
        <v>587</v>
      </c>
      <c r="G693" s="244"/>
      <c r="H693" s="247">
        <v>1.6200000000000001</v>
      </c>
      <c r="I693" s="248"/>
      <c r="J693" s="244"/>
      <c r="K693" s="244"/>
      <c r="L693" s="249"/>
      <c r="M693" s="250"/>
      <c r="N693" s="251"/>
      <c r="O693" s="251"/>
      <c r="P693" s="251"/>
      <c r="Q693" s="251"/>
      <c r="R693" s="251"/>
      <c r="S693" s="251"/>
      <c r="T693" s="252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  <c r="AE693" s="14"/>
      <c r="AT693" s="253" t="s">
        <v>152</v>
      </c>
      <c r="AU693" s="253" t="s">
        <v>84</v>
      </c>
      <c r="AV693" s="14" t="s">
        <v>84</v>
      </c>
      <c r="AW693" s="14" t="s">
        <v>33</v>
      </c>
      <c r="AX693" s="14" t="s">
        <v>71</v>
      </c>
      <c r="AY693" s="253" t="s">
        <v>141</v>
      </c>
    </row>
    <row r="694" s="14" customFormat="1">
      <c r="A694" s="14"/>
      <c r="B694" s="243"/>
      <c r="C694" s="244"/>
      <c r="D694" s="234" t="s">
        <v>152</v>
      </c>
      <c r="E694" s="245" t="s">
        <v>19</v>
      </c>
      <c r="F694" s="246" t="s">
        <v>588</v>
      </c>
      <c r="G694" s="244"/>
      <c r="H694" s="247">
        <v>8.3699999999999992</v>
      </c>
      <c r="I694" s="248"/>
      <c r="J694" s="244"/>
      <c r="K694" s="244"/>
      <c r="L694" s="249"/>
      <c r="M694" s="250"/>
      <c r="N694" s="251"/>
      <c r="O694" s="251"/>
      <c r="P694" s="251"/>
      <c r="Q694" s="251"/>
      <c r="R694" s="251"/>
      <c r="S694" s="251"/>
      <c r="T694" s="252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53" t="s">
        <v>152</v>
      </c>
      <c r="AU694" s="253" t="s">
        <v>84</v>
      </c>
      <c r="AV694" s="14" t="s">
        <v>84</v>
      </c>
      <c r="AW694" s="14" t="s">
        <v>33</v>
      </c>
      <c r="AX694" s="14" t="s">
        <v>71</v>
      </c>
      <c r="AY694" s="253" t="s">
        <v>141</v>
      </c>
    </row>
    <row r="695" s="14" customFormat="1">
      <c r="A695" s="14"/>
      <c r="B695" s="243"/>
      <c r="C695" s="244"/>
      <c r="D695" s="234" t="s">
        <v>152</v>
      </c>
      <c r="E695" s="245" t="s">
        <v>19</v>
      </c>
      <c r="F695" s="246" t="s">
        <v>1449</v>
      </c>
      <c r="G695" s="244"/>
      <c r="H695" s="247">
        <v>7.6139999999999999</v>
      </c>
      <c r="I695" s="248"/>
      <c r="J695" s="244"/>
      <c r="K695" s="244"/>
      <c r="L695" s="249"/>
      <c r="M695" s="250"/>
      <c r="N695" s="251"/>
      <c r="O695" s="251"/>
      <c r="P695" s="251"/>
      <c r="Q695" s="251"/>
      <c r="R695" s="251"/>
      <c r="S695" s="251"/>
      <c r="T695" s="252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3" t="s">
        <v>152</v>
      </c>
      <c r="AU695" s="253" t="s">
        <v>84</v>
      </c>
      <c r="AV695" s="14" t="s">
        <v>84</v>
      </c>
      <c r="AW695" s="14" t="s">
        <v>33</v>
      </c>
      <c r="AX695" s="14" t="s">
        <v>71</v>
      </c>
      <c r="AY695" s="253" t="s">
        <v>141</v>
      </c>
    </row>
    <row r="696" s="14" customFormat="1">
      <c r="A696" s="14"/>
      <c r="B696" s="243"/>
      <c r="C696" s="244"/>
      <c r="D696" s="234" t="s">
        <v>152</v>
      </c>
      <c r="E696" s="245" t="s">
        <v>19</v>
      </c>
      <c r="F696" s="246" t="s">
        <v>584</v>
      </c>
      <c r="G696" s="244"/>
      <c r="H696" s="247">
        <v>8.5860000000000003</v>
      </c>
      <c r="I696" s="248"/>
      <c r="J696" s="244"/>
      <c r="K696" s="244"/>
      <c r="L696" s="249"/>
      <c r="M696" s="250"/>
      <c r="N696" s="251"/>
      <c r="O696" s="251"/>
      <c r="P696" s="251"/>
      <c r="Q696" s="251"/>
      <c r="R696" s="251"/>
      <c r="S696" s="251"/>
      <c r="T696" s="252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53" t="s">
        <v>152</v>
      </c>
      <c r="AU696" s="253" t="s">
        <v>84</v>
      </c>
      <c r="AV696" s="14" t="s">
        <v>84</v>
      </c>
      <c r="AW696" s="14" t="s">
        <v>33</v>
      </c>
      <c r="AX696" s="14" t="s">
        <v>71</v>
      </c>
      <c r="AY696" s="253" t="s">
        <v>141</v>
      </c>
    </row>
    <row r="697" s="14" customFormat="1">
      <c r="A697" s="14"/>
      <c r="B697" s="243"/>
      <c r="C697" s="244"/>
      <c r="D697" s="234" t="s">
        <v>152</v>
      </c>
      <c r="E697" s="245" t="s">
        <v>19</v>
      </c>
      <c r="F697" s="246" t="s">
        <v>591</v>
      </c>
      <c r="G697" s="244"/>
      <c r="H697" s="247">
        <v>1.2689999999999999</v>
      </c>
      <c r="I697" s="248"/>
      <c r="J697" s="244"/>
      <c r="K697" s="244"/>
      <c r="L697" s="249"/>
      <c r="M697" s="250"/>
      <c r="N697" s="251"/>
      <c r="O697" s="251"/>
      <c r="P697" s="251"/>
      <c r="Q697" s="251"/>
      <c r="R697" s="251"/>
      <c r="S697" s="251"/>
      <c r="T697" s="252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  <c r="AE697" s="14"/>
      <c r="AT697" s="253" t="s">
        <v>152</v>
      </c>
      <c r="AU697" s="253" t="s">
        <v>84</v>
      </c>
      <c r="AV697" s="14" t="s">
        <v>84</v>
      </c>
      <c r="AW697" s="14" t="s">
        <v>33</v>
      </c>
      <c r="AX697" s="14" t="s">
        <v>71</v>
      </c>
      <c r="AY697" s="253" t="s">
        <v>141</v>
      </c>
    </row>
    <row r="698" s="13" customFormat="1">
      <c r="A698" s="13"/>
      <c r="B698" s="232"/>
      <c r="C698" s="233"/>
      <c r="D698" s="234" t="s">
        <v>152</v>
      </c>
      <c r="E698" s="235" t="s">
        <v>19</v>
      </c>
      <c r="F698" s="236" t="s">
        <v>318</v>
      </c>
      <c r="G698" s="233"/>
      <c r="H698" s="235" t="s">
        <v>19</v>
      </c>
      <c r="I698" s="237"/>
      <c r="J698" s="233"/>
      <c r="K698" s="233"/>
      <c r="L698" s="238"/>
      <c r="M698" s="239"/>
      <c r="N698" s="240"/>
      <c r="O698" s="240"/>
      <c r="P698" s="240"/>
      <c r="Q698" s="240"/>
      <c r="R698" s="240"/>
      <c r="S698" s="240"/>
      <c r="T698" s="241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2" t="s">
        <v>152</v>
      </c>
      <c r="AU698" s="242" t="s">
        <v>84</v>
      </c>
      <c r="AV698" s="13" t="s">
        <v>78</v>
      </c>
      <c r="AW698" s="13" t="s">
        <v>33</v>
      </c>
      <c r="AX698" s="13" t="s">
        <v>71</v>
      </c>
      <c r="AY698" s="242" t="s">
        <v>141</v>
      </c>
    </row>
    <row r="699" s="14" customFormat="1">
      <c r="A699" s="14"/>
      <c r="B699" s="243"/>
      <c r="C699" s="244"/>
      <c r="D699" s="234" t="s">
        <v>152</v>
      </c>
      <c r="E699" s="245" t="s">
        <v>19</v>
      </c>
      <c r="F699" s="246" t="s">
        <v>592</v>
      </c>
      <c r="G699" s="244"/>
      <c r="H699" s="247">
        <v>10.044000000000001</v>
      </c>
      <c r="I699" s="248"/>
      <c r="J699" s="244"/>
      <c r="K699" s="244"/>
      <c r="L699" s="249"/>
      <c r="M699" s="250"/>
      <c r="N699" s="251"/>
      <c r="O699" s="251"/>
      <c r="P699" s="251"/>
      <c r="Q699" s="251"/>
      <c r="R699" s="251"/>
      <c r="S699" s="251"/>
      <c r="T699" s="252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  <c r="AE699" s="14"/>
      <c r="AT699" s="253" t="s">
        <v>152</v>
      </c>
      <c r="AU699" s="253" t="s">
        <v>84</v>
      </c>
      <c r="AV699" s="14" t="s">
        <v>84</v>
      </c>
      <c r="AW699" s="14" t="s">
        <v>33</v>
      </c>
      <c r="AX699" s="14" t="s">
        <v>71</v>
      </c>
      <c r="AY699" s="253" t="s">
        <v>141</v>
      </c>
    </row>
    <row r="700" s="14" customFormat="1">
      <c r="A700" s="14"/>
      <c r="B700" s="243"/>
      <c r="C700" s="244"/>
      <c r="D700" s="234" t="s">
        <v>152</v>
      </c>
      <c r="E700" s="245" t="s">
        <v>19</v>
      </c>
      <c r="F700" s="246" t="s">
        <v>593</v>
      </c>
      <c r="G700" s="244"/>
      <c r="H700" s="247">
        <v>9.0719999999999992</v>
      </c>
      <c r="I700" s="248"/>
      <c r="J700" s="244"/>
      <c r="K700" s="244"/>
      <c r="L700" s="249"/>
      <c r="M700" s="250"/>
      <c r="N700" s="251"/>
      <c r="O700" s="251"/>
      <c r="P700" s="251"/>
      <c r="Q700" s="251"/>
      <c r="R700" s="251"/>
      <c r="S700" s="251"/>
      <c r="T700" s="252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  <c r="AE700" s="14"/>
      <c r="AT700" s="253" t="s">
        <v>152</v>
      </c>
      <c r="AU700" s="253" t="s">
        <v>84</v>
      </c>
      <c r="AV700" s="14" t="s">
        <v>84</v>
      </c>
      <c r="AW700" s="14" t="s">
        <v>33</v>
      </c>
      <c r="AX700" s="14" t="s">
        <v>71</v>
      </c>
      <c r="AY700" s="253" t="s">
        <v>141</v>
      </c>
    </row>
    <row r="701" s="14" customFormat="1">
      <c r="A701" s="14"/>
      <c r="B701" s="243"/>
      <c r="C701" s="244"/>
      <c r="D701" s="234" t="s">
        <v>152</v>
      </c>
      <c r="E701" s="245" t="s">
        <v>19</v>
      </c>
      <c r="F701" s="246" t="s">
        <v>588</v>
      </c>
      <c r="G701" s="244"/>
      <c r="H701" s="247">
        <v>8.3699999999999992</v>
      </c>
      <c r="I701" s="248"/>
      <c r="J701" s="244"/>
      <c r="K701" s="244"/>
      <c r="L701" s="249"/>
      <c r="M701" s="250"/>
      <c r="N701" s="251"/>
      <c r="O701" s="251"/>
      <c r="P701" s="251"/>
      <c r="Q701" s="251"/>
      <c r="R701" s="251"/>
      <c r="S701" s="251"/>
      <c r="T701" s="252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53" t="s">
        <v>152</v>
      </c>
      <c r="AU701" s="253" t="s">
        <v>84</v>
      </c>
      <c r="AV701" s="14" t="s">
        <v>84</v>
      </c>
      <c r="AW701" s="14" t="s">
        <v>33</v>
      </c>
      <c r="AX701" s="14" t="s">
        <v>71</v>
      </c>
      <c r="AY701" s="253" t="s">
        <v>141</v>
      </c>
    </row>
    <row r="702" s="14" customFormat="1">
      <c r="A702" s="14"/>
      <c r="B702" s="243"/>
      <c r="C702" s="244"/>
      <c r="D702" s="234" t="s">
        <v>152</v>
      </c>
      <c r="E702" s="245" t="s">
        <v>19</v>
      </c>
      <c r="F702" s="246" t="s">
        <v>593</v>
      </c>
      <c r="G702" s="244"/>
      <c r="H702" s="247">
        <v>9.0719999999999992</v>
      </c>
      <c r="I702" s="248"/>
      <c r="J702" s="244"/>
      <c r="K702" s="244"/>
      <c r="L702" s="249"/>
      <c r="M702" s="250"/>
      <c r="N702" s="251"/>
      <c r="O702" s="251"/>
      <c r="P702" s="251"/>
      <c r="Q702" s="251"/>
      <c r="R702" s="251"/>
      <c r="S702" s="251"/>
      <c r="T702" s="252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3" t="s">
        <v>152</v>
      </c>
      <c r="AU702" s="253" t="s">
        <v>84</v>
      </c>
      <c r="AV702" s="14" t="s">
        <v>84</v>
      </c>
      <c r="AW702" s="14" t="s">
        <v>33</v>
      </c>
      <c r="AX702" s="14" t="s">
        <v>71</v>
      </c>
      <c r="AY702" s="253" t="s">
        <v>141</v>
      </c>
    </row>
    <row r="703" s="14" customFormat="1">
      <c r="A703" s="14"/>
      <c r="B703" s="243"/>
      <c r="C703" s="244"/>
      <c r="D703" s="234" t="s">
        <v>152</v>
      </c>
      <c r="E703" s="245" t="s">
        <v>19</v>
      </c>
      <c r="F703" s="246" t="s">
        <v>592</v>
      </c>
      <c r="G703" s="244"/>
      <c r="H703" s="247">
        <v>10.044000000000001</v>
      </c>
      <c r="I703" s="248"/>
      <c r="J703" s="244"/>
      <c r="K703" s="244"/>
      <c r="L703" s="249"/>
      <c r="M703" s="250"/>
      <c r="N703" s="251"/>
      <c r="O703" s="251"/>
      <c r="P703" s="251"/>
      <c r="Q703" s="251"/>
      <c r="R703" s="251"/>
      <c r="S703" s="251"/>
      <c r="T703" s="252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  <c r="AE703" s="14"/>
      <c r="AT703" s="253" t="s">
        <v>152</v>
      </c>
      <c r="AU703" s="253" t="s">
        <v>84</v>
      </c>
      <c r="AV703" s="14" t="s">
        <v>84</v>
      </c>
      <c r="AW703" s="14" t="s">
        <v>33</v>
      </c>
      <c r="AX703" s="14" t="s">
        <v>71</v>
      </c>
      <c r="AY703" s="253" t="s">
        <v>141</v>
      </c>
    </row>
    <row r="704" s="14" customFormat="1">
      <c r="A704" s="14"/>
      <c r="B704" s="243"/>
      <c r="C704" s="244"/>
      <c r="D704" s="234" t="s">
        <v>152</v>
      </c>
      <c r="E704" s="245" t="s">
        <v>19</v>
      </c>
      <c r="F704" s="246" t="s">
        <v>591</v>
      </c>
      <c r="G704" s="244"/>
      <c r="H704" s="247">
        <v>1.2689999999999999</v>
      </c>
      <c r="I704" s="248"/>
      <c r="J704" s="244"/>
      <c r="K704" s="244"/>
      <c r="L704" s="249"/>
      <c r="M704" s="250"/>
      <c r="N704" s="251"/>
      <c r="O704" s="251"/>
      <c r="P704" s="251"/>
      <c r="Q704" s="251"/>
      <c r="R704" s="251"/>
      <c r="S704" s="251"/>
      <c r="T704" s="252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253" t="s">
        <v>152</v>
      </c>
      <c r="AU704" s="253" t="s">
        <v>84</v>
      </c>
      <c r="AV704" s="14" t="s">
        <v>84</v>
      </c>
      <c r="AW704" s="14" t="s">
        <v>33</v>
      </c>
      <c r="AX704" s="14" t="s">
        <v>71</v>
      </c>
      <c r="AY704" s="253" t="s">
        <v>141</v>
      </c>
    </row>
    <row r="705" s="16" customFormat="1">
      <c r="A705" s="16"/>
      <c r="B705" s="275"/>
      <c r="C705" s="276"/>
      <c r="D705" s="234" t="s">
        <v>152</v>
      </c>
      <c r="E705" s="277" t="s">
        <v>19</v>
      </c>
      <c r="F705" s="278" t="s">
        <v>266</v>
      </c>
      <c r="G705" s="276"/>
      <c r="H705" s="279">
        <v>91.044000000000011</v>
      </c>
      <c r="I705" s="280"/>
      <c r="J705" s="276"/>
      <c r="K705" s="276"/>
      <c r="L705" s="281"/>
      <c r="M705" s="282"/>
      <c r="N705" s="283"/>
      <c r="O705" s="283"/>
      <c r="P705" s="283"/>
      <c r="Q705" s="283"/>
      <c r="R705" s="283"/>
      <c r="S705" s="283"/>
      <c r="T705" s="284"/>
      <c r="U705" s="16"/>
      <c r="V705" s="16"/>
      <c r="W705" s="16"/>
      <c r="X705" s="16"/>
      <c r="Y705" s="16"/>
      <c r="Z705" s="16"/>
      <c r="AA705" s="16"/>
      <c r="AB705" s="16"/>
      <c r="AC705" s="16"/>
      <c r="AD705" s="16"/>
      <c r="AE705" s="16"/>
      <c r="AT705" s="285" t="s">
        <v>152</v>
      </c>
      <c r="AU705" s="285" t="s">
        <v>84</v>
      </c>
      <c r="AV705" s="16" t="s">
        <v>164</v>
      </c>
      <c r="AW705" s="16" t="s">
        <v>33</v>
      </c>
      <c r="AX705" s="16" t="s">
        <v>71</v>
      </c>
      <c r="AY705" s="285" t="s">
        <v>141</v>
      </c>
    </row>
    <row r="706" s="13" customFormat="1">
      <c r="A706" s="13"/>
      <c r="B706" s="232"/>
      <c r="C706" s="233"/>
      <c r="D706" s="234" t="s">
        <v>152</v>
      </c>
      <c r="E706" s="235" t="s">
        <v>19</v>
      </c>
      <c r="F706" s="236" t="s">
        <v>321</v>
      </c>
      <c r="G706" s="233"/>
      <c r="H706" s="235" t="s">
        <v>19</v>
      </c>
      <c r="I706" s="237"/>
      <c r="J706" s="233"/>
      <c r="K706" s="233"/>
      <c r="L706" s="238"/>
      <c r="M706" s="239"/>
      <c r="N706" s="240"/>
      <c r="O706" s="240"/>
      <c r="P706" s="240"/>
      <c r="Q706" s="240"/>
      <c r="R706" s="240"/>
      <c r="S706" s="240"/>
      <c r="T706" s="24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2" t="s">
        <v>152</v>
      </c>
      <c r="AU706" s="242" t="s">
        <v>84</v>
      </c>
      <c r="AV706" s="13" t="s">
        <v>78</v>
      </c>
      <c r="AW706" s="13" t="s">
        <v>33</v>
      </c>
      <c r="AX706" s="13" t="s">
        <v>71</v>
      </c>
      <c r="AY706" s="242" t="s">
        <v>141</v>
      </c>
    </row>
    <row r="707" s="13" customFormat="1">
      <c r="A707" s="13"/>
      <c r="B707" s="232"/>
      <c r="C707" s="233"/>
      <c r="D707" s="234" t="s">
        <v>152</v>
      </c>
      <c r="E707" s="235" t="s">
        <v>19</v>
      </c>
      <c r="F707" s="236" t="s">
        <v>288</v>
      </c>
      <c r="G707" s="233"/>
      <c r="H707" s="235" t="s">
        <v>19</v>
      </c>
      <c r="I707" s="237"/>
      <c r="J707" s="233"/>
      <c r="K707" s="233"/>
      <c r="L707" s="238"/>
      <c r="M707" s="239"/>
      <c r="N707" s="240"/>
      <c r="O707" s="240"/>
      <c r="P707" s="240"/>
      <c r="Q707" s="240"/>
      <c r="R707" s="240"/>
      <c r="S707" s="240"/>
      <c r="T707" s="241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42" t="s">
        <v>152</v>
      </c>
      <c r="AU707" s="242" t="s">
        <v>84</v>
      </c>
      <c r="AV707" s="13" t="s">
        <v>78</v>
      </c>
      <c r="AW707" s="13" t="s">
        <v>33</v>
      </c>
      <c r="AX707" s="13" t="s">
        <v>71</v>
      </c>
      <c r="AY707" s="242" t="s">
        <v>141</v>
      </c>
    </row>
    <row r="708" s="14" customFormat="1">
      <c r="A708" s="14"/>
      <c r="B708" s="243"/>
      <c r="C708" s="244"/>
      <c r="D708" s="234" t="s">
        <v>152</v>
      </c>
      <c r="E708" s="245" t="s">
        <v>19</v>
      </c>
      <c r="F708" s="246" t="s">
        <v>387</v>
      </c>
      <c r="G708" s="244"/>
      <c r="H708" s="247">
        <v>-20.16</v>
      </c>
      <c r="I708" s="248"/>
      <c r="J708" s="244"/>
      <c r="K708" s="244"/>
      <c r="L708" s="249"/>
      <c r="M708" s="250"/>
      <c r="N708" s="251"/>
      <c r="O708" s="251"/>
      <c r="P708" s="251"/>
      <c r="Q708" s="251"/>
      <c r="R708" s="251"/>
      <c r="S708" s="251"/>
      <c r="T708" s="252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53" t="s">
        <v>152</v>
      </c>
      <c r="AU708" s="253" t="s">
        <v>84</v>
      </c>
      <c r="AV708" s="14" t="s">
        <v>84</v>
      </c>
      <c r="AW708" s="14" t="s">
        <v>33</v>
      </c>
      <c r="AX708" s="14" t="s">
        <v>71</v>
      </c>
      <c r="AY708" s="253" t="s">
        <v>141</v>
      </c>
    </row>
    <row r="709" s="14" customFormat="1">
      <c r="A709" s="14"/>
      <c r="B709" s="243"/>
      <c r="C709" s="244"/>
      <c r="D709" s="234" t="s">
        <v>152</v>
      </c>
      <c r="E709" s="245" t="s">
        <v>19</v>
      </c>
      <c r="F709" s="246" t="s">
        <v>395</v>
      </c>
      <c r="G709" s="244"/>
      <c r="H709" s="247">
        <v>-11.52</v>
      </c>
      <c r="I709" s="248"/>
      <c r="J709" s="244"/>
      <c r="K709" s="244"/>
      <c r="L709" s="249"/>
      <c r="M709" s="250"/>
      <c r="N709" s="251"/>
      <c r="O709" s="251"/>
      <c r="P709" s="251"/>
      <c r="Q709" s="251"/>
      <c r="R709" s="251"/>
      <c r="S709" s="251"/>
      <c r="T709" s="252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53" t="s">
        <v>152</v>
      </c>
      <c r="AU709" s="253" t="s">
        <v>84</v>
      </c>
      <c r="AV709" s="14" t="s">
        <v>84</v>
      </c>
      <c r="AW709" s="14" t="s">
        <v>33</v>
      </c>
      <c r="AX709" s="14" t="s">
        <v>71</v>
      </c>
      <c r="AY709" s="253" t="s">
        <v>141</v>
      </c>
    </row>
    <row r="710" s="14" customFormat="1">
      <c r="A710" s="14"/>
      <c r="B710" s="243"/>
      <c r="C710" s="244"/>
      <c r="D710" s="234" t="s">
        <v>152</v>
      </c>
      <c r="E710" s="245" t="s">
        <v>19</v>
      </c>
      <c r="F710" s="246" t="s">
        <v>390</v>
      </c>
      <c r="G710" s="244"/>
      <c r="H710" s="247">
        <v>-2.1600000000000001</v>
      </c>
      <c r="I710" s="248"/>
      <c r="J710" s="244"/>
      <c r="K710" s="244"/>
      <c r="L710" s="249"/>
      <c r="M710" s="250"/>
      <c r="N710" s="251"/>
      <c r="O710" s="251"/>
      <c r="P710" s="251"/>
      <c r="Q710" s="251"/>
      <c r="R710" s="251"/>
      <c r="S710" s="251"/>
      <c r="T710" s="252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53" t="s">
        <v>152</v>
      </c>
      <c r="AU710" s="253" t="s">
        <v>84</v>
      </c>
      <c r="AV710" s="14" t="s">
        <v>84</v>
      </c>
      <c r="AW710" s="14" t="s">
        <v>33</v>
      </c>
      <c r="AX710" s="14" t="s">
        <v>71</v>
      </c>
      <c r="AY710" s="253" t="s">
        <v>141</v>
      </c>
    </row>
    <row r="711" s="14" customFormat="1">
      <c r="A711" s="14"/>
      <c r="B711" s="243"/>
      <c r="C711" s="244"/>
      <c r="D711" s="234" t="s">
        <v>152</v>
      </c>
      <c r="E711" s="245" t="s">
        <v>19</v>
      </c>
      <c r="F711" s="246" t="s">
        <v>391</v>
      </c>
      <c r="G711" s="244"/>
      <c r="H711" s="247">
        <v>-24</v>
      </c>
      <c r="I711" s="248"/>
      <c r="J711" s="244"/>
      <c r="K711" s="244"/>
      <c r="L711" s="249"/>
      <c r="M711" s="250"/>
      <c r="N711" s="251"/>
      <c r="O711" s="251"/>
      <c r="P711" s="251"/>
      <c r="Q711" s="251"/>
      <c r="R711" s="251"/>
      <c r="S711" s="251"/>
      <c r="T711" s="252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3" t="s">
        <v>152</v>
      </c>
      <c r="AU711" s="253" t="s">
        <v>84</v>
      </c>
      <c r="AV711" s="14" t="s">
        <v>84</v>
      </c>
      <c r="AW711" s="14" t="s">
        <v>33</v>
      </c>
      <c r="AX711" s="14" t="s">
        <v>71</v>
      </c>
      <c r="AY711" s="253" t="s">
        <v>141</v>
      </c>
    </row>
    <row r="712" s="14" customFormat="1">
      <c r="A712" s="14"/>
      <c r="B712" s="243"/>
      <c r="C712" s="244"/>
      <c r="D712" s="234" t="s">
        <v>152</v>
      </c>
      <c r="E712" s="245" t="s">
        <v>19</v>
      </c>
      <c r="F712" s="246" t="s">
        <v>1432</v>
      </c>
      <c r="G712" s="244"/>
      <c r="H712" s="247">
        <v>-14.4</v>
      </c>
      <c r="I712" s="248"/>
      <c r="J712" s="244"/>
      <c r="K712" s="244"/>
      <c r="L712" s="249"/>
      <c r="M712" s="250"/>
      <c r="N712" s="251"/>
      <c r="O712" s="251"/>
      <c r="P712" s="251"/>
      <c r="Q712" s="251"/>
      <c r="R712" s="251"/>
      <c r="S712" s="251"/>
      <c r="T712" s="252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53" t="s">
        <v>152</v>
      </c>
      <c r="AU712" s="253" t="s">
        <v>84</v>
      </c>
      <c r="AV712" s="14" t="s">
        <v>84</v>
      </c>
      <c r="AW712" s="14" t="s">
        <v>33</v>
      </c>
      <c r="AX712" s="14" t="s">
        <v>71</v>
      </c>
      <c r="AY712" s="253" t="s">
        <v>141</v>
      </c>
    </row>
    <row r="713" s="14" customFormat="1">
      <c r="A713" s="14"/>
      <c r="B713" s="243"/>
      <c r="C713" s="244"/>
      <c r="D713" s="234" t="s">
        <v>152</v>
      </c>
      <c r="E713" s="245" t="s">
        <v>19</v>
      </c>
      <c r="F713" s="246" t="s">
        <v>387</v>
      </c>
      <c r="G713" s="244"/>
      <c r="H713" s="247">
        <v>-20.16</v>
      </c>
      <c r="I713" s="248"/>
      <c r="J713" s="244"/>
      <c r="K713" s="244"/>
      <c r="L713" s="249"/>
      <c r="M713" s="250"/>
      <c r="N713" s="251"/>
      <c r="O713" s="251"/>
      <c r="P713" s="251"/>
      <c r="Q713" s="251"/>
      <c r="R713" s="251"/>
      <c r="S713" s="251"/>
      <c r="T713" s="252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  <c r="AE713" s="14"/>
      <c r="AT713" s="253" t="s">
        <v>152</v>
      </c>
      <c r="AU713" s="253" t="s">
        <v>84</v>
      </c>
      <c r="AV713" s="14" t="s">
        <v>84</v>
      </c>
      <c r="AW713" s="14" t="s">
        <v>33</v>
      </c>
      <c r="AX713" s="14" t="s">
        <v>71</v>
      </c>
      <c r="AY713" s="253" t="s">
        <v>141</v>
      </c>
    </row>
    <row r="714" s="14" customFormat="1">
      <c r="A714" s="14"/>
      <c r="B714" s="243"/>
      <c r="C714" s="244"/>
      <c r="D714" s="234" t="s">
        <v>152</v>
      </c>
      <c r="E714" s="245" t="s">
        <v>19</v>
      </c>
      <c r="F714" s="246" t="s">
        <v>394</v>
      </c>
      <c r="G714" s="244"/>
      <c r="H714" s="247">
        <v>-12.960000000000001</v>
      </c>
      <c r="I714" s="248"/>
      <c r="J714" s="244"/>
      <c r="K714" s="244"/>
      <c r="L714" s="249"/>
      <c r="M714" s="250"/>
      <c r="N714" s="251"/>
      <c r="O714" s="251"/>
      <c r="P714" s="251"/>
      <c r="Q714" s="251"/>
      <c r="R714" s="251"/>
      <c r="S714" s="251"/>
      <c r="T714" s="252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3" t="s">
        <v>152</v>
      </c>
      <c r="AU714" s="253" t="s">
        <v>84</v>
      </c>
      <c r="AV714" s="14" t="s">
        <v>84</v>
      </c>
      <c r="AW714" s="14" t="s">
        <v>33</v>
      </c>
      <c r="AX714" s="14" t="s">
        <v>71</v>
      </c>
      <c r="AY714" s="253" t="s">
        <v>141</v>
      </c>
    </row>
    <row r="715" s="14" customFormat="1">
      <c r="A715" s="14"/>
      <c r="B715" s="243"/>
      <c r="C715" s="244"/>
      <c r="D715" s="234" t="s">
        <v>152</v>
      </c>
      <c r="E715" s="245" t="s">
        <v>19</v>
      </c>
      <c r="F715" s="246" t="s">
        <v>395</v>
      </c>
      <c r="G715" s="244"/>
      <c r="H715" s="247">
        <v>-11.52</v>
      </c>
      <c r="I715" s="248"/>
      <c r="J715" s="244"/>
      <c r="K715" s="244"/>
      <c r="L715" s="249"/>
      <c r="M715" s="250"/>
      <c r="N715" s="251"/>
      <c r="O715" s="251"/>
      <c r="P715" s="251"/>
      <c r="Q715" s="251"/>
      <c r="R715" s="251"/>
      <c r="S715" s="251"/>
      <c r="T715" s="252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53" t="s">
        <v>152</v>
      </c>
      <c r="AU715" s="253" t="s">
        <v>84</v>
      </c>
      <c r="AV715" s="14" t="s">
        <v>84</v>
      </c>
      <c r="AW715" s="14" t="s">
        <v>33</v>
      </c>
      <c r="AX715" s="14" t="s">
        <v>71</v>
      </c>
      <c r="AY715" s="253" t="s">
        <v>141</v>
      </c>
    </row>
    <row r="716" s="14" customFormat="1">
      <c r="A716" s="14"/>
      <c r="B716" s="243"/>
      <c r="C716" s="244"/>
      <c r="D716" s="234" t="s">
        <v>152</v>
      </c>
      <c r="E716" s="245" t="s">
        <v>19</v>
      </c>
      <c r="F716" s="246" t="s">
        <v>594</v>
      </c>
      <c r="G716" s="244"/>
      <c r="H716" s="247">
        <v>-3.6549999999999998</v>
      </c>
      <c r="I716" s="248"/>
      <c r="J716" s="244"/>
      <c r="K716" s="244"/>
      <c r="L716" s="249"/>
      <c r="M716" s="250"/>
      <c r="N716" s="251"/>
      <c r="O716" s="251"/>
      <c r="P716" s="251"/>
      <c r="Q716" s="251"/>
      <c r="R716" s="251"/>
      <c r="S716" s="251"/>
      <c r="T716" s="252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253" t="s">
        <v>152</v>
      </c>
      <c r="AU716" s="253" t="s">
        <v>84</v>
      </c>
      <c r="AV716" s="14" t="s">
        <v>84</v>
      </c>
      <c r="AW716" s="14" t="s">
        <v>33</v>
      </c>
      <c r="AX716" s="14" t="s">
        <v>71</v>
      </c>
      <c r="AY716" s="253" t="s">
        <v>141</v>
      </c>
    </row>
    <row r="717" s="13" customFormat="1">
      <c r="A717" s="13"/>
      <c r="B717" s="232"/>
      <c r="C717" s="233"/>
      <c r="D717" s="234" t="s">
        <v>152</v>
      </c>
      <c r="E717" s="235" t="s">
        <v>19</v>
      </c>
      <c r="F717" s="236" t="s">
        <v>318</v>
      </c>
      <c r="G717" s="233"/>
      <c r="H717" s="235" t="s">
        <v>19</v>
      </c>
      <c r="I717" s="237"/>
      <c r="J717" s="233"/>
      <c r="K717" s="233"/>
      <c r="L717" s="238"/>
      <c r="M717" s="239"/>
      <c r="N717" s="240"/>
      <c r="O717" s="240"/>
      <c r="P717" s="240"/>
      <c r="Q717" s="240"/>
      <c r="R717" s="240"/>
      <c r="S717" s="240"/>
      <c r="T717" s="24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2" t="s">
        <v>152</v>
      </c>
      <c r="AU717" s="242" t="s">
        <v>84</v>
      </c>
      <c r="AV717" s="13" t="s">
        <v>78</v>
      </c>
      <c r="AW717" s="13" t="s">
        <v>33</v>
      </c>
      <c r="AX717" s="13" t="s">
        <v>71</v>
      </c>
      <c r="AY717" s="242" t="s">
        <v>141</v>
      </c>
    </row>
    <row r="718" s="14" customFormat="1">
      <c r="A718" s="14"/>
      <c r="B718" s="243"/>
      <c r="C718" s="244"/>
      <c r="D718" s="234" t="s">
        <v>152</v>
      </c>
      <c r="E718" s="245" t="s">
        <v>19</v>
      </c>
      <c r="F718" s="246" t="s">
        <v>397</v>
      </c>
      <c r="G718" s="244"/>
      <c r="H718" s="247">
        <v>-28.800000000000001</v>
      </c>
      <c r="I718" s="248"/>
      <c r="J718" s="244"/>
      <c r="K718" s="244"/>
      <c r="L718" s="249"/>
      <c r="M718" s="250"/>
      <c r="N718" s="251"/>
      <c r="O718" s="251"/>
      <c r="P718" s="251"/>
      <c r="Q718" s="251"/>
      <c r="R718" s="251"/>
      <c r="S718" s="251"/>
      <c r="T718" s="252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53" t="s">
        <v>152</v>
      </c>
      <c r="AU718" s="253" t="s">
        <v>84</v>
      </c>
      <c r="AV718" s="14" t="s">
        <v>84</v>
      </c>
      <c r="AW718" s="14" t="s">
        <v>33</v>
      </c>
      <c r="AX718" s="14" t="s">
        <v>71</v>
      </c>
      <c r="AY718" s="253" t="s">
        <v>141</v>
      </c>
    </row>
    <row r="719" s="14" customFormat="1">
      <c r="A719" s="14"/>
      <c r="B719" s="243"/>
      <c r="C719" s="244"/>
      <c r="D719" s="234" t="s">
        <v>152</v>
      </c>
      <c r="E719" s="245" t="s">
        <v>19</v>
      </c>
      <c r="F719" s="246" t="s">
        <v>398</v>
      </c>
      <c r="G719" s="244"/>
      <c r="H719" s="247">
        <v>-23.039999999999999</v>
      </c>
      <c r="I719" s="248"/>
      <c r="J719" s="244"/>
      <c r="K719" s="244"/>
      <c r="L719" s="249"/>
      <c r="M719" s="250"/>
      <c r="N719" s="251"/>
      <c r="O719" s="251"/>
      <c r="P719" s="251"/>
      <c r="Q719" s="251"/>
      <c r="R719" s="251"/>
      <c r="S719" s="251"/>
      <c r="T719" s="252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53" t="s">
        <v>152</v>
      </c>
      <c r="AU719" s="253" t="s">
        <v>84</v>
      </c>
      <c r="AV719" s="14" t="s">
        <v>84</v>
      </c>
      <c r="AW719" s="14" t="s">
        <v>33</v>
      </c>
      <c r="AX719" s="14" t="s">
        <v>71</v>
      </c>
      <c r="AY719" s="253" t="s">
        <v>141</v>
      </c>
    </row>
    <row r="720" s="14" customFormat="1">
      <c r="A720" s="14"/>
      <c r="B720" s="243"/>
      <c r="C720" s="244"/>
      <c r="D720" s="234" t="s">
        <v>152</v>
      </c>
      <c r="E720" s="245" t="s">
        <v>19</v>
      </c>
      <c r="F720" s="246" t="s">
        <v>391</v>
      </c>
      <c r="G720" s="244"/>
      <c r="H720" s="247">
        <v>-24</v>
      </c>
      <c r="I720" s="248"/>
      <c r="J720" s="244"/>
      <c r="K720" s="244"/>
      <c r="L720" s="249"/>
      <c r="M720" s="250"/>
      <c r="N720" s="251"/>
      <c r="O720" s="251"/>
      <c r="P720" s="251"/>
      <c r="Q720" s="251"/>
      <c r="R720" s="251"/>
      <c r="S720" s="251"/>
      <c r="T720" s="252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3" t="s">
        <v>152</v>
      </c>
      <c r="AU720" s="253" t="s">
        <v>84</v>
      </c>
      <c r="AV720" s="14" t="s">
        <v>84</v>
      </c>
      <c r="AW720" s="14" t="s">
        <v>33</v>
      </c>
      <c r="AX720" s="14" t="s">
        <v>71</v>
      </c>
      <c r="AY720" s="253" t="s">
        <v>141</v>
      </c>
    </row>
    <row r="721" s="14" customFormat="1">
      <c r="A721" s="14"/>
      <c r="B721" s="243"/>
      <c r="C721" s="244"/>
      <c r="D721" s="234" t="s">
        <v>152</v>
      </c>
      <c r="E721" s="245" t="s">
        <v>19</v>
      </c>
      <c r="F721" s="246" t="s">
        <v>398</v>
      </c>
      <c r="G721" s="244"/>
      <c r="H721" s="247">
        <v>-23.039999999999999</v>
      </c>
      <c r="I721" s="248"/>
      <c r="J721" s="244"/>
      <c r="K721" s="244"/>
      <c r="L721" s="249"/>
      <c r="M721" s="250"/>
      <c r="N721" s="251"/>
      <c r="O721" s="251"/>
      <c r="P721" s="251"/>
      <c r="Q721" s="251"/>
      <c r="R721" s="251"/>
      <c r="S721" s="251"/>
      <c r="T721" s="252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  <c r="AE721" s="14"/>
      <c r="AT721" s="253" t="s">
        <v>152</v>
      </c>
      <c r="AU721" s="253" t="s">
        <v>84</v>
      </c>
      <c r="AV721" s="14" t="s">
        <v>84</v>
      </c>
      <c r="AW721" s="14" t="s">
        <v>33</v>
      </c>
      <c r="AX721" s="14" t="s">
        <v>71</v>
      </c>
      <c r="AY721" s="253" t="s">
        <v>141</v>
      </c>
    </row>
    <row r="722" s="14" customFormat="1">
      <c r="A722" s="14"/>
      <c r="B722" s="243"/>
      <c r="C722" s="244"/>
      <c r="D722" s="234" t="s">
        <v>152</v>
      </c>
      <c r="E722" s="245" t="s">
        <v>19</v>
      </c>
      <c r="F722" s="246" t="s">
        <v>397</v>
      </c>
      <c r="G722" s="244"/>
      <c r="H722" s="247">
        <v>-28.800000000000001</v>
      </c>
      <c r="I722" s="248"/>
      <c r="J722" s="244"/>
      <c r="K722" s="244"/>
      <c r="L722" s="249"/>
      <c r="M722" s="250"/>
      <c r="N722" s="251"/>
      <c r="O722" s="251"/>
      <c r="P722" s="251"/>
      <c r="Q722" s="251"/>
      <c r="R722" s="251"/>
      <c r="S722" s="251"/>
      <c r="T722" s="252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53" t="s">
        <v>152</v>
      </c>
      <c r="AU722" s="253" t="s">
        <v>84</v>
      </c>
      <c r="AV722" s="14" t="s">
        <v>84</v>
      </c>
      <c r="AW722" s="14" t="s">
        <v>33</v>
      </c>
      <c r="AX722" s="14" t="s">
        <v>71</v>
      </c>
      <c r="AY722" s="253" t="s">
        <v>141</v>
      </c>
    </row>
    <row r="723" s="14" customFormat="1">
      <c r="A723" s="14"/>
      <c r="B723" s="243"/>
      <c r="C723" s="244"/>
      <c r="D723" s="234" t="s">
        <v>152</v>
      </c>
      <c r="E723" s="245" t="s">
        <v>19</v>
      </c>
      <c r="F723" s="246" t="s">
        <v>595</v>
      </c>
      <c r="G723" s="244"/>
      <c r="H723" s="247">
        <v>-7.0949999999999998</v>
      </c>
      <c r="I723" s="248"/>
      <c r="J723" s="244"/>
      <c r="K723" s="244"/>
      <c r="L723" s="249"/>
      <c r="M723" s="250"/>
      <c r="N723" s="251"/>
      <c r="O723" s="251"/>
      <c r="P723" s="251"/>
      <c r="Q723" s="251"/>
      <c r="R723" s="251"/>
      <c r="S723" s="251"/>
      <c r="T723" s="252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53" t="s">
        <v>152</v>
      </c>
      <c r="AU723" s="253" t="s">
        <v>84</v>
      </c>
      <c r="AV723" s="14" t="s">
        <v>84</v>
      </c>
      <c r="AW723" s="14" t="s">
        <v>33</v>
      </c>
      <c r="AX723" s="14" t="s">
        <v>71</v>
      </c>
      <c r="AY723" s="253" t="s">
        <v>141</v>
      </c>
    </row>
    <row r="724" s="16" customFormat="1">
      <c r="A724" s="16"/>
      <c r="B724" s="275"/>
      <c r="C724" s="276"/>
      <c r="D724" s="234" t="s">
        <v>152</v>
      </c>
      <c r="E724" s="277" t="s">
        <v>19</v>
      </c>
      <c r="F724" s="278" t="s">
        <v>266</v>
      </c>
      <c r="G724" s="276"/>
      <c r="H724" s="279">
        <v>-255.31</v>
      </c>
      <c r="I724" s="280"/>
      <c r="J724" s="276"/>
      <c r="K724" s="276"/>
      <c r="L724" s="281"/>
      <c r="M724" s="282"/>
      <c r="N724" s="283"/>
      <c r="O724" s="283"/>
      <c r="P724" s="283"/>
      <c r="Q724" s="283"/>
      <c r="R724" s="283"/>
      <c r="S724" s="283"/>
      <c r="T724" s="284"/>
      <c r="U724" s="16"/>
      <c r="V724" s="16"/>
      <c r="W724" s="16"/>
      <c r="X724" s="16"/>
      <c r="Y724" s="16"/>
      <c r="Z724" s="16"/>
      <c r="AA724" s="16"/>
      <c r="AB724" s="16"/>
      <c r="AC724" s="16"/>
      <c r="AD724" s="16"/>
      <c r="AE724" s="16"/>
      <c r="AT724" s="285" t="s">
        <v>152</v>
      </c>
      <c r="AU724" s="285" t="s">
        <v>84</v>
      </c>
      <c r="AV724" s="16" t="s">
        <v>164</v>
      </c>
      <c r="AW724" s="16" t="s">
        <v>33</v>
      </c>
      <c r="AX724" s="16" t="s">
        <v>71</v>
      </c>
      <c r="AY724" s="285" t="s">
        <v>141</v>
      </c>
    </row>
    <row r="725" s="15" customFormat="1">
      <c r="A725" s="15"/>
      <c r="B725" s="254"/>
      <c r="C725" s="255"/>
      <c r="D725" s="234" t="s">
        <v>152</v>
      </c>
      <c r="E725" s="256" t="s">
        <v>19</v>
      </c>
      <c r="F725" s="257" t="s">
        <v>159</v>
      </c>
      <c r="G725" s="255"/>
      <c r="H725" s="258">
        <v>917.8659999999993</v>
      </c>
      <c r="I725" s="259"/>
      <c r="J725" s="255"/>
      <c r="K725" s="255"/>
      <c r="L725" s="260"/>
      <c r="M725" s="261"/>
      <c r="N725" s="262"/>
      <c r="O725" s="262"/>
      <c r="P725" s="262"/>
      <c r="Q725" s="262"/>
      <c r="R725" s="262"/>
      <c r="S725" s="262"/>
      <c r="T725" s="263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64" t="s">
        <v>152</v>
      </c>
      <c r="AU725" s="264" t="s">
        <v>84</v>
      </c>
      <c r="AV725" s="15" t="s">
        <v>148</v>
      </c>
      <c r="AW725" s="15" t="s">
        <v>33</v>
      </c>
      <c r="AX725" s="15" t="s">
        <v>78</v>
      </c>
      <c r="AY725" s="264" t="s">
        <v>141</v>
      </c>
    </row>
    <row r="726" s="2" customFormat="1" ht="24.15" customHeight="1">
      <c r="A726" s="40"/>
      <c r="B726" s="41"/>
      <c r="C726" s="214" t="s">
        <v>596</v>
      </c>
      <c r="D726" s="214" t="s">
        <v>143</v>
      </c>
      <c r="E726" s="215" t="s">
        <v>597</v>
      </c>
      <c r="F726" s="216" t="s">
        <v>598</v>
      </c>
      <c r="G726" s="217" t="s">
        <v>146</v>
      </c>
      <c r="H726" s="218">
        <v>297.26999999999998</v>
      </c>
      <c r="I726" s="219"/>
      <c r="J726" s="220">
        <f>ROUND(I726*H726,2)</f>
        <v>0</v>
      </c>
      <c r="K726" s="216" t="s">
        <v>147</v>
      </c>
      <c r="L726" s="46"/>
      <c r="M726" s="221" t="s">
        <v>19</v>
      </c>
      <c r="N726" s="222" t="s">
        <v>43</v>
      </c>
      <c r="O726" s="86"/>
      <c r="P726" s="223">
        <f>O726*H726</f>
        <v>0</v>
      </c>
      <c r="Q726" s="223">
        <v>0</v>
      </c>
      <c r="R726" s="223">
        <f>Q726*H726</f>
        <v>0</v>
      </c>
      <c r="S726" s="223">
        <v>0</v>
      </c>
      <c r="T726" s="224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25" t="s">
        <v>148</v>
      </c>
      <c r="AT726" s="225" t="s">
        <v>143</v>
      </c>
      <c r="AU726" s="225" t="s">
        <v>84</v>
      </c>
      <c r="AY726" s="19" t="s">
        <v>141</v>
      </c>
      <c r="BE726" s="226">
        <f>IF(N726="základní",J726,0)</f>
        <v>0</v>
      </c>
      <c r="BF726" s="226">
        <f>IF(N726="snížená",J726,0)</f>
        <v>0</v>
      </c>
      <c r="BG726" s="226">
        <f>IF(N726="zákl. přenesená",J726,0)</f>
        <v>0</v>
      </c>
      <c r="BH726" s="226">
        <f>IF(N726="sníž. přenesená",J726,0)</f>
        <v>0</v>
      </c>
      <c r="BI726" s="226">
        <f>IF(N726="nulová",J726,0)</f>
        <v>0</v>
      </c>
      <c r="BJ726" s="19" t="s">
        <v>84</v>
      </c>
      <c r="BK726" s="226">
        <f>ROUND(I726*H726,2)</f>
        <v>0</v>
      </c>
      <c r="BL726" s="19" t="s">
        <v>148</v>
      </c>
      <c r="BM726" s="225" t="s">
        <v>599</v>
      </c>
    </row>
    <row r="727" s="2" customFormat="1">
      <c r="A727" s="40"/>
      <c r="B727" s="41"/>
      <c r="C727" s="42"/>
      <c r="D727" s="227" t="s">
        <v>150</v>
      </c>
      <c r="E727" s="42"/>
      <c r="F727" s="228" t="s">
        <v>600</v>
      </c>
      <c r="G727" s="42"/>
      <c r="H727" s="42"/>
      <c r="I727" s="229"/>
      <c r="J727" s="42"/>
      <c r="K727" s="42"/>
      <c r="L727" s="46"/>
      <c r="M727" s="230"/>
      <c r="N727" s="231"/>
      <c r="O727" s="86"/>
      <c r="P727" s="86"/>
      <c r="Q727" s="86"/>
      <c r="R727" s="86"/>
      <c r="S727" s="86"/>
      <c r="T727" s="87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T727" s="19" t="s">
        <v>150</v>
      </c>
      <c r="AU727" s="19" t="s">
        <v>84</v>
      </c>
    </row>
    <row r="728" s="13" customFormat="1">
      <c r="A728" s="13"/>
      <c r="B728" s="232"/>
      <c r="C728" s="233"/>
      <c r="D728" s="234" t="s">
        <v>152</v>
      </c>
      <c r="E728" s="235" t="s">
        <v>19</v>
      </c>
      <c r="F728" s="236" t="s">
        <v>288</v>
      </c>
      <c r="G728" s="233"/>
      <c r="H728" s="235" t="s">
        <v>19</v>
      </c>
      <c r="I728" s="237"/>
      <c r="J728" s="233"/>
      <c r="K728" s="233"/>
      <c r="L728" s="238"/>
      <c r="M728" s="239"/>
      <c r="N728" s="240"/>
      <c r="O728" s="240"/>
      <c r="P728" s="240"/>
      <c r="Q728" s="240"/>
      <c r="R728" s="240"/>
      <c r="S728" s="240"/>
      <c r="T728" s="241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42" t="s">
        <v>152</v>
      </c>
      <c r="AU728" s="242" t="s">
        <v>84</v>
      </c>
      <c r="AV728" s="13" t="s">
        <v>78</v>
      </c>
      <c r="AW728" s="13" t="s">
        <v>33</v>
      </c>
      <c r="AX728" s="13" t="s">
        <v>71</v>
      </c>
      <c r="AY728" s="242" t="s">
        <v>141</v>
      </c>
    </row>
    <row r="729" s="14" customFormat="1">
      <c r="A729" s="14"/>
      <c r="B729" s="243"/>
      <c r="C729" s="244"/>
      <c r="D729" s="234" t="s">
        <v>152</v>
      </c>
      <c r="E729" s="245" t="s">
        <v>19</v>
      </c>
      <c r="F729" s="246" t="s">
        <v>601</v>
      </c>
      <c r="G729" s="244"/>
      <c r="H729" s="247">
        <v>11.52</v>
      </c>
      <c r="I729" s="248"/>
      <c r="J729" s="244"/>
      <c r="K729" s="244"/>
      <c r="L729" s="249"/>
      <c r="M729" s="250"/>
      <c r="N729" s="251"/>
      <c r="O729" s="251"/>
      <c r="P729" s="251"/>
      <c r="Q729" s="251"/>
      <c r="R729" s="251"/>
      <c r="S729" s="251"/>
      <c r="T729" s="252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53" t="s">
        <v>152</v>
      </c>
      <c r="AU729" s="253" t="s">
        <v>84</v>
      </c>
      <c r="AV729" s="14" t="s">
        <v>84</v>
      </c>
      <c r="AW729" s="14" t="s">
        <v>33</v>
      </c>
      <c r="AX729" s="14" t="s">
        <v>71</v>
      </c>
      <c r="AY729" s="253" t="s">
        <v>141</v>
      </c>
    </row>
    <row r="730" s="14" customFormat="1">
      <c r="A730" s="14"/>
      <c r="B730" s="243"/>
      <c r="C730" s="244"/>
      <c r="D730" s="234" t="s">
        <v>152</v>
      </c>
      <c r="E730" s="245" t="s">
        <v>19</v>
      </c>
      <c r="F730" s="246" t="s">
        <v>602</v>
      </c>
      <c r="G730" s="244"/>
      <c r="H730" s="247">
        <v>12.960000000000001</v>
      </c>
      <c r="I730" s="248"/>
      <c r="J730" s="244"/>
      <c r="K730" s="244"/>
      <c r="L730" s="249"/>
      <c r="M730" s="250"/>
      <c r="N730" s="251"/>
      <c r="O730" s="251"/>
      <c r="P730" s="251"/>
      <c r="Q730" s="251"/>
      <c r="R730" s="251"/>
      <c r="S730" s="251"/>
      <c r="T730" s="252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53" t="s">
        <v>152</v>
      </c>
      <c r="AU730" s="253" t="s">
        <v>84</v>
      </c>
      <c r="AV730" s="14" t="s">
        <v>84</v>
      </c>
      <c r="AW730" s="14" t="s">
        <v>33</v>
      </c>
      <c r="AX730" s="14" t="s">
        <v>71</v>
      </c>
      <c r="AY730" s="253" t="s">
        <v>141</v>
      </c>
    </row>
    <row r="731" s="14" customFormat="1">
      <c r="A731" s="14"/>
      <c r="B731" s="243"/>
      <c r="C731" s="244"/>
      <c r="D731" s="234" t="s">
        <v>152</v>
      </c>
      <c r="E731" s="245" t="s">
        <v>19</v>
      </c>
      <c r="F731" s="246" t="s">
        <v>603</v>
      </c>
      <c r="G731" s="244"/>
      <c r="H731" s="247">
        <v>20.16</v>
      </c>
      <c r="I731" s="248"/>
      <c r="J731" s="244"/>
      <c r="K731" s="244"/>
      <c r="L731" s="249"/>
      <c r="M731" s="250"/>
      <c r="N731" s="251"/>
      <c r="O731" s="251"/>
      <c r="P731" s="251"/>
      <c r="Q731" s="251"/>
      <c r="R731" s="251"/>
      <c r="S731" s="251"/>
      <c r="T731" s="252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53" t="s">
        <v>152</v>
      </c>
      <c r="AU731" s="253" t="s">
        <v>84</v>
      </c>
      <c r="AV731" s="14" t="s">
        <v>84</v>
      </c>
      <c r="AW731" s="14" t="s">
        <v>33</v>
      </c>
      <c r="AX731" s="14" t="s">
        <v>71</v>
      </c>
      <c r="AY731" s="253" t="s">
        <v>141</v>
      </c>
    </row>
    <row r="732" s="14" customFormat="1">
      <c r="A732" s="14"/>
      <c r="B732" s="243"/>
      <c r="C732" s="244"/>
      <c r="D732" s="234" t="s">
        <v>152</v>
      </c>
      <c r="E732" s="245" t="s">
        <v>19</v>
      </c>
      <c r="F732" s="246" t="s">
        <v>601</v>
      </c>
      <c r="G732" s="244"/>
      <c r="H732" s="247">
        <v>11.52</v>
      </c>
      <c r="I732" s="248"/>
      <c r="J732" s="244"/>
      <c r="K732" s="244"/>
      <c r="L732" s="249"/>
      <c r="M732" s="250"/>
      <c r="N732" s="251"/>
      <c r="O732" s="251"/>
      <c r="P732" s="251"/>
      <c r="Q732" s="251"/>
      <c r="R732" s="251"/>
      <c r="S732" s="251"/>
      <c r="T732" s="252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53" t="s">
        <v>152</v>
      </c>
      <c r="AU732" s="253" t="s">
        <v>84</v>
      </c>
      <c r="AV732" s="14" t="s">
        <v>84</v>
      </c>
      <c r="AW732" s="14" t="s">
        <v>33</v>
      </c>
      <c r="AX732" s="14" t="s">
        <v>71</v>
      </c>
      <c r="AY732" s="253" t="s">
        <v>141</v>
      </c>
    </row>
    <row r="733" s="14" customFormat="1">
      <c r="A733" s="14"/>
      <c r="B733" s="243"/>
      <c r="C733" s="244"/>
      <c r="D733" s="234" t="s">
        <v>152</v>
      </c>
      <c r="E733" s="245" t="s">
        <v>19</v>
      </c>
      <c r="F733" s="246" t="s">
        <v>606</v>
      </c>
      <c r="G733" s="244"/>
      <c r="H733" s="247">
        <v>2.1600000000000001</v>
      </c>
      <c r="I733" s="248"/>
      <c r="J733" s="244"/>
      <c r="K733" s="244"/>
      <c r="L733" s="249"/>
      <c r="M733" s="250"/>
      <c r="N733" s="251"/>
      <c r="O733" s="251"/>
      <c r="P733" s="251"/>
      <c r="Q733" s="251"/>
      <c r="R733" s="251"/>
      <c r="S733" s="251"/>
      <c r="T733" s="252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53" t="s">
        <v>152</v>
      </c>
      <c r="AU733" s="253" t="s">
        <v>84</v>
      </c>
      <c r="AV733" s="14" t="s">
        <v>84</v>
      </c>
      <c r="AW733" s="14" t="s">
        <v>33</v>
      </c>
      <c r="AX733" s="14" t="s">
        <v>71</v>
      </c>
      <c r="AY733" s="253" t="s">
        <v>141</v>
      </c>
    </row>
    <row r="734" s="14" customFormat="1">
      <c r="A734" s="14"/>
      <c r="B734" s="243"/>
      <c r="C734" s="244"/>
      <c r="D734" s="234" t="s">
        <v>152</v>
      </c>
      <c r="E734" s="245" t="s">
        <v>19</v>
      </c>
      <c r="F734" s="246" t="s">
        <v>607</v>
      </c>
      <c r="G734" s="244"/>
      <c r="H734" s="247">
        <v>24</v>
      </c>
      <c r="I734" s="248"/>
      <c r="J734" s="244"/>
      <c r="K734" s="244"/>
      <c r="L734" s="249"/>
      <c r="M734" s="250"/>
      <c r="N734" s="251"/>
      <c r="O734" s="251"/>
      <c r="P734" s="251"/>
      <c r="Q734" s="251"/>
      <c r="R734" s="251"/>
      <c r="S734" s="251"/>
      <c r="T734" s="252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53" t="s">
        <v>152</v>
      </c>
      <c r="AU734" s="253" t="s">
        <v>84</v>
      </c>
      <c r="AV734" s="14" t="s">
        <v>84</v>
      </c>
      <c r="AW734" s="14" t="s">
        <v>33</v>
      </c>
      <c r="AX734" s="14" t="s">
        <v>71</v>
      </c>
      <c r="AY734" s="253" t="s">
        <v>141</v>
      </c>
    </row>
    <row r="735" s="14" customFormat="1">
      <c r="A735" s="14"/>
      <c r="B735" s="243"/>
      <c r="C735" s="244"/>
      <c r="D735" s="234" t="s">
        <v>152</v>
      </c>
      <c r="E735" s="245" t="s">
        <v>19</v>
      </c>
      <c r="F735" s="246" t="s">
        <v>1450</v>
      </c>
      <c r="G735" s="244"/>
      <c r="H735" s="247">
        <v>14.4</v>
      </c>
      <c r="I735" s="248"/>
      <c r="J735" s="244"/>
      <c r="K735" s="244"/>
      <c r="L735" s="249"/>
      <c r="M735" s="250"/>
      <c r="N735" s="251"/>
      <c r="O735" s="251"/>
      <c r="P735" s="251"/>
      <c r="Q735" s="251"/>
      <c r="R735" s="251"/>
      <c r="S735" s="251"/>
      <c r="T735" s="252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253" t="s">
        <v>152</v>
      </c>
      <c r="AU735" s="253" t="s">
        <v>84</v>
      </c>
      <c r="AV735" s="14" t="s">
        <v>84</v>
      </c>
      <c r="AW735" s="14" t="s">
        <v>33</v>
      </c>
      <c r="AX735" s="14" t="s">
        <v>71</v>
      </c>
      <c r="AY735" s="253" t="s">
        <v>141</v>
      </c>
    </row>
    <row r="736" s="14" customFormat="1">
      <c r="A736" s="14"/>
      <c r="B736" s="243"/>
      <c r="C736" s="244"/>
      <c r="D736" s="234" t="s">
        <v>152</v>
      </c>
      <c r="E736" s="245" t="s">
        <v>19</v>
      </c>
      <c r="F736" s="246" t="s">
        <v>603</v>
      </c>
      <c r="G736" s="244"/>
      <c r="H736" s="247">
        <v>20.16</v>
      </c>
      <c r="I736" s="248"/>
      <c r="J736" s="244"/>
      <c r="K736" s="244"/>
      <c r="L736" s="249"/>
      <c r="M736" s="250"/>
      <c r="N736" s="251"/>
      <c r="O736" s="251"/>
      <c r="P736" s="251"/>
      <c r="Q736" s="251"/>
      <c r="R736" s="251"/>
      <c r="S736" s="251"/>
      <c r="T736" s="252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253" t="s">
        <v>152</v>
      </c>
      <c r="AU736" s="253" t="s">
        <v>84</v>
      </c>
      <c r="AV736" s="14" t="s">
        <v>84</v>
      </c>
      <c r="AW736" s="14" t="s">
        <v>33</v>
      </c>
      <c r="AX736" s="14" t="s">
        <v>71</v>
      </c>
      <c r="AY736" s="253" t="s">
        <v>141</v>
      </c>
    </row>
    <row r="737" s="14" customFormat="1">
      <c r="A737" s="14"/>
      <c r="B737" s="243"/>
      <c r="C737" s="244"/>
      <c r="D737" s="234" t="s">
        <v>152</v>
      </c>
      <c r="E737" s="245" t="s">
        <v>19</v>
      </c>
      <c r="F737" s="246" t="s">
        <v>602</v>
      </c>
      <c r="G737" s="244"/>
      <c r="H737" s="247">
        <v>12.960000000000001</v>
      </c>
      <c r="I737" s="248"/>
      <c r="J737" s="244"/>
      <c r="K737" s="244"/>
      <c r="L737" s="249"/>
      <c r="M737" s="250"/>
      <c r="N737" s="251"/>
      <c r="O737" s="251"/>
      <c r="P737" s="251"/>
      <c r="Q737" s="251"/>
      <c r="R737" s="251"/>
      <c r="S737" s="251"/>
      <c r="T737" s="252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53" t="s">
        <v>152</v>
      </c>
      <c r="AU737" s="253" t="s">
        <v>84</v>
      </c>
      <c r="AV737" s="14" t="s">
        <v>84</v>
      </c>
      <c r="AW737" s="14" t="s">
        <v>33</v>
      </c>
      <c r="AX737" s="14" t="s">
        <v>71</v>
      </c>
      <c r="AY737" s="253" t="s">
        <v>141</v>
      </c>
    </row>
    <row r="738" s="14" customFormat="1">
      <c r="A738" s="14"/>
      <c r="B738" s="243"/>
      <c r="C738" s="244"/>
      <c r="D738" s="234" t="s">
        <v>152</v>
      </c>
      <c r="E738" s="245" t="s">
        <v>19</v>
      </c>
      <c r="F738" s="246" t="s">
        <v>601</v>
      </c>
      <c r="G738" s="244"/>
      <c r="H738" s="247">
        <v>11.52</v>
      </c>
      <c r="I738" s="248"/>
      <c r="J738" s="244"/>
      <c r="K738" s="244"/>
      <c r="L738" s="249"/>
      <c r="M738" s="250"/>
      <c r="N738" s="251"/>
      <c r="O738" s="251"/>
      <c r="P738" s="251"/>
      <c r="Q738" s="251"/>
      <c r="R738" s="251"/>
      <c r="S738" s="251"/>
      <c r="T738" s="252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253" t="s">
        <v>152</v>
      </c>
      <c r="AU738" s="253" t="s">
        <v>84</v>
      </c>
      <c r="AV738" s="14" t="s">
        <v>84</v>
      </c>
      <c r="AW738" s="14" t="s">
        <v>33</v>
      </c>
      <c r="AX738" s="14" t="s">
        <v>71</v>
      </c>
      <c r="AY738" s="253" t="s">
        <v>141</v>
      </c>
    </row>
    <row r="739" s="14" customFormat="1">
      <c r="A739" s="14"/>
      <c r="B739" s="243"/>
      <c r="C739" s="244"/>
      <c r="D739" s="234" t="s">
        <v>152</v>
      </c>
      <c r="E739" s="245" t="s">
        <v>19</v>
      </c>
      <c r="F739" s="246" t="s">
        <v>610</v>
      </c>
      <c r="G739" s="244"/>
      <c r="H739" s="247">
        <v>7.0949999999999998</v>
      </c>
      <c r="I739" s="248"/>
      <c r="J739" s="244"/>
      <c r="K739" s="244"/>
      <c r="L739" s="249"/>
      <c r="M739" s="250"/>
      <c r="N739" s="251"/>
      <c r="O739" s="251"/>
      <c r="P739" s="251"/>
      <c r="Q739" s="251"/>
      <c r="R739" s="251"/>
      <c r="S739" s="251"/>
      <c r="T739" s="252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53" t="s">
        <v>152</v>
      </c>
      <c r="AU739" s="253" t="s">
        <v>84</v>
      </c>
      <c r="AV739" s="14" t="s">
        <v>84</v>
      </c>
      <c r="AW739" s="14" t="s">
        <v>33</v>
      </c>
      <c r="AX739" s="14" t="s">
        <v>71</v>
      </c>
      <c r="AY739" s="253" t="s">
        <v>141</v>
      </c>
    </row>
    <row r="740" s="14" customFormat="1">
      <c r="A740" s="14"/>
      <c r="B740" s="243"/>
      <c r="C740" s="244"/>
      <c r="D740" s="234" t="s">
        <v>152</v>
      </c>
      <c r="E740" s="245" t="s">
        <v>19</v>
      </c>
      <c r="F740" s="246" t="s">
        <v>611</v>
      </c>
      <c r="G740" s="244"/>
      <c r="H740" s="247">
        <v>5.04</v>
      </c>
      <c r="I740" s="248"/>
      <c r="J740" s="244"/>
      <c r="K740" s="244"/>
      <c r="L740" s="249"/>
      <c r="M740" s="250"/>
      <c r="N740" s="251"/>
      <c r="O740" s="251"/>
      <c r="P740" s="251"/>
      <c r="Q740" s="251"/>
      <c r="R740" s="251"/>
      <c r="S740" s="251"/>
      <c r="T740" s="252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53" t="s">
        <v>152</v>
      </c>
      <c r="AU740" s="253" t="s">
        <v>84</v>
      </c>
      <c r="AV740" s="14" t="s">
        <v>84</v>
      </c>
      <c r="AW740" s="14" t="s">
        <v>33</v>
      </c>
      <c r="AX740" s="14" t="s">
        <v>71</v>
      </c>
      <c r="AY740" s="253" t="s">
        <v>141</v>
      </c>
    </row>
    <row r="741" s="14" customFormat="1">
      <c r="A741" s="14"/>
      <c r="B741" s="243"/>
      <c r="C741" s="244"/>
      <c r="D741" s="234" t="s">
        <v>152</v>
      </c>
      <c r="E741" s="245" t="s">
        <v>19</v>
      </c>
      <c r="F741" s="246" t="s">
        <v>612</v>
      </c>
      <c r="G741" s="244"/>
      <c r="H741" s="247">
        <v>1.8</v>
      </c>
      <c r="I741" s="248"/>
      <c r="J741" s="244"/>
      <c r="K741" s="244"/>
      <c r="L741" s="249"/>
      <c r="M741" s="250"/>
      <c r="N741" s="251"/>
      <c r="O741" s="251"/>
      <c r="P741" s="251"/>
      <c r="Q741" s="251"/>
      <c r="R741" s="251"/>
      <c r="S741" s="251"/>
      <c r="T741" s="252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53" t="s">
        <v>152</v>
      </c>
      <c r="AU741" s="253" t="s">
        <v>84</v>
      </c>
      <c r="AV741" s="14" t="s">
        <v>84</v>
      </c>
      <c r="AW741" s="14" t="s">
        <v>33</v>
      </c>
      <c r="AX741" s="14" t="s">
        <v>71</v>
      </c>
      <c r="AY741" s="253" t="s">
        <v>141</v>
      </c>
    </row>
    <row r="742" s="13" customFormat="1">
      <c r="A742" s="13"/>
      <c r="B742" s="232"/>
      <c r="C742" s="233"/>
      <c r="D742" s="234" t="s">
        <v>152</v>
      </c>
      <c r="E742" s="235" t="s">
        <v>19</v>
      </c>
      <c r="F742" s="236" t="s">
        <v>318</v>
      </c>
      <c r="G742" s="233"/>
      <c r="H742" s="235" t="s">
        <v>19</v>
      </c>
      <c r="I742" s="237"/>
      <c r="J742" s="233"/>
      <c r="K742" s="233"/>
      <c r="L742" s="238"/>
      <c r="M742" s="239"/>
      <c r="N742" s="240"/>
      <c r="O742" s="240"/>
      <c r="P742" s="240"/>
      <c r="Q742" s="240"/>
      <c r="R742" s="240"/>
      <c r="S742" s="240"/>
      <c r="T742" s="241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T742" s="242" t="s">
        <v>152</v>
      </c>
      <c r="AU742" s="242" t="s">
        <v>84</v>
      </c>
      <c r="AV742" s="13" t="s">
        <v>78</v>
      </c>
      <c r="AW742" s="13" t="s">
        <v>33</v>
      </c>
      <c r="AX742" s="13" t="s">
        <v>71</v>
      </c>
      <c r="AY742" s="242" t="s">
        <v>141</v>
      </c>
    </row>
    <row r="743" s="14" customFormat="1">
      <c r="A743" s="14"/>
      <c r="B743" s="243"/>
      <c r="C743" s="244"/>
      <c r="D743" s="234" t="s">
        <v>152</v>
      </c>
      <c r="E743" s="245" t="s">
        <v>19</v>
      </c>
      <c r="F743" s="246" t="s">
        <v>613</v>
      </c>
      <c r="G743" s="244"/>
      <c r="H743" s="247">
        <v>28.800000000000001</v>
      </c>
      <c r="I743" s="248"/>
      <c r="J743" s="244"/>
      <c r="K743" s="244"/>
      <c r="L743" s="249"/>
      <c r="M743" s="250"/>
      <c r="N743" s="251"/>
      <c r="O743" s="251"/>
      <c r="P743" s="251"/>
      <c r="Q743" s="251"/>
      <c r="R743" s="251"/>
      <c r="S743" s="251"/>
      <c r="T743" s="252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253" t="s">
        <v>152</v>
      </c>
      <c r="AU743" s="253" t="s">
        <v>84</v>
      </c>
      <c r="AV743" s="14" t="s">
        <v>84</v>
      </c>
      <c r="AW743" s="14" t="s">
        <v>33</v>
      </c>
      <c r="AX743" s="14" t="s">
        <v>71</v>
      </c>
      <c r="AY743" s="253" t="s">
        <v>141</v>
      </c>
    </row>
    <row r="744" s="14" customFormat="1">
      <c r="A744" s="14"/>
      <c r="B744" s="243"/>
      <c r="C744" s="244"/>
      <c r="D744" s="234" t="s">
        <v>152</v>
      </c>
      <c r="E744" s="245" t="s">
        <v>19</v>
      </c>
      <c r="F744" s="246" t="s">
        <v>614</v>
      </c>
      <c r="G744" s="244"/>
      <c r="H744" s="247">
        <v>23.039999999999999</v>
      </c>
      <c r="I744" s="248"/>
      <c r="J744" s="244"/>
      <c r="K744" s="244"/>
      <c r="L744" s="249"/>
      <c r="M744" s="250"/>
      <c r="N744" s="251"/>
      <c r="O744" s="251"/>
      <c r="P744" s="251"/>
      <c r="Q744" s="251"/>
      <c r="R744" s="251"/>
      <c r="S744" s="251"/>
      <c r="T744" s="252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53" t="s">
        <v>152</v>
      </c>
      <c r="AU744" s="253" t="s">
        <v>84</v>
      </c>
      <c r="AV744" s="14" t="s">
        <v>84</v>
      </c>
      <c r="AW744" s="14" t="s">
        <v>33</v>
      </c>
      <c r="AX744" s="14" t="s">
        <v>71</v>
      </c>
      <c r="AY744" s="253" t="s">
        <v>141</v>
      </c>
    </row>
    <row r="745" s="14" customFormat="1">
      <c r="A745" s="14"/>
      <c r="B745" s="243"/>
      <c r="C745" s="244"/>
      <c r="D745" s="234" t="s">
        <v>152</v>
      </c>
      <c r="E745" s="245" t="s">
        <v>19</v>
      </c>
      <c r="F745" s="246" t="s">
        <v>607</v>
      </c>
      <c r="G745" s="244"/>
      <c r="H745" s="247">
        <v>24</v>
      </c>
      <c r="I745" s="248"/>
      <c r="J745" s="244"/>
      <c r="K745" s="244"/>
      <c r="L745" s="249"/>
      <c r="M745" s="250"/>
      <c r="N745" s="251"/>
      <c r="O745" s="251"/>
      <c r="P745" s="251"/>
      <c r="Q745" s="251"/>
      <c r="R745" s="251"/>
      <c r="S745" s="251"/>
      <c r="T745" s="252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253" t="s">
        <v>152</v>
      </c>
      <c r="AU745" s="253" t="s">
        <v>84</v>
      </c>
      <c r="AV745" s="14" t="s">
        <v>84</v>
      </c>
      <c r="AW745" s="14" t="s">
        <v>33</v>
      </c>
      <c r="AX745" s="14" t="s">
        <v>71</v>
      </c>
      <c r="AY745" s="253" t="s">
        <v>141</v>
      </c>
    </row>
    <row r="746" s="14" customFormat="1">
      <c r="A746" s="14"/>
      <c r="B746" s="243"/>
      <c r="C746" s="244"/>
      <c r="D746" s="234" t="s">
        <v>152</v>
      </c>
      <c r="E746" s="245" t="s">
        <v>19</v>
      </c>
      <c r="F746" s="246" t="s">
        <v>614</v>
      </c>
      <c r="G746" s="244"/>
      <c r="H746" s="247">
        <v>23.039999999999999</v>
      </c>
      <c r="I746" s="248"/>
      <c r="J746" s="244"/>
      <c r="K746" s="244"/>
      <c r="L746" s="249"/>
      <c r="M746" s="250"/>
      <c r="N746" s="251"/>
      <c r="O746" s="251"/>
      <c r="P746" s="251"/>
      <c r="Q746" s="251"/>
      <c r="R746" s="251"/>
      <c r="S746" s="251"/>
      <c r="T746" s="252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3" t="s">
        <v>152</v>
      </c>
      <c r="AU746" s="253" t="s">
        <v>84</v>
      </c>
      <c r="AV746" s="14" t="s">
        <v>84</v>
      </c>
      <c r="AW746" s="14" t="s">
        <v>33</v>
      </c>
      <c r="AX746" s="14" t="s">
        <v>71</v>
      </c>
      <c r="AY746" s="253" t="s">
        <v>141</v>
      </c>
    </row>
    <row r="747" s="14" customFormat="1">
      <c r="A747" s="14"/>
      <c r="B747" s="243"/>
      <c r="C747" s="244"/>
      <c r="D747" s="234" t="s">
        <v>152</v>
      </c>
      <c r="E747" s="245" t="s">
        <v>19</v>
      </c>
      <c r="F747" s="246" t="s">
        <v>613</v>
      </c>
      <c r="G747" s="244"/>
      <c r="H747" s="247">
        <v>28.800000000000001</v>
      </c>
      <c r="I747" s="248"/>
      <c r="J747" s="244"/>
      <c r="K747" s="244"/>
      <c r="L747" s="249"/>
      <c r="M747" s="250"/>
      <c r="N747" s="251"/>
      <c r="O747" s="251"/>
      <c r="P747" s="251"/>
      <c r="Q747" s="251"/>
      <c r="R747" s="251"/>
      <c r="S747" s="251"/>
      <c r="T747" s="252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53" t="s">
        <v>152</v>
      </c>
      <c r="AU747" s="253" t="s">
        <v>84</v>
      </c>
      <c r="AV747" s="14" t="s">
        <v>84</v>
      </c>
      <c r="AW747" s="14" t="s">
        <v>33</v>
      </c>
      <c r="AX747" s="14" t="s">
        <v>71</v>
      </c>
      <c r="AY747" s="253" t="s">
        <v>141</v>
      </c>
    </row>
    <row r="748" s="14" customFormat="1">
      <c r="A748" s="14"/>
      <c r="B748" s="243"/>
      <c r="C748" s="244"/>
      <c r="D748" s="234" t="s">
        <v>152</v>
      </c>
      <c r="E748" s="245" t="s">
        <v>19</v>
      </c>
      <c r="F748" s="246" t="s">
        <v>610</v>
      </c>
      <c r="G748" s="244"/>
      <c r="H748" s="247">
        <v>7.0949999999999998</v>
      </c>
      <c r="I748" s="248"/>
      <c r="J748" s="244"/>
      <c r="K748" s="244"/>
      <c r="L748" s="249"/>
      <c r="M748" s="250"/>
      <c r="N748" s="251"/>
      <c r="O748" s="251"/>
      <c r="P748" s="251"/>
      <c r="Q748" s="251"/>
      <c r="R748" s="251"/>
      <c r="S748" s="251"/>
      <c r="T748" s="252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3" t="s">
        <v>152</v>
      </c>
      <c r="AU748" s="253" t="s">
        <v>84</v>
      </c>
      <c r="AV748" s="14" t="s">
        <v>84</v>
      </c>
      <c r="AW748" s="14" t="s">
        <v>33</v>
      </c>
      <c r="AX748" s="14" t="s">
        <v>71</v>
      </c>
      <c r="AY748" s="253" t="s">
        <v>141</v>
      </c>
    </row>
    <row r="749" s="14" customFormat="1">
      <c r="A749" s="14"/>
      <c r="B749" s="243"/>
      <c r="C749" s="244"/>
      <c r="D749" s="234" t="s">
        <v>152</v>
      </c>
      <c r="E749" s="245" t="s">
        <v>19</v>
      </c>
      <c r="F749" s="246" t="s">
        <v>615</v>
      </c>
      <c r="G749" s="244"/>
      <c r="H749" s="247">
        <v>7.2000000000000002</v>
      </c>
      <c r="I749" s="248"/>
      <c r="J749" s="244"/>
      <c r="K749" s="244"/>
      <c r="L749" s="249"/>
      <c r="M749" s="250"/>
      <c r="N749" s="251"/>
      <c r="O749" s="251"/>
      <c r="P749" s="251"/>
      <c r="Q749" s="251"/>
      <c r="R749" s="251"/>
      <c r="S749" s="251"/>
      <c r="T749" s="252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53" t="s">
        <v>152</v>
      </c>
      <c r="AU749" s="253" t="s">
        <v>84</v>
      </c>
      <c r="AV749" s="14" t="s">
        <v>84</v>
      </c>
      <c r="AW749" s="14" t="s">
        <v>33</v>
      </c>
      <c r="AX749" s="14" t="s">
        <v>71</v>
      </c>
      <c r="AY749" s="253" t="s">
        <v>141</v>
      </c>
    </row>
    <row r="750" s="15" customFormat="1">
      <c r="A750" s="15"/>
      <c r="B750" s="254"/>
      <c r="C750" s="255"/>
      <c r="D750" s="234" t="s">
        <v>152</v>
      </c>
      <c r="E750" s="256" t="s">
        <v>19</v>
      </c>
      <c r="F750" s="257" t="s">
        <v>159</v>
      </c>
      <c r="G750" s="255"/>
      <c r="H750" s="258">
        <v>297.27000000000004</v>
      </c>
      <c r="I750" s="259"/>
      <c r="J750" s="255"/>
      <c r="K750" s="255"/>
      <c r="L750" s="260"/>
      <c r="M750" s="261"/>
      <c r="N750" s="262"/>
      <c r="O750" s="262"/>
      <c r="P750" s="262"/>
      <c r="Q750" s="262"/>
      <c r="R750" s="262"/>
      <c r="S750" s="262"/>
      <c r="T750" s="263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T750" s="264" t="s">
        <v>152</v>
      </c>
      <c r="AU750" s="264" t="s">
        <v>84</v>
      </c>
      <c r="AV750" s="15" t="s">
        <v>148</v>
      </c>
      <c r="AW750" s="15" t="s">
        <v>33</v>
      </c>
      <c r="AX750" s="15" t="s">
        <v>78</v>
      </c>
      <c r="AY750" s="264" t="s">
        <v>141</v>
      </c>
    </row>
    <row r="751" s="2" customFormat="1" ht="16.5" customHeight="1">
      <c r="A751" s="40"/>
      <c r="B751" s="41"/>
      <c r="C751" s="214" t="s">
        <v>616</v>
      </c>
      <c r="D751" s="214" t="s">
        <v>143</v>
      </c>
      <c r="E751" s="215" t="s">
        <v>617</v>
      </c>
      <c r="F751" s="216" t="s">
        <v>618</v>
      </c>
      <c r="G751" s="217" t="s">
        <v>146</v>
      </c>
      <c r="H751" s="218">
        <v>899.15999999999997</v>
      </c>
      <c r="I751" s="219"/>
      <c r="J751" s="220">
        <f>ROUND(I751*H751,2)</f>
        <v>0</v>
      </c>
      <c r="K751" s="216" t="s">
        <v>147</v>
      </c>
      <c r="L751" s="46"/>
      <c r="M751" s="221" t="s">
        <v>19</v>
      </c>
      <c r="N751" s="222" t="s">
        <v>43</v>
      </c>
      <c r="O751" s="86"/>
      <c r="P751" s="223">
        <f>O751*H751</f>
        <v>0</v>
      </c>
      <c r="Q751" s="223">
        <v>0</v>
      </c>
      <c r="R751" s="223">
        <f>Q751*H751</f>
        <v>0</v>
      </c>
      <c r="S751" s="223">
        <v>0</v>
      </c>
      <c r="T751" s="224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25" t="s">
        <v>148</v>
      </c>
      <c r="AT751" s="225" t="s">
        <v>143</v>
      </c>
      <c r="AU751" s="225" t="s">
        <v>84</v>
      </c>
      <c r="AY751" s="19" t="s">
        <v>141</v>
      </c>
      <c r="BE751" s="226">
        <f>IF(N751="základní",J751,0)</f>
        <v>0</v>
      </c>
      <c r="BF751" s="226">
        <f>IF(N751="snížená",J751,0)</f>
        <v>0</v>
      </c>
      <c r="BG751" s="226">
        <f>IF(N751="zákl. přenesená",J751,0)</f>
        <v>0</v>
      </c>
      <c r="BH751" s="226">
        <f>IF(N751="sníž. přenesená",J751,0)</f>
        <v>0</v>
      </c>
      <c r="BI751" s="226">
        <f>IF(N751="nulová",J751,0)</f>
        <v>0</v>
      </c>
      <c r="BJ751" s="19" t="s">
        <v>84</v>
      </c>
      <c r="BK751" s="226">
        <f>ROUND(I751*H751,2)</f>
        <v>0</v>
      </c>
      <c r="BL751" s="19" t="s">
        <v>148</v>
      </c>
      <c r="BM751" s="225" t="s">
        <v>619</v>
      </c>
    </row>
    <row r="752" s="2" customFormat="1">
      <c r="A752" s="40"/>
      <c r="B752" s="41"/>
      <c r="C752" s="42"/>
      <c r="D752" s="227" t="s">
        <v>150</v>
      </c>
      <c r="E752" s="42"/>
      <c r="F752" s="228" t="s">
        <v>620</v>
      </c>
      <c r="G752" s="42"/>
      <c r="H752" s="42"/>
      <c r="I752" s="229"/>
      <c r="J752" s="42"/>
      <c r="K752" s="42"/>
      <c r="L752" s="46"/>
      <c r="M752" s="230"/>
      <c r="N752" s="231"/>
      <c r="O752" s="86"/>
      <c r="P752" s="86"/>
      <c r="Q752" s="86"/>
      <c r="R752" s="86"/>
      <c r="S752" s="86"/>
      <c r="T752" s="87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T752" s="19" t="s">
        <v>150</v>
      </c>
      <c r="AU752" s="19" t="s">
        <v>84</v>
      </c>
    </row>
    <row r="753" s="13" customFormat="1">
      <c r="A753" s="13"/>
      <c r="B753" s="232"/>
      <c r="C753" s="233"/>
      <c r="D753" s="234" t="s">
        <v>152</v>
      </c>
      <c r="E753" s="235" t="s">
        <v>19</v>
      </c>
      <c r="F753" s="236" t="s">
        <v>255</v>
      </c>
      <c r="G753" s="233"/>
      <c r="H753" s="235" t="s">
        <v>19</v>
      </c>
      <c r="I753" s="237"/>
      <c r="J753" s="233"/>
      <c r="K753" s="233"/>
      <c r="L753" s="238"/>
      <c r="M753" s="239"/>
      <c r="N753" s="240"/>
      <c r="O753" s="240"/>
      <c r="P753" s="240"/>
      <c r="Q753" s="240"/>
      <c r="R753" s="240"/>
      <c r="S753" s="240"/>
      <c r="T753" s="241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42" t="s">
        <v>152</v>
      </c>
      <c r="AU753" s="242" t="s">
        <v>84</v>
      </c>
      <c r="AV753" s="13" t="s">
        <v>78</v>
      </c>
      <c r="AW753" s="13" t="s">
        <v>33</v>
      </c>
      <c r="AX753" s="13" t="s">
        <v>71</v>
      </c>
      <c r="AY753" s="242" t="s">
        <v>141</v>
      </c>
    </row>
    <row r="754" s="14" customFormat="1">
      <c r="A754" s="14"/>
      <c r="B754" s="243"/>
      <c r="C754" s="244"/>
      <c r="D754" s="234" t="s">
        <v>152</v>
      </c>
      <c r="E754" s="245" t="s">
        <v>19</v>
      </c>
      <c r="F754" s="246" t="s">
        <v>1477</v>
      </c>
      <c r="G754" s="244"/>
      <c r="H754" s="247">
        <v>29.25</v>
      </c>
      <c r="I754" s="248"/>
      <c r="J754" s="244"/>
      <c r="K754" s="244"/>
      <c r="L754" s="249"/>
      <c r="M754" s="250"/>
      <c r="N754" s="251"/>
      <c r="O754" s="251"/>
      <c r="P754" s="251"/>
      <c r="Q754" s="251"/>
      <c r="R754" s="251"/>
      <c r="S754" s="251"/>
      <c r="T754" s="252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53" t="s">
        <v>152</v>
      </c>
      <c r="AU754" s="253" t="s">
        <v>84</v>
      </c>
      <c r="AV754" s="14" t="s">
        <v>84</v>
      </c>
      <c r="AW754" s="14" t="s">
        <v>33</v>
      </c>
      <c r="AX754" s="14" t="s">
        <v>71</v>
      </c>
      <c r="AY754" s="253" t="s">
        <v>141</v>
      </c>
    </row>
    <row r="755" s="14" customFormat="1">
      <c r="A755" s="14"/>
      <c r="B755" s="243"/>
      <c r="C755" s="244"/>
      <c r="D755" s="234" t="s">
        <v>152</v>
      </c>
      <c r="E755" s="245" t="s">
        <v>19</v>
      </c>
      <c r="F755" s="246" t="s">
        <v>258</v>
      </c>
      <c r="G755" s="244"/>
      <c r="H755" s="247">
        <v>0.22500000000000001</v>
      </c>
      <c r="I755" s="248"/>
      <c r="J755" s="244"/>
      <c r="K755" s="244"/>
      <c r="L755" s="249"/>
      <c r="M755" s="250"/>
      <c r="N755" s="251"/>
      <c r="O755" s="251"/>
      <c r="P755" s="251"/>
      <c r="Q755" s="251"/>
      <c r="R755" s="251"/>
      <c r="S755" s="251"/>
      <c r="T755" s="252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53" t="s">
        <v>152</v>
      </c>
      <c r="AU755" s="253" t="s">
        <v>84</v>
      </c>
      <c r="AV755" s="14" t="s">
        <v>84</v>
      </c>
      <c r="AW755" s="14" t="s">
        <v>33</v>
      </c>
      <c r="AX755" s="14" t="s">
        <v>71</v>
      </c>
      <c r="AY755" s="253" t="s">
        <v>141</v>
      </c>
    </row>
    <row r="756" s="14" customFormat="1">
      <c r="A756" s="14"/>
      <c r="B756" s="243"/>
      <c r="C756" s="244"/>
      <c r="D756" s="234" t="s">
        <v>152</v>
      </c>
      <c r="E756" s="245" t="s">
        <v>19</v>
      </c>
      <c r="F756" s="246" t="s">
        <v>259</v>
      </c>
      <c r="G756" s="244"/>
      <c r="H756" s="247">
        <v>7.8300000000000001</v>
      </c>
      <c r="I756" s="248"/>
      <c r="J756" s="244"/>
      <c r="K756" s="244"/>
      <c r="L756" s="249"/>
      <c r="M756" s="250"/>
      <c r="N756" s="251"/>
      <c r="O756" s="251"/>
      <c r="P756" s="251"/>
      <c r="Q756" s="251"/>
      <c r="R756" s="251"/>
      <c r="S756" s="251"/>
      <c r="T756" s="252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253" t="s">
        <v>152</v>
      </c>
      <c r="AU756" s="253" t="s">
        <v>84</v>
      </c>
      <c r="AV756" s="14" t="s">
        <v>84</v>
      </c>
      <c r="AW756" s="14" t="s">
        <v>33</v>
      </c>
      <c r="AX756" s="14" t="s">
        <v>71</v>
      </c>
      <c r="AY756" s="253" t="s">
        <v>141</v>
      </c>
    </row>
    <row r="757" s="13" customFormat="1">
      <c r="A757" s="13"/>
      <c r="B757" s="232"/>
      <c r="C757" s="233"/>
      <c r="D757" s="234" t="s">
        <v>152</v>
      </c>
      <c r="E757" s="235" t="s">
        <v>19</v>
      </c>
      <c r="F757" s="236" t="s">
        <v>260</v>
      </c>
      <c r="G757" s="233"/>
      <c r="H757" s="235" t="s">
        <v>19</v>
      </c>
      <c r="I757" s="237"/>
      <c r="J757" s="233"/>
      <c r="K757" s="233"/>
      <c r="L757" s="238"/>
      <c r="M757" s="239"/>
      <c r="N757" s="240"/>
      <c r="O757" s="240"/>
      <c r="P757" s="240"/>
      <c r="Q757" s="240"/>
      <c r="R757" s="240"/>
      <c r="S757" s="240"/>
      <c r="T757" s="24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42" t="s">
        <v>152</v>
      </c>
      <c r="AU757" s="242" t="s">
        <v>84</v>
      </c>
      <c r="AV757" s="13" t="s">
        <v>78</v>
      </c>
      <c r="AW757" s="13" t="s">
        <v>33</v>
      </c>
      <c r="AX757" s="13" t="s">
        <v>71</v>
      </c>
      <c r="AY757" s="242" t="s">
        <v>141</v>
      </c>
    </row>
    <row r="758" s="14" customFormat="1">
      <c r="A758" s="14"/>
      <c r="B758" s="243"/>
      <c r="C758" s="244"/>
      <c r="D758" s="234" t="s">
        <v>152</v>
      </c>
      <c r="E758" s="245" t="s">
        <v>19</v>
      </c>
      <c r="F758" s="246" t="s">
        <v>1478</v>
      </c>
      <c r="G758" s="244"/>
      <c r="H758" s="247">
        <v>409.5</v>
      </c>
      <c r="I758" s="248"/>
      <c r="J758" s="244"/>
      <c r="K758" s="244"/>
      <c r="L758" s="249"/>
      <c r="M758" s="250"/>
      <c r="N758" s="251"/>
      <c r="O758" s="251"/>
      <c r="P758" s="251"/>
      <c r="Q758" s="251"/>
      <c r="R758" s="251"/>
      <c r="S758" s="251"/>
      <c r="T758" s="252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53" t="s">
        <v>152</v>
      </c>
      <c r="AU758" s="253" t="s">
        <v>84</v>
      </c>
      <c r="AV758" s="14" t="s">
        <v>84</v>
      </c>
      <c r="AW758" s="14" t="s">
        <v>33</v>
      </c>
      <c r="AX758" s="14" t="s">
        <v>71</v>
      </c>
      <c r="AY758" s="253" t="s">
        <v>141</v>
      </c>
    </row>
    <row r="759" s="14" customFormat="1">
      <c r="A759" s="14"/>
      <c r="B759" s="243"/>
      <c r="C759" s="244"/>
      <c r="D759" s="234" t="s">
        <v>152</v>
      </c>
      <c r="E759" s="245" t="s">
        <v>19</v>
      </c>
      <c r="F759" s="246" t="s">
        <v>262</v>
      </c>
      <c r="G759" s="244"/>
      <c r="H759" s="247">
        <v>76.319999999999993</v>
      </c>
      <c r="I759" s="248"/>
      <c r="J759" s="244"/>
      <c r="K759" s="244"/>
      <c r="L759" s="249"/>
      <c r="M759" s="250"/>
      <c r="N759" s="251"/>
      <c r="O759" s="251"/>
      <c r="P759" s="251"/>
      <c r="Q759" s="251"/>
      <c r="R759" s="251"/>
      <c r="S759" s="251"/>
      <c r="T759" s="252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53" t="s">
        <v>152</v>
      </c>
      <c r="AU759" s="253" t="s">
        <v>84</v>
      </c>
      <c r="AV759" s="14" t="s">
        <v>84</v>
      </c>
      <c r="AW759" s="14" t="s">
        <v>33</v>
      </c>
      <c r="AX759" s="14" t="s">
        <v>71</v>
      </c>
      <c r="AY759" s="253" t="s">
        <v>141</v>
      </c>
    </row>
    <row r="760" s="14" customFormat="1">
      <c r="A760" s="14"/>
      <c r="B760" s="243"/>
      <c r="C760" s="244"/>
      <c r="D760" s="234" t="s">
        <v>152</v>
      </c>
      <c r="E760" s="245" t="s">
        <v>19</v>
      </c>
      <c r="F760" s="246" t="s">
        <v>579</v>
      </c>
      <c r="G760" s="244"/>
      <c r="H760" s="247">
        <v>0.79500000000000004</v>
      </c>
      <c r="I760" s="248"/>
      <c r="J760" s="244"/>
      <c r="K760" s="244"/>
      <c r="L760" s="249"/>
      <c r="M760" s="250"/>
      <c r="N760" s="251"/>
      <c r="O760" s="251"/>
      <c r="P760" s="251"/>
      <c r="Q760" s="251"/>
      <c r="R760" s="251"/>
      <c r="S760" s="251"/>
      <c r="T760" s="252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3" t="s">
        <v>152</v>
      </c>
      <c r="AU760" s="253" t="s">
        <v>84</v>
      </c>
      <c r="AV760" s="14" t="s">
        <v>84</v>
      </c>
      <c r="AW760" s="14" t="s">
        <v>33</v>
      </c>
      <c r="AX760" s="14" t="s">
        <v>71</v>
      </c>
      <c r="AY760" s="253" t="s">
        <v>141</v>
      </c>
    </row>
    <row r="761" s="14" customFormat="1">
      <c r="A761" s="14"/>
      <c r="B761" s="243"/>
      <c r="C761" s="244"/>
      <c r="D761" s="234" t="s">
        <v>152</v>
      </c>
      <c r="E761" s="245" t="s">
        <v>19</v>
      </c>
      <c r="F761" s="246" t="s">
        <v>263</v>
      </c>
      <c r="G761" s="244"/>
      <c r="H761" s="247">
        <v>1.0800000000000001</v>
      </c>
      <c r="I761" s="248"/>
      <c r="J761" s="244"/>
      <c r="K761" s="244"/>
      <c r="L761" s="249"/>
      <c r="M761" s="250"/>
      <c r="N761" s="251"/>
      <c r="O761" s="251"/>
      <c r="P761" s="251"/>
      <c r="Q761" s="251"/>
      <c r="R761" s="251"/>
      <c r="S761" s="251"/>
      <c r="T761" s="252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53" t="s">
        <v>152</v>
      </c>
      <c r="AU761" s="253" t="s">
        <v>84</v>
      </c>
      <c r="AV761" s="14" t="s">
        <v>84</v>
      </c>
      <c r="AW761" s="14" t="s">
        <v>33</v>
      </c>
      <c r="AX761" s="14" t="s">
        <v>71</v>
      </c>
      <c r="AY761" s="253" t="s">
        <v>141</v>
      </c>
    </row>
    <row r="762" s="13" customFormat="1">
      <c r="A762" s="13"/>
      <c r="B762" s="232"/>
      <c r="C762" s="233"/>
      <c r="D762" s="234" t="s">
        <v>152</v>
      </c>
      <c r="E762" s="235" t="s">
        <v>19</v>
      </c>
      <c r="F762" s="236" t="s">
        <v>1479</v>
      </c>
      <c r="G762" s="233"/>
      <c r="H762" s="235" t="s">
        <v>19</v>
      </c>
      <c r="I762" s="237"/>
      <c r="J762" s="233"/>
      <c r="K762" s="233"/>
      <c r="L762" s="238"/>
      <c r="M762" s="239"/>
      <c r="N762" s="240"/>
      <c r="O762" s="240"/>
      <c r="P762" s="240"/>
      <c r="Q762" s="240"/>
      <c r="R762" s="240"/>
      <c r="S762" s="240"/>
      <c r="T762" s="24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2" t="s">
        <v>152</v>
      </c>
      <c r="AU762" s="242" t="s">
        <v>84</v>
      </c>
      <c r="AV762" s="13" t="s">
        <v>78</v>
      </c>
      <c r="AW762" s="13" t="s">
        <v>33</v>
      </c>
      <c r="AX762" s="13" t="s">
        <v>71</v>
      </c>
      <c r="AY762" s="242" t="s">
        <v>141</v>
      </c>
    </row>
    <row r="763" s="14" customFormat="1">
      <c r="A763" s="14"/>
      <c r="B763" s="243"/>
      <c r="C763" s="244"/>
      <c r="D763" s="234" t="s">
        <v>152</v>
      </c>
      <c r="E763" s="245" t="s">
        <v>19</v>
      </c>
      <c r="F763" s="246" t="s">
        <v>1496</v>
      </c>
      <c r="G763" s="244"/>
      <c r="H763" s="247">
        <v>192.66</v>
      </c>
      <c r="I763" s="248"/>
      <c r="J763" s="244"/>
      <c r="K763" s="244"/>
      <c r="L763" s="249"/>
      <c r="M763" s="250"/>
      <c r="N763" s="251"/>
      <c r="O763" s="251"/>
      <c r="P763" s="251"/>
      <c r="Q763" s="251"/>
      <c r="R763" s="251"/>
      <c r="S763" s="251"/>
      <c r="T763" s="252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53" t="s">
        <v>152</v>
      </c>
      <c r="AU763" s="253" t="s">
        <v>84</v>
      </c>
      <c r="AV763" s="14" t="s">
        <v>84</v>
      </c>
      <c r="AW763" s="14" t="s">
        <v>33</v>
      </c>
      <c r="AX763" s="14" t="s">
        <v>71</v>
      </c>
      <c r="AY763" s="253" t="s">
        <v>141</v>
      </c>
    </row>
    <row r="764" s="13" customFormat="1">
      <c r="A764" s="13"/>
      <c r="B764" s="232"/>
      <c r="C764" s="233"/>
      <c r="D764" s="234" t="s">
        <v>152</v>
      </c>
      <c r="E764" s="235" t="s">
        <v>19</v>
      </c>
      <c r="F764" s="236" t="s">
        <v>264</v>
      </c>
      <c r="G764" s="233"/>
      <c r="H764" s="235" t="s">
        <v>19</v>
      </c>
      <c r="I764" s="237"/>
      <c r="J764" s="233"/>
      <c r="K764" s="233"/>
      <c r="L764" s="238"/>
      <c r="M764" s="239"/>
      <c r="N764" s="240"/>
      <c r="O764" s="240"/>
      <c r="P764" s="240"/>
      <c r="Q764" s="240"/>
      <c r="R764" s="240"/>
      <c r="S764" s="240"/>
      <c r="T764" s="241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42" t="s">
        <v>152</v>
      </c>
      <c r="AU764" s="242" t="s">
        <v>84</v>
      </c>
      <c r="AV764" s="13" t="s">
        <v>78</v>
      </c>
      <c r="AW764" s="13" t="s">
        <v>33</v>
      </c>
      <c r="AX764" s="13" t="s">
        <v>71</v>
      </c>
      <c r="AY764" s="242" t="s">
        <v>141</v>
      </c>
    </row>
    <row r="765" s="14" customFormat="1">
      <c r="A765" s="14"/>
      <c r="B765" s="243"/>
      <c r="C765" s="244"/>
      <c r="D765" s="234" t="s">
        <v>152</v>
      </c>
      <c r="E765" s="245" t="s">
        <v>19</v>
      </c>
      <c r="F765" s="246" t="s">
        <v>1478</v>
      </c>
      <c r="G765" s="244"/>
      <c r="H765" s="247">
        <v>409.5</v>
      </c>
      <c r="I765" s="248"/>
      <c r="J765" s="244"/>
      <c r="K765" s="244"/>
      <c r="L765" s="249"/>
      <c r="M765" s="250"/>
      <c r="N765" s="251"/>
      <c r="O765" s="251"/>
      <c r="P765" s="251"/>
      <c r="Q765" s="251"/>
      <c r="R765" s="251"/>
      <c r="S765" s="251"/>
      <c r="T765" s="252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  <c r="AE765" s="14"/>
      <c r="AT765" s="253" t="s">
        <v>152</v>
      </c>
      <c r="AU765" s="253" t="s">
        <v>84</v>
      </c>
      <c r="AV765" s="14" t="s">
        <v>84</v>
      </c>
      <c r="AW765" s="14" t="s">
        <v>33</v>
      </c>
      <c r="AX765" s="14" t="s">
        <v>71</v>
      </c>
      <c r="AY765" s="253" t="s">
        <v>141</v>
      </c>
    </row>
    <row r="766" s="16" customFormat="1">
      <c r="A766" s="16"/>
      <c r="B766" s="275"/>
      <c r="C766" s="276"/>
      <c r="D766" s="234" t="s">
        <v>152</v>
      </c>
      <c r="E766" s="277" t="s">
        <v>19</v>
      </c>
      <c r="F766" s="278" t="s">
        <v>266</v>
      </c>
      <c r="G766" s="276"/>
      <c r="H766" s="279">
        <v>1127.1599999999999</v>
      </c>
      <c r="I766" s="280"/>
      <c r="J766" s="276"/>
      <c r="K766" s="276"/>
      <c r="L766" s="281"/>
      <c r="M766" s="282"/>
      <c r="N766" s="283"/>
      <c r="O766" s="283"/>
      <c r="P766" s="283"/>
      <c r="Q766" s="283"/>
      <c r="R766" s="283"/>
      <c r="S766" s="283"/>
      <c r="T766" s="284"/>
      <c r="U766" s="16"/>
      <c r="V766" s="16"/>
      <c r="W766" s="16"/>
      <c r="X766" s="16"/>
      <c r="Y766" s="16"/>
      <c r="Z766" s="16"/>
      <c r="AA766" s="16"/>
      <c r="AB766" s="16"/>
      <c r="AC766" s="16"/>
      <c r="AD766" s="16"/>
      <c r="AE766" s="16"/>
      <c r="AT766" s="285" t="s">
        <v>152</v>
      </c>
      <c r="AU766" s="285" t="s">
        <v>84</v>
      </c>
      <c r="AV766" s="16" t="s">
        <v>164</v>
      </c>
      <c r="AW766" s="16" t="s">
        <v>33</v>
      </c>
      <c r="AX766" s="16" t="s">
        <v>71</v>
      </c>
      <c r="AY766" s="285" t="s">
        <v>141</v>
      </c>
    </row>
    <row r="767" s="13" customFormat="1">
      <c r="A767" s="13"/>
      <c r="B767" s="232"/>
      <c r="C767" s="233"/>
      <c r="D767" s="234" t="s">
        <v>152</v>
      </c>
      <c r="E767" s="235" t="s">
        <v>19</v>
      </c>
      <c r="F767" s="236" t="s">
        <v>267</v>
      </c>
      <c r="G767" s="233"/>
      <c r="H767" s="235" t="s">
        <v>19</v>
      </c>
      <c r="I767" s="237"/>
      <c r="J767" s="233"/>
      <c r="K767" s="233"/>
      <c r="L767" s="238"/>
      <c r="M767" s="239"/>
      <c r="N767" s="240"/>
      <c r="O767" s="240"/>
      <c r="P767" s="240"/>
      <c r="Q767" s="240"/>
      <c r="R767" s="240"/>
      <c r="S767" s="240"/>
      <c r="T767" s="241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2" t="s">
        <v>152</v>
      </c>
      <c r="AU767" s="242" t="s">
        <v>84</v>
      </c>
      <c r="AV767" s="13" t="s">
        <v>78</v>
      </c>
      <c r="AW767" s="13" t="s">
        <v>33</v>
      </c>
      <c r="AX767" s="13" t="s">
        <v>71</v>
      </c>
      <c r="AY767" s="242" t="s">
        <v>141</v>
      </c>
    </row>
    <row r="768" s="13" customFormat="1">
      <c r="A768" s="13"/>
      <c r="B768" s="232"/>
      <c r="C768" s="233"/>
      <c r="D768" s="234" t="s">
        <v>152</v>
      </c>
      <c r="E768" s="235" t="s">
        <v>19</v>
      </c>
      <c r="F768" s="236" t="s">
        <v>260</v>
      </c>
      <c r="G768" s="233"/>
      <c r="H768" s="235" t="s">
        <v>19</v>
      </c>
      <c r="I768" s="237"/>
      <c r="J768" s="233"/>
      <c r="K768" s="233"/>
      <c r="L768" s="238"/>
      <c r="M768" s="239"/>
      <c r="N768" s="240"/>
      <c r="O768" s="240"/>
      <c r="P768" s="240"/>
      <c r="Q768" s="240"/>
      <c r="R768" s="240"/>
      <c r="S768" s="240"/>
      <c r="T768" s="24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42" t="s">
        <v>152</v>
      </c>
      <c r="AU768" s="242" t="s">
        <v>84</v>
      </c>
      <c r="AV768" s="13" t="s">
        <v>78</v>
      </c>
      <c r="AW768" s="13" t="s">
        <v>33</v>
      </c>
      <c r="AX768" s="13" t="s">
        <v>71</v>
      </c>
      <c r="AY768" s="242" t="s">
        <v>141</v>
      </c>
    </row>
    <row r="769" s="14" customFormat="1">
      <c r="A769" s="14"/>
      <c r="B769" s="243"/>
      <c r="C769" s="244"/>
      <c r="D769" s="234" t="s">
        <v>152</v>
      </c>
      <c r="E769" s="245" t="s">
        <v>19</v>
      </c>
      <c r="F769" s="246" t="s">
        <v>268</v>
      </c>
      <c r="G769" s="244"/>
      <c r="H769" s="247">
        <v>6.2999999999999998</v>
      </c>
      <c r="I769" s="248"/>
      <c r="J769" s="244"/>
      <c r="K769" s="244"/>
      <c r="L769" s="249"/>
      <c r="M769" s="250"/>
      <c r="N769" s="251"/>
      <c r="O769" s="251"/>
      <c r="P769" s="251"/>
      <c r="Q769" s="251"/>
      <c r="R769" s="251"/>
      <c r="S769" s="251"/>
      <c r="T769" s="252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253" t="s">
        <v>152</v>
      </c>
      <c r="AU769" s="253" t="s">
        <v>84</v>
      </c>
      <c r="AV769" s="14" t="s">
        <v>84</v>
      </c>
      <c r="AW769" s="14" t="s">
        <v>33</v>
      </c>
      <c r="AX769" s="14" t="s">
        <v>71</v>
      </c>
      <c r="AY769" s="253" t="s">
        <v>141</v>
      </c>
    </row>
    <row r="770" s="14" customFormat="1">
      <c r="A770" s="14"/>
      <c r="B770" s="243"/>
      <c r="C770" s="244"/>
      <c r="D770" s="234" t="s">
        <v>152</v>
      </c>
      <c r="E770" s="245" t="s">
        <v>19</v>
      </c>
      <c r="F770" s="246" t="s">
        <v>269</v>
      </c>
      <c r="G770" s="244"/>
      <c r="H770" s="247">
        <v>4.7699999999999996</v>
      </c>
      <c r="I770" s="248"/>
      <c r="J770" s="244"/>
      <c r="K770" s="244"/>
      <c r="L770" s="249"/>
      <c r="M770" s="250"/>
      <c r="N770" s="251"/>
      <c r="O770" s="251"/>
      <c r="P770" s="251"/>
      <c r="Q770" s="251"/>
      <c r="R770" s="251"/>
      <c r="S770" s="251"/>
      <c r="T770" s="252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53" t="s">
        <v>152</v>
      </c>
      <c r="AU770" s="253" t="s">
        <v>84</v>
      </c>
      <c r="AV770" s="14" t="s">
        <v>84</v>
      </c>
      <c r="AW770" s="14" t="s">
        <v>33</v>
      </c>
      <c r="AX770" s="14" t="s">
        <v>71</v>
      </c>
      <c r="AY770" s="253" t="s">
        <v>141</v>
      </c>
    </row>
    <row r="771" s="14" customFormat="1">
      <c r="A771" s="14"/>
      <c r="B771" s="243"/>
      <c r="C771" s="244"/>
      <c r="D771" s="234" t="s">
        <v>152</v>
      </c>
      <c r="E771" s="245" t="s">
        <v>19</v>
      </c>
      <c r="F771" s="246" t="s">
        <v>1427</v>
      </c>
      <c r="G771" s="244"/>
      <c r="H771" s="247">
        <v>3.96</v>
      </c>
      <c r="I771" s="248"/>
      <c r="J771" s="244"/>
      <c r="K771" s="244"/>
      <c r="L771" s="249"/>
      <c r="M771" s="250"/>
      <c r="N771" s="251"/>
      <c r="O771" s="251"/>
      <c r="P771" s="251"/>
      <c r="Q771" s="251"/>
      <c r="R771" s="251"/>
      <c r="S771" s="251"/>
      <c r="T771" s="252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53" t="s">
        <v>152</v>
      </c>
      <c r="AU771" s="253" t="s">
        <v>84</v>
      </c>
      <c r="AV771" s="14" t="s">
        <v>84</v>
      </c>
      <c r="AW771" s="14" t="s">
        <v>33</v>
      </c>
      <c r="AX771" s="14" t="s">
        <v>71</v>
      </c>
      <c r="AY771" s="253" t="s">
        <v>141</v>
      </c>
    </row>
    <row r="772" s="14" customFormat="1">
      <c r="A772" s="14"/>
      <c r="B772" s="243"/>
      <c r="C772" s="244"/>
      <c r="D772" s="234" t="s">
        <v>152</v>
      </c>
      <c r="E772" s="245" t="s">
        <v>19</v>
      </c>
      <c r="F772" s="246" t="s">
        <v>272</v>
      </c>
      <c r="G772" s="244"/>
      <c r="H772" s="247">
        <v>0.90000000000000002</v>
      </c>
      <c r="I772" s="248"/>
      <c r="J772" s="244"/>
      <c r="K772" s="244"/>
      <c r="L772" s="249"/>
      <c r="M772" s="250"/>
      <c r="N772" s="251"/>
      <c r="O772" s="251"/>
      <c r="P772" s="251"/>
      <c r="Q772" s="251"/>
      <c r="R772" s="251"/>
      <c r="S772" s="251"/>
      <c r="T772" s="252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53" t="s">
        <v>152</v>
      </c>
      <c r="AU772" s="253" t="s">
        <v>84</v>
      </c>
      <c r="AV772" s="14" t="s">
        <v>84</v>
      </c>
      <c r="AW772" s="14" t="s">
        <v>33</v>
      </c>
      <c r="AX772" s="14" t="s">
        <v>71</v>
      </c>
      <c r="AY772" s="253" t="s">
        <v>141</v>
      </c>
    </row>
    <row r="773" s="14" customFormat="1">
      <c r="A773" s="14"/>
      <c r="B773" s="243"/>
      <c r="C773" s="244"/>
      <c r="D773" s="234" t="s">
        <v>152</v>
      </c>
      <c r="E773" s="245" t="s">
        <v>19</v>
      </c>
      <c r="F773" s="246" t="s">
        <v>273</v>
      </c>
      <c r="G773" s="244"/>
      <c r="H773" s="247">
        <v>4.6500000000000004</v>
      </c>
      <c r="I773" s="248"/>
      <c r="J773" s="244"/>
      <c r="K773" s="244"/>
      <c r="L773" s="249"/>
      <c r="M773" s="250"/>
      <c r="N773" s="251"/>
      <c r="O773" s="251"/>
      <c r="P773" s="251"/>
      <c r="Q773" s="251"/>
      <c r="R773" s="251"/>
      <c r="S773" s="251"/>
      <c r="T773" s="252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253" t="s">
        <v>152</v>
      </c>
      <c r="AU773" s="253" t="s">
        <v>84</v>
      </c>
      <c r="AV773" s="14" t="s">
        <v>84</v>
      </c>
      <c r="AW773" s="14" t="s">
        <v>33</v>
      </c>
      <c r="AX773" s="14" t="s">
        <v>71</v>
      </c>
      <c r="AY773" s="253" t="s">
        <v>141</v>
      </c>
    </row>
    <row r="774" s="14" customFormat="1">
      <c r="A774" s="14"/>
      <c r="B774" s="243"/>
      <c r="C774" s="244"/>
      <c r="D774" s="234" t="s">
        <v>152</v>
      </c>
      <c r="E774" s="245" t="s">
        <v>19</v>
      </c>
      <c r="F774" s="246" t="s">
        <v>1428</v>
      </c>
      <c r="G774" s="244"/>
      <c r="H774" s="247">
        <v>4.2300000000000004</v>
      </c>
      <c r="I774" s="248"/>
      <c r="J774" s="244"/>
      <c r="K774" s="244"/>
      <c r="L774" s="249"/>
      <c r="M774" s="250"/>
      <c r="N774" s="251"/>
      <c r="O774" s="251"/>
      <c r="P774" s="251"/>
      <c r="Q774" s="251"/>
      <c r="R774" s="251"/>
      <c r="S774" s="251"/>
      <c r="T774" s="252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3" t="s">
        <v>152</v>
      </c>
      <c r="AU774" s="253" t="s">
        <v>84</v>
      </c>
      <c r="AV774" s="14" t="s">
        <v>84</v>
      </c>
      <c r="AW774" s="14" t="s">
        <v>33</v>
      </c>
      <c r="AX774" s="14" t="s">
        <v>71</v>
      </c>
      <c r="AY774" s="253" t="s">
        <v>141</v>
      </c>
    </row>
    <row r="775" s="14" customFormat="1">
      <c r="A775" s="14"/>
      <c r="B775" s="243"/>
      <c r="C775" s="244"/>
      <c r="D775" s="234" t="s">
        <v>152</v>
      </c>
      <c r="E775" s="245" t="s">
        <v>19</v>
      </c>
      <c r="F775" s="246" t="s">
        <v>269</v>
      </c>
      <c r="G775" s="244"/>
      <c r="H775" s="247">
        <v>4.7699999999999996</v>
      </c>
      <c r="I775" s="248"/>
      <c r="J775" s="244"/>
      <c r="K775" s="244"/>
      <c r="L775" s="249"/>
      <c r="M775" s="250"/>
      <c r="N775" s="251"/>
      <c r="O775" s="251"/>
      <c r="P775" s="251"/>
      <c r="Q775" s="251"/>
      <c r="R775" s="251"/>
      <c r="S775" s="251"/>
      <c r="T775" s="252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53" t="s">
        <v>152</v>
      </c>
      <c r="AU775" s="253" t="s">
        <v>84</v>
      </c>
      <c r="AV775" s="14" t="s">
        <v>84</v>
      </c>
      <c r="AW775" s="14" t="s">
        <v>33</v>
      </c>
      <c r="AX775" s="14" t="s">
        <v>71</v>
      </c>
      <c r="AY775" s="253" t="s">
        <v>141</v>
      </c>
    </row>
    <row r="776" s="14" customFormat="1">
      <c r="A776" s="14"/>
      <c r="B776" s="243"/>
      <c r="C776" s="244"/>
      <c r="D776" s="234" t="s">
        <v>152</v>
      </c>
      <c r="E776" s="245" t="s">
        <v>19</v>
      </c>
      <c r="F776" s="246" t="s">
        <v>268</v>
      </c>
      <c r="G776" s="244"/>
      <c r="H776" s="247">
        <v>6.2999999999999998</v>
      </c>
      <c r="I776" s="248"/>
      <c r="J776" s="244"/>
      <c r="K776" s="244"/>
      <c r="L776" s="249"/>
      <c r="M776" s="250"/>
      <c r="N776" s="251"/>
      <c r="O776" s="251"/>
      <c r="P776" s="251"/>
      <c r="Q776" s="251"/>
      <c r="R776" s="251"/>
      <c r="S776" s="251"/>
      <c r="T776" s="252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53" t="s">
        <v>152</v>
      </c>
      <c r="AU776" s="253" t="s">
        <v>84</v>
      </c>
      <c r="AV776" s="14" t="s">
        <v>84</v>
      </c>
      <c r="AW776" s="14" t="s">
        <v>33</v>
      </c>
      <c r="AX776" s="14" t="s">
        <v>71</v>
      </c>
      <c r="AY776" s="253" t="s">
        <v>141</v>
      </c>
    </row>
    <row r="777" s="14" customFormat="1">
      <c r="A777" s="14"/>
      <c r="B777" s="243"/>
      <c r="C777" s="244"/>
      <c r="D777" s="234" t="s">
        <v>152</v>
      </c>
      <c r="E777" s="245" t="s">
        <v>19</v>
      </c>
      <c r="F777" s="246" t="s">
        <v>276</v>
      </c>
      <c r="G777" s="244"/>
      <c r="H777" s="247">
        <v>1.095</v>
      </c>
      <c r="I777" s="248"/>
      <c r="J777" s="244"/>
      <c r="K777" s="244"/>
      <c r="L777" s="249"/>
      <c r="M777" s="250"/>
      <c r="N777" s="251"/>
      <c r="O777" s="251"/>
      <c r="P777" s="251"/>
      <c r="Q777" s="251"/>
      <c r="R777" s="251"/>
      <c r="S777" s="251"/>
      <c r="T777" s="252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53" t="s">
        <v>152</v>
      </c>
      <c r="AU777" s="253" t="s">
        <v>84</v>
      </c>
      <c r="AV777" s="14" t="s">
        <v>84</v>
      </c>
      <c r="AW777" s="14" t="s">
        <v>33</v>
      </c>
      <c r="AX777" s="14" t="s">
        <v>71</v>
      </c>
      <c r="AY777" s="253" t="s">
        <v>141</v>
      </c>
    </row>
    <row r="778" s="14" customFormat="1">
      <c r="A778" s="14"/>
      <c r="B778" s="243"/>
      <c r="C778" s="244"/>
      <c r="D778" s="234" t="s">
        <v>152</v>
      </c>
      <c r="E778" s="245" t="s">
        <v>19</v>
      </c>
      <c r="F778" s="246" t="s">
        <v>277</v>
      </c>
      <c r="G778" s="244"/>
      <c r="H778" s="247">
        <v>1.98</v>
      </c>
      <c r="I778" s="248"/>
      <c r="J778" s="244"/>
      <c r="K778" s="244"/>
      <c r="L778" s="249"/>
      <c r="M778" s="250"/>
      <c r="N778" s="251"/>
      <c r="O778" s="251"/>
      <c r="P778" s="251"/>
      <c r="Q778" s="251"/>
      <c r="R778" s="251"/>
      <c r="S778" s="251"/>
      <c r="T778" s="252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53" t="s">
        <v>152</v>
      </c>
      <c r="AU778" s="253" t="s">
        <v>84</v>
      </c>
      <c r="AV778" s="14" t="s">
        <v>84</v>
      </c>
      <c r="AW778" s="14" t="s">
        <v>33</v>
      </c>
      <c r="AX778" s="14" t="s">
        <v>71</v>
      </c>
      <c r="AY778" s="253" t="s">
        <v>141</v>
      </c>
    </row>
    <row r="779" s="14" customFormat="1">
      <c r="A779" s="14"/>
      <c r="B779" s="243"/>
      <c r="C779" s="244"/>
      <c r="D779" s="234" t="s">
        <v>152</v>
      </c>
      <c r="E779" s="245" t="s">
        <v>19</v>
      </c>
      <c r="F779" s="246" t="s">
        <v>278</v>
      </c>
      <c r="G779" s="244"/>
      <c r="H779" s="247">
        <v>0.81000000000000005</v>
      </c>
      <c r="I779" s="248"/>
      <c r="J779" s="244"/>
      <c r="K779" s="244"/>
      <c r="L779" s="249"/>
      <c r="M779" s="250"/>
      <c r="N779" s="251"/>
      <c r="O779" s="251"/>
      <c r="P779" s="251"/>
      <c r="Q779" s="251"/>
      <c r="R779" s="251"/>
      <c r="S779" s="251"/>
      <c r="T779" s="252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253" t="s">
        <v>152</v>
      </c>
      <c r="AU779" s="253" t="s">
        <v>84</v>
      </c>
      <c r="AV779" s="14" t="s">
        <v>84</v>
      </c>
      <c r="AW779" s="14" t="s">
        <v>33</v>
      </c>
      <c r="AX779" s="14" t="s">
        <v>71</v>
      </c>
      <c r="AY779" s="253" t="s">
        <v>141</v>
      </c>
    </row>
    <row r="780" s="13" customFormat="1">
      <c r="A780" s="13"/>
      <c r="B780" s="232"/>
      <c r="C780" s="233"/>
      <c r="D780" s="234" t="s">
        <v>152</v>
      </c>
      <c r="E780" s="235" t="s">
        <v>19</v>
      </c>
      <c r="F780" s="236" t="s">
        <v>264</v>
      </c>
      <c r="G780" s="233"/>
      <c r="H780" s="235" t="s">
        <v>19</v>
      </c>
      <c r="I780" s="237"/>
      <c r="J780" s="233"/>
      <c r="K780" s="233"/>
      <c r="L780" s="238"/>
      <c r="M780" s="239"/>
      <c r="N780" s="240"/>
      <c r="O780" s="240"/>
      <c r="P780" s="240"/>
      <c r="Q780" s="240"/>
      <c r="R780" s="240"/>
      <c r="S780" s="240"/>
      <c r="T780" s="241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2" t="s">
        <v>152</v>
      </c>
      <c r="AU780" s="242" t="s">
        <v>84</v>
      </c>
      <c r="AV780" s="13" t="s">
        <v>78</v>
      </c>
      <c r="AW780" s="13" t="s">
        <v>33</v>
      </c>
      <c r="AX780" s="13" t="s">
        <v>71</v>
      </c>
      <c r="AY780" s="242" t="s">
        <v>141</v>
      </c>
    </row>
    <row r="781" s="14" customFormat="1">
      <c r="A781" s="14"/>
      <c r="B781" s="243"/>
      <c r="C781" s="244"/>
      <c r="D781" s="234" t="s">
        <v>152</v>
      </c>
      <c r="E781" s="245" t="s">
        <v>19</v>
      </c>
      <c r="F781" s="246" t="s">
        <v>279</v>
      </c>
      <c r="G781" s="244"/>
      <c r="H781" s="247">
        <v>5.5800000000000001</v>
      </c>
      <c r="I781" s="248"/>
      <c r="J781" s="244"/>
      <c r="K781" s="244"/>
      <c r="L781" s="249"/>
      <c r="M781" s="250"/>
      <c r="N781" s="251"/>
      <c r="O781" s="251"/>
      <c r="P781" s="251"/>
      <c r="Q781" s="251"/>
      <c r="R781" s="251"/>
      <c r="S781" s="251"/>
      <c r="T781" s="252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53" t="s">
        <v>152</v>
      </c>
      <c r="AU781" s="253" t="s">
        <v>84</v>
      </c>
      <c r="AV781" s="14" t="s">
        <v>84</v>
      </c>
      <c r="AW781" s="14" t="s">
        <v>33</v>
      </c>
      <c r="AX781" s="14" t="s">
        <v>71</v>
      </c>
      <c r="AY781" s="253" t="s">
        <v>141</v>
      </c>
    </row>
    <row r="782" s="14" customFormat="1">
      <c r="A782" s="14"/>
      <c r="B782" s="243"/>
      <c r="C782" s="244"/>
      <c r="D782" s="234" t="s">
        <v>152</v>
      </c>
      <c r="E782" s="245" t="s">
        <v>19</v>
      </c>
      <c r="F782" s="246" t="s">
        <v>280</v>
      </c>
      <c r="G782" s="244"/>
      <c r="H782" s="247">
        <v>5.04</v>
      </c>
      <c r="I782" s="248"/>
      <c r="J782" s="244"/>
      <c r="K782" s="244"/>
      <c r="L782" s="249"/>
      <c r="M782" s="250"/>
      <c r="N782" s="251"/>
      <c r="O782" s="251"/>
      <c r="P782" s="251"/>
      <c r="Q782" s="251"/>
      <c r="R782" s="251"/>
      <c r="S782" s="251"/>
      <c r="T782" s="252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253" t="s">
        <v>152</v>
      </c>
      <c r="AU782" s="253" t="s">
        <v>84</v>
      </c>
      <c r="AV782" s="14" t="s">
        <v>84</v>
      </c>
      <c r="AW782" s="14" t="s">
        <v>33</v>
      </c>
      <c r="AX782" s="14" t="s">
        <v>71</v>
      </c>
      <c r="AY782" s="253" t="s">
        <v>141</v>
      </c>
    </row>
    <row r="783" s="14" customFormat="1">
      <c r="A783" s="14"/>
      <c r="B783" s="243"/>
      <c r="C783" s="244"/>
      <c r="D783" s="234" t="s">
        <v>152</v>
      </c>
      <c r="E783" s="245" t="s">
        <v>19</v>
      </c>
      <c r="F783" s="246" t="s">
        <v>273</v>
      </c>
      <c r="G783" s="244"/>
      <c r="H783" s="247">
        <v>4.6500000000000004</v>
      </c>
      <c r="I783" s="248"/>
      <c r="J783" s="244"/>
      <c r="K783" s="244"/>
      <c r="L783" s="249"/>
      <c r="M783" s="250"/>
      <c r="N783" s="251"/>
      <c r="O783" s="251"/>
      <c r="P783" s="251"/>
      <c r="Q783" s="251"/>
      <c r="R783" s="251"/>
      <c r="S783" s="251"/>
      <c r="T783" s="252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3" t="s">
        <v>152</v>
      </c>
      <c r="AU783" s="253" t="s">
        <v>84</v>
      </c>
      <c r="AV783" s="14" t="s">
        <v>84</v>
      </c>
      <c r="AW783" s="14" t="s">
        <v>33</v>
      </c>
      <c r="AX783" s="14" t="s">
        <v>71</v>
      </c>
      <c r="AY783" s="253" t="s">
        <v>141</v>
      </c>
    </row>
    <row r="784" s="14" customFormat="1">
      <c r="A784" s="14"/>
      <c r="B784" s="243"/>
      <c r="C784" s="244"/>
      <c r="D784" s="234" t="s">
        <v>152</v>
      </c>
      <c r="E784" s="245" t="s">
        <v>19</v>
      </c>
      <c r="F784" s="246" t="s">
        <v>280</v>
      </c>
      <c r="G784" s="244"/>
      <c r="H784" s="247">
        <v>5.04</v>
      </c>
      <c r="I784" s="248"/>
      <c r="J784" s="244"/>
      <c r="K784" s="244"/>
      <c r="L784" s="249"/>
      <c r="M784" s="250"/>
      <c r="N784" s="251"/>
      <c r="O784" s="251"/>
      <c r="P784" s="251"/>
      <c r="Q784" s="251"/>
      <c r="R784" s="251"/>
      <c r="S784" s="251"/>
      <c r="T784" s="252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53" t="s">
        <v>152</v>
      </c>
      <c r="AU784" s="253" t="s">
        <v>84</v>
      </c>
      <c r="AV784" s="14" t="s">
        <v>84</v>
      </c>
      <c r="AW784" s="14" t="s">
        <v>33</v>
      </c>
      <c r="AX784" s="14" t="s">
        <v>71</v>
      </c>
      <c r="AY784" s="253" t="s">
        <v>141</v>
      </c>
    </row>
    <row r="785" s="14" customFormat="1">
      <c r="A785" s="14"/>
      <c r="B785" s="243"/>
      <c r="C785" s="244"/>
      <c r="D785" s="234" t="s">
        <v>152</v>
      </c>
      <c r="E785" s="245" t="s">
        <v>19</v>
      </c>
      <c r="F785" s="246" t="s">
        <v>279</v>
      </c>
      <c r="G785" s="244"/>
      <c r="H785" s="247">
        <v>5.5800000000000001</v>
      </c>
      <c r="I785" s="248"/>
      <c r="J785" s="244"/>
      <c r="K785" s="244"/>
      <c r="L785" s="249"/>
      <c r="M785" s="250"/>
      <c r="N785" s="251"/>
      <c r="O785" s="251"/>
      <c r="P785" s="251"/>
      <c r="Q785" s="251"/>
      <c r="R785" s="251"/>
      <c r="S785" s="251"/>
      <c r="T785" s="252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53" t="s">
        <v>152</v>
      </c>
      <c r="AU785" s="253" t="s">
        <v>84</v>
      </c>
      <c r="AV785" s="14" t="s">
        <v>84</v>
      </c>
      <c r="AW785" s="14" t="s">
        <v>33</v>
      </c>
      <c r="AX785" s="14" t="s">
        <v>71</v>
      </c>
      <c r="AY785" s="253" t="s">
        <v>141</v>
      </c>
    </row>
    <row r="786" s="14" customFormat="1">
      <c r="A786" s="14"/>
      <c r="B786" s="243"/>
      <c r="C786" s="244"/>
      <c r="D786" s="234" t="s">
        <v>152</v>
      </c>
      <c r="E786" s="245" t="s">
        <v>19</v>
      </c>
      <c r="F786" s="246" t="s">
        <v>276</v>
      </c>
      <c r="G786" s="244"/>
      <c r="H786" s="247">
        <v>1.095</v>
      </c>
      <c r="I786" s="248"/>
      <c r="J786" s="244"/>
      <c r="K786" s="244"/>
      <c r="L786" s="249"/>
      <c r="M786" s="250"/>
      <c r="N786" s="251"/>
      <c r="O786" s="251"/>
      <c r="P786" s="251"/>
      <c r="Q786" s="251"/>
      <c r="R786" s="251"/>
      <c r="S786" s="251"/>
      <c r="T786" s="252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53" t="s">
        <v>152</v>
      </c>
      <c r="AU786" s="253" t="s">
        <v>84</v>
      </c>
      <c r="AV786" s="14" t="s">
        <v>84</v>
      </c>
      <c r="AW786" s="14" t="s">
        <v>33</v>
      </c>
      <c r="AX786" s="14" t="s">
        <v>71</v>
      </c>
      <c r="AY786" s="253" t="s">
        <v>141</v>
      </c>
    </row>
    <row r="787" s="14" customFormat="1">
      <c r="A787" s="14"/>
      <c r="B787" s="243"/>
      <c r="C787" s="244"/>
      <c r="D787" s="234" t="s">
        <v>152</v>
      </c>
      <c r="E787" s="245" t="s">
        <v>19</v>
      </c>
      <c r="F787" s="246" t="s">
        <v>281</v>
      </c>
      <c r="G787" s="244"/>
      <c r="H787" s="247">
        <v>2.52</v>
      </c>
      <c r="I787" s="248"/>
      <c r="J787" s="244"/>
      <c r="K787" s="244"/>
      <c r="L787" s="249"/>
      <c r="M787" s="250"/>
      <c r="N787" s="251"/>
      <c r="O787" s="251"/>
      <c r="P787" s="251"/>
      <c r="Q787" s="251"/>
      <c r="R787" s="251"/>
      <c r="S787" s="251"/>
      <c r="T787" s="252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  <c r="AE787" s="14"/>
      <c r="AT787" s="253" t="s">
        <v>152</v>
      </c>
      <c r="AU787" s="253" t="s">
        <v>84</v>
      </c>
      <c r="AV787" s="14" t="s">
        <v>84</v>
      </c>
      <c r="AW787" s="14" t="s">
        <v>33</v>
      </c>
      <c r="AX787" s="14" t="s">
        <v>71</v>
      </c>
      <c r="AY787" s="253" t="s">
        <v>141</v>
      </c>
    </row>
    <row r="788" s="16" customFormat="1">
      <c r="A788" s="16"/>
      <c r="B788" s="275"/>
      <c r="C788" s="276"/>
      <c r="D788" s="234" t="s">
        <v>152</v>
      </c>
      <c r="E788" s="277" t="s">
        <v>19</v>
      </c>
      <c r="F788" s="278" t="s">
        <v>266</v>
      </c>
      <c r="G788" s="276"/>
      <c r="H788" s="279">
        <v>69.269999999999996</v>
      </c>
      <c r="I788" s="280"/>
      <c r="J788" s="276"/>
      <c r="K788" s="276"/>
      <c r="L788" s="281"/>
      <c r="M788" s="282"/>
      <c r="N788" s="283"/>
      <c r="O788" s="283"/>
      <c r="P788" s="283"/>
      <c r="Q788" s="283"/>
      <c r="R788" s="283"/>
      <c r="S788" s="283"/>
      <c r="T788" s="284"/>
      <c r="U788" s="16"/>
      <c r="V788" s="16"/>
      <c r="W788" s="16"/>
      <c r="X788" s="16"/>
      <c r="Y788" s="16"/>
      <c r="Z788" s="16"/>
      <c r="AA788" s="16"/>
      <c r="AB788" s="16"/>
      <c r="AC788" s="16"/>
      <c r="AD788" s="16"/>
      <c r="AE788" s="16"/>
      <c r="AT788" s="285" t="s">
        <v>152</v>
      </c>
      <c r="AU788" s="285" t="s">
        <v>84</v>
      </c>
      <c r="AV788" s="16" t="s">
        <v>164</v>
      </c>
      <c r="AW788" s="16" t="s">
        <v>33</v>
      </c>
      <c r="AX788" s="16" t="s">
        <v>71</v>
      </c>
      <c r="AY788" s="285" t="s">
        <v>141</v>
      </c>
    </row>
    <row r="789" s="14" customFormat="1">
      <c r="A789" s="14"/>
      <c r="B789" s="243"/>
      <c r="C789" s="244"/>
      <c r="D789" s="234" t="s">
        <v>152</v>
      </c>
      <c r="E789" s="245" t="s">
        <v>19</v>
      </c>
      <c r="F789" s="246" t="s">
        <v>282</v>
      </c>
      <c r="G789" s="244"/>
      <c r="H789" s="247">
        <v>-297.26999999999998</v>
      </c>
      <c r="I789" s="248"/>
      <c r="J789" s="244"/>
      <c r="K789" s="244"/>
      <c r="L789" s="249"/>
      <c r="M789" s="250"/>
      <c r="N789" s="251"/>
      <c r="O789" s="251"/>
      <c r="P789" s="251"/>
      <c r="Q789" s="251"/>
      <c r="R789" s="251"/>
      <c r="S789" s="251"/>
      <c r="T789" s="252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53" t="s">
        <v>152</v>
      </c>
      <c r="AU789" s="253" t="s">
        <v>84</v>
      </c>
      <c r="AV789" s="14" t="s">
        <v>84</v>
      </c>
      <c r="AW789" s="14" t="s">
        <v>33</v>
      </c>
      <c r="AX789" s="14" t="s">
        <v>71</v>
      </c>
      <c r="AY789" s="253" t="s">
        <v>141</v>
      </c>
    </row>
    <row r="790" s="15" customFormat="1">
      <c r="A790" s="15"/>
      <c r="B790" s="254"/>
      <c r="C790" s="255"/>
      <c r="D790" s="234" t="s">
        <v>152</v>
      </c>
      <c r="E790" s="256" t="s">
        <v>19</v>
      </c>
      <c r="F790" s="257" t="s">
        <v>159</v>
      </c>
      <c r="G790" s="255"/>
      <c r="H790" s="258">
        <v>899.15999999999985</v>
      </c>
      <c r="I790" s="259"/>
      <c r="J790" s="255"/>
      <c r="K790" s="255"/>
      <c r="L790" s="260"/>
      <c r="M790" s="261"/>
      <c r="N790" s="262"/>
      <c r="O790" s="262"/>
      <c r="P790" s="262"/>
      <c r="Q790" s="262"/>
      <c r="R790" s="262"/>
      <c r="S790" s="262"/>
      <c r="T790" s="263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T790" s="264" t="s">
        <v>152</v>
      </c>
      <c r="AU790" s="264" t="s">
        <v>84</v>
      </c>
      <c r="AV790" s="15" t="s">
        <v>148</v>
      </c>
      <c r="AW790" s="15" t="s">
        <v>33</v>
      </c>
      <c r="AX790" s="15" t="s">
        <v>78</v>
      </c>
      <c r="AY790" s="264" t="s">
        <v>141</v>
      </c>
    </row>
    <row r="791" s="2" customFormat="1" ht="21.75" customHeight="1">
      <c r="A791" s="40"/>
      <c r="B791" s="41"/>
      <c r="C791" s="214" t="s">
        <v>621</v>
      </c>
      <c r="D791" s="214" t="s">
        <v>143</v>
      </c>
      <c r="E791" s="215" t="s">
        <v>622</v>
      </c>
      <c r="F791" s="216" t="s">
        <v>623</v>
      </c>
      <c r="G791" s="217" t="s">
        <v>167</v>
      </c>
      <c r="H791" s="218">
        <v>2.9380000000000002</v>
      </c>
      <c r="I791" s="219"/>
      <c r="J791" s="220">
        <f>ROUND(I791*H791,2)</f>
        <v>0</v>
      </c>
      <c r="K791" s="216" t="s">
        <v>147</v>
      </c>
      <c r="L791" s="46"/>
      <c r="M791" s="221" t="s">
        <v>19</v>
      </c>
      <c r="N791" s="222" t="s">
        <v>43</v>
      </c>
      <c r="O791" s="86"/>
      <c r="P791" s="223">
        <f>O791*H791</f>
        <v>0</v>
      </c>
      <c r="Q791" s="223">
        <v>2.45329</v>
      </c>
      <c r="R791" s="223">
        <f>Q791*H791</f>
        <v>7.2077660200000002</v>
      </c>
      <c r="S791" s="223">
        <v>0</v>
      </c>
      <c r="T791" s="224">
        <f>S791*H791</f>
        <v>0</v>
      </c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R791" s="225" t="s">
        <v>148</v>
      </c>
      <c r="AT791" s="225" t="s">
        <v>143</v>
      </c>
      <c r="AU791" s="225" t="s">
        <v>84</v>
      </c>
      <c r="AY791" s="19" t="s">
        <v>141</v>
      </c>
      <c r="BE791" s="226">
        <f>IF(N791="základní",J791,0)</f>
        <v>0</v>
      </c>
      <c r="BF791" s="226">
        <f>IF(N791="snížená",J791,0)</f>
        <v>0</v>
      </c>
      <c r="BG791" s="226">
        <f>IF(N791="zákl. přenesená",J791,0)</f>
        <v>0</v>
      </c>
      <c r="BH791" s="226">
        <f>IF(N791="sníž. přenesená",J791,0)</f>
        <v>0</v>
      </c>
      <c r="BI791" s="226">
        <f>IF(N791="nulová",J791,0)</f>
        <v>0</v>
      </c>
      <c r="BJ791" s="19" t="s">
        <v>84</v>
      </c>
      <c r="BK791" s="226">
        <f>ROUND(I791*H791,2)</f>
        <v>0</v>
      </c>
      <c r="BL791" s="19" t="s">
        <v>148</v>
      </c>
      <c r="BM791" s="225" t="s">
        <v>624</v>
      </c>
    </row>
    <row r="792" s="2" customFormat="1">
      <c r="A792" s="40"/>
      <c r="B792" s="41"/>
      <c r="C792" s="42"/>
      <c r="D792" s="227" t="s">
        <v>150</v>
      </c>
      <c r="E792" s="42"/>
      <c r="F792" s="228" t="s">
        <v>625</v>
      </c>
      <c r="G792" s="42"/>
      <c r="H792" s="42"/>
      <c r="I792" s="229"/>
      <c r="J792" s="42"/>
      <c r="K792" s="42"/>
      <c r="L792" s="46"/>
      <c r="M792" s="230"/>
      <c r="N792" s="231"/>
      <c r="O792" s="86"/>
      <c r="P792" s="86"/>
      <c r="Q792" s="86"/>
      <c r="R792" s="86"/>
      <c r="S792" s="86"/>
      <c r="T792" s="87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T792" s="19" t="s">
        <v>150</v>
      </c>
      <c r="AU792" s="19" t="s">
        <v>84</v>
      </c>
    </row>
    <row r="793" s="13" customFormat="1">
      <c r="A793" s="13"/>
      <c r="B793" s="232"/>
      <c r="C793" s="233"/>
      <c r="D793" s="234" t="s">
        <v>152</v>
      </c>
      <c r="E793" s="235" t="s">
        <v>19</v>
      </c>
      <c r="F793" s="236" t="s">
        <v>626</v>
      </c>
      <c r="G793" s="233"/>
      <c r="H793" s="235" t="s">
        <v>19</v>
      </c>
      <c r="I793" s="237"/>
      <c r="J793" s="233"/>
      <c r="K793" s="233"/>
      <c r="L793" s="238"/>
      <c r="M793" s="239"/>
      <c r="N793" s="240"/>
      <c r="O793" s="240"/>
      <c r="P793" s="240"/>
      <c r="Q793" s="240"/>
      <c r="R793" s="240"/>
      <c r="S793" s="240"/>
      <c r="T793" s="241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2" t="s">
        <v>152</v>
      </c>
      <c r="AU793" s="242" t="s">
        <v>84</v>
      </c>
      <c r="AV793" s="13" t="s">
        <v>78</v>
      </c>
      <c r="AW793" s="13" t="s">
        <v>33</v>
      </c>
      <c r="AX793" s="13" t="s">
        <v>71</v>
      </c>
      <c r="AY793" s="242" t="s">
        <v>141</v>
      </c>
    </row>
    <row r="794" s="14" customFormat="1">
      <c r="A794" s="14"/>
      <c r="B794" s="243"/>
      <c r="C794" s="244"/>
      <c r="D794" s="234" t="s">
        <v>152</v>
      </c>
      <c r="E794" s="245" t="s">
        <v>19</v>
      </c>
      <c r="F794" s="246" t="s">
        <v>627</v>
      </c>
      <c r="G794" s="244"/>
      <c r="H794" s="247">
        <v>2.9380000000000002</v>
      </c>
      <c r="I794" s="248"/>
      <c r="J794" s="244"/>
      <c r="K794" s="244"/>
      <c r="L794" s="249"/>
      <c r="M794" s="250"/>
      <c r="N794" s="251"/>
      <c r="O794" s="251"/>
      <c r="P794" s="251"/>
      <c r="Q794" s="251"/>
      <c r="R794" s="251"/>
      <c r="S794" s="251"/>
      <c r="T794" s="252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53" t="s">
        <v>152</v>
      </c>
      <c r="AU794" s="253" t="s">
        <v>84</v>
      </c>
      <c r="AV794" s="14" t="s">
        <v>84</v>
      </c>
      <c r="AW794" s="14" t="s">
        <v>33</v>
      </c>
      <c r="AX794" s="14" t="s">
        <v>71</v>
      </c>
      <c r="AY794" s="253" t="s">
        <v>141</v>
      </c>
    </row>
    <row r="795" s="15" customFormat="1">
      <c r="A795" s="15"/>
      <c r="B795" s="254"/>
      <c r="C795" s="255"/>
      <c r="D795" s="234" t="s">
        <v>152</v>
      </c>
      <c r="E795" s="256" t="s">
        <v>19</v>
      </c>
      <c r="F795" s="257" t="s">
        <v>159</v>
      </c>
      <c r="G795" s="255"/>
      <c r="H795" s="258">
        <v>2.9380000000000002</v>
      </c>
      <c r="I795" s="259"/>
      <c r="J795" s="255"/>
      <c r="K795" s="255"/>
      <c r="L795" s="260"/>
      <c r="M795" s="261"/>
      <c r="N795" s="262"/>
      <c r="O795" s="262"/>
      <c r="P795" s="262"/>
      <c r="Q795" s="262"/>
      <c r="R795" s="262"/>
      <c r="S795" s="262"/>
      <c r="T795" s="263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T795" s="264" t="s">
        <v>152</v>
      </c>
      <c r="AU795" s="264" t="s">
        <v>84</v>
      </c>
      <c r="AV795" s="15" t="s">
        <v>148</v>
      </c>
      <c r="AW795" s="15" t="s">
        <v>33</v>
      </c>
      <c r="AX795" s="15" t="s">
        <v>78</v>
      </c>
      <c r="AY795" s="264" t="s">
        <v>141</v>
      </c>
    </row>
    <row r="796" s="2" customFormat="1" ht="21.75" customHeight="1">
      <c r="A796" s="40"/>
      <c r="B796" s="41"/>
      <c r="C796" s="214" t="s">
        <v>628</v>
      </c>
      <c r="D796" s="214" t="s">
        <v>143</v>
      </c>
      <c r="E796" s="215" t="s">
        <v>629</v>
      </c>
      <c r="F796" s="216" t="s">
        <v>630</v>
      </c>
      <c r="G796" s="217" t="s">
        <v>146</v>
      </c>
      <c r="H796" s="218">
        <v>27.515000000000001</v>
      </c>
      <c r="I796" s="219"/>
      <c r="J796" s="220">
        <f>ROUND(I796*H796,2)</f>
        <v>0</v>
      </c>
      <c r="K796" s="216" t="s">
        <v>147</v>
      </c>
      <c r="L796" s="46"/>
      <c r="M796" s="221" t="s">
        <v>19</v>
      </c>
      <c r="N796" s="222" t="s">
        <v>43</v>
      </c>
      <c r="O796" s="86"/>
      <c r="P796" s="223">
        <f>O796*H796</f>
        <v>0</v>
      </c>
      <c r="Q796" s="223">
        <v>0.28361999999999998</v>
      </c>
      <c r="R796" s="223">
        <f>Q796*H796</f>
        <v>7.8038042999999995</v>
      </c>
      <c r="S796" s="223">
        <v>0</v>
      </c>
      <c r="T796" s="224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25" t="s">
        <v>148</v>
      </c>
      <c r="AT796" s="225" t="s">
        <v>143</v>
      </c>
      <c r="AU796" s="225" t="s">
        <v>84</v>
      </c>
      <c r="AY796" s="19" t="s">
        <v>141</v>
      </c>
      <c r="BE796" s="226">
        <f>IF(N796="základní",J796,0)</f>
        <v>0</v>
      </c>
      <c r="BF796" s="226">
        <f>IF(N796="snížená",J796,0)</f>
        <v>0</v>
      </c>
      <c r="BG796" s="226">
        <f>IF(N796="zákl. přenesená",J796,0)</f>
        <v>0</v>
      </c>
      <c r="BH796" s="226">
        <f>IF(N796="sníž. přenesená",J796,0)</f>
        <v>0</v>
      </c>
      <c r="BI796" s="226">
        <f>IF(N796="nulová",J796,0)</f>
        <v>0</v>
      </c>
      <c r="BJ796" s="19" t="s">
        <v>84</v>
      </c>
      <c r="BK796" s="226">
        <f>ROUND(I796*H796,2)</f>
        <v>0</v>
      </c>
      <c r="BL796" s="19" t="s">
        <v>148</v>
      </c>
      <c r="BM796" s="225" t="s">
        <v>631</v>
      </c>
    </row>
    <row r="797" s="2" customFormat="1">
      <c r="A797" s="40"/>
      <c r="B797" s="41"/>
      <c r="C797" s="42"/>
      <c r="D797" s="227" t="s">
        <v>150</v>
      </c>
      <c r="E797" s="42"/>
      <c r="F797" s="228" t="s">
        <v>632</v>
      </c>
      <c r="G797" s="42"/>
      <c r="H797" s="42"/>
      <c r="I797" s="229"/>
      <c r="J797" s="42"/>
      <c r="K797" s="42"/>
      <c r="L797" s="46"/>
      <c r="M797" s="230"/>
      <c r="N797" s="231"/>
      <c r="O797" s="86"/>
      <c r="P797" s="86"/>
      <c r="Q797" s="86"/>
      <c r="R797" s="86"/>
      <c r="S797" s="86"/>
      <c r="T797" s="87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T797" s="19" t="s">
        <v>150</v>
      </c>
      <c r="AU797" s="19" t="s">
        <v>84</v>
      </c>
    </row>
    <row r="798" s="13" customFormat="1">
      <c r="A798" s="13"/>
      <c r="B798" s="232"/>
      <c r="C798" s="233"/>
      <c r="D798" s="234" t="s">
        <v>152</v>
      </c>
      <c r="E798" s="235" t="s">
        <v>19</v>
      </c>
      <c r="F798" s="236" t="s">
        <v>222</v>
      </c>
      <c r="G798" s="233"/>
      <c r="H798" s="235" t="s">
        <v>19</v>
      </c>
      <c r="I798" s="237"/>
      <c r="J798" s="233"/>
      <c r="K798" s="233"/>
      <c r="L798" s="238"/>
      <c r="M798" s="239"/>
      <c r="N798" s="240"/>
      <c r="O798" s="240"/>
      <c r="P798" s="240"/>
      <c r="Q798" s="240"/>
      <c r="R798" s="240"/>
      <c r="S798" s="240"/>
      <c r="T798" s="241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42" t="s">
        <v>152</v>
      </c>
      <c r="AU798" s="242" t="s">
        <v>84</v>
      </c>
      <c r="AV798" s="13" t="s">
        <v>78</v>
      </c>
      <c r="AW798" s="13" t="s">
        <v>33</v>
      </c>
      <c r="AX798" s="13" t="s">
        <v>71</v>
      </c>
      <c r="AY798" s="242" t="s">
        <v>141</v>
      </c>
    </row>
    <row r="799" s="14" customFormat="1">
      <c r="A799" s="14"/>
      <c r="B799" s="243"/>
      <c r="C799" s="244"/>
      <c r="D799" s="234" t="s">
        <v>152</v>
      </c>
      <c r="E799" s="245" t="s">
        <v>19</v>
      </c>
      <c r="F799" s="246" t="s">
        <v>158</v>
      </c>
      <c r="G799" s="244"/>
      <c r="H799" s="247">
        <v>0.75</v>
      </c>
      <c r="I799" s="248"/>
      <c r="J799" s="244"/>
      <c r="K799" s="244"/>
      <c r="L799" s="249"/>
      <c r="M799" s="250"/>
      <c r="N799" s="251"/>
      <c r="O799" s="251"/>
      <c r="P799" s="251"/>
      <c r="Q799" s="251"/>
      <c r="R799" s="251"/>
      <c r="S799" s="251"/>
      <c r="T799" s="252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  <c r="AE799" s="14"/>
      <c r="AT799" s="253" t="s">
        <v>152</v>
      </c>
      <c r="AU799" s="253" t="s">
        <v>84</v>
      </c>
      <c r="AV799" s="14" t="s">
        <v>84</v>
      </c>
      <c r="AW799" s="14" t="s">
        <v>33</v>
      </c>
      <c r="AX799" s="14" t="s">
        <v>71</v>
      </c>
      <c r="AY799" s="253" t="s">
        <v>141</v>
      </c>
    </row>
    <row r="800" s="14" customFormat="1">
      <c r="A800" s="14"/>
      <c r="B800" s="243"/>
      <c r="C800" s="244"/>
      <c r="D800" s="234" t="s">
        <v>152</v>
      </c>
      <c r="E800" s="245" t="s">
        <v>19</v>
      </c>
      <c r="F800" s="246" t="s">
        <v>155</v>
      </c>
      <c r="G800" s="244"/>
      <c r="H800" s="247">
        <v>4.5499999999999998</v>
      </c>
      <c r="I800" s="248"/>
      <c r="J800" s="244"/>
      <c r="K800" s="244"/>
      <c r="L800" s="249"/>
      <c r="M800" s="250"/>
      <c r="N800" s="251"/>
      <c r="O800" s="251"/>
      <c r="P800" s="251"/>
      <c r="Q800" s="251"/>
      <c r="R800" s="251"/>
      <c r="S800" s="251"/>
      <c r="T800" s="252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  <c r="AE800" s="14"/>
      <c r="AT800" s="253" t="s">
        <v>152</v>
      </c>
      <c r="AU800" s="253" t="s">
        <v>84</v>
      </c>
      <c r="AV800" s="14" t="s">
        <v>84</v>
      </c>
      <c r="AW800" s="14" t="s">
        <v>33</v>
      </c>
      <c r="AX800" s="14" t="s">
        <v>71</v>
      </c>
      <c r="AY800" s="253" t="s">
        <v>141</v>
      </c>
    </row>
    <row r="801" s="14" customFormat="1">
      <c r="A801" s="14"/>
      <c r="B801" s="243"/>
      <c r="C801" s="244"/>
      <c r="D801" s="234" t="s">
        <v>152</v>
      </c>
      <c r="E801" s="245" t="s">
        <v>19</v>
      </c>
      <c r="F801" s="246" t="s">
        <v>155</v>
      </c>
      <c r="G801" s="244"/>
      <c r="H801" s="247">
        <v>4.5499999999999998</v>
      </c>
      <c r="I801" s="248"/>
      <c r="J801" s="244"/>
      <c r="K801" s="244"/>
      <c r="L801" s="249"/>
      <c r="M801" s="250"/>
      <c r="N801" s="251"/>
      <c r="O801" s="251"/>
      <c r="P801" s="251"/>
      <c r="Q801" s="251"/>
      <c r="R801" s="251"/>
      <c r="S801" s="251"/>
      <c r="T801" s="252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53" t="s">
        <v>152</v>
      </c>
      <c r="AU801" s="253" t="s">
        <v>84</v>
      </c>
      <c r="AV801" s="14" t="s">
        <v>84</v>
      </c>
      <c r="AW801" s="14" t="s">
        <v>33</v>
      </c>
      <c r="AX801" s="14" t="s">
        <v>71</v>
      </c>
      <c r="AY801" s="253" t="s">
        <v>141</v>
      </c>
    </row>
    <row r="802" s="14" customFormat="1">
      <c r="A802" s="14"/>
      <c r="B802" s="243"/>
      <c r="C802" s="244"/>
      <c r="D802" s="234" t="s">
        <v>152</v>
      </c>
      <c r="E802" s="245" t="s">
        <v>19</v>
      </c>
      <c r="F802" s="246" t="s">
        <v>1464</v>
      </c>
      <c r="G802" s="244"/>
      <c r="H802" s="247">
        <v>4.915</v>
      </c>
      <c r="I802" s="248"/>
      <c r="J802" s="244"/>
      <c r="K802" s="244"/>
      <c r="L802" s="249"/>
      <c r="M802" s="250"/>
      <c r="N802" s="251"/>
      <c r="O802" s="251"/>
      <c r="P802" s="251"/>
      <c r="Q802" s="251"/>
      <c r="R802" s="251"/>
      <c r="S802" s="251"/>
      <c r="T802" s="252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  <c r="AE802" s="14"/>
      <c r="AT802" s="253" t="s">
        <v>152</v>
      </c>
      <c r="AU802" s="253" t="s">
        <v>84</v>
      </c>
      <c r="AV802" s="14" t="s">
        <v>84</v>
      </c>
      <c r="AW802" s="14" t="s">
        <v>33</v>
      </c>
      <c r="AX802" s="14" t="s">
        <v>71</v>
      </c>
      <c r="AY802" s="253" t="s">
        <v>141</v>
      </c>
    </row>
    <row r="803" s="14" customFormat="1">
      <c r="A803" s="14"/>
      <c r="B803" s="243"/>
      <c r="C803" s="244"/>
      <c r="D803" s="234" t="s">
        <v>152</v>
      </c>
      <c r="E803" s="245" t="s">
        <v>19</v>
      </c>
      <c r="F803" s="246" t="s">
        <v>155</v>
      </c>
      <c r="G803" s="244"/>
      <c r="H803" s="247">
        <v>4.5499999999999998</v>
      </c>
      <c r="I803" s="248"/>
      <c r="J803" s="244"/>
      <c r="K803" s="244"/>
      <c r="L803" s="249"/>
      <c r="M803" s="250"/>
      <c r="N803" s="251"/>
      <c r="O803" s="251"/>
      <c r="P803" s="251"/>
      <c r="Q803" s="251"/>
      <c r="R803" s="251"/>
      <c r="S803" s="251"/>
      <c r="T803" s="252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3" t="s">
        <v>152</v>
      </c>
      <c r="AU803" s="253" t="s">
        <v>84</v>
      </c>
      <c r="AV803" s="14" t="s">
        <v>84</v>
      </c>
      <c r="AW803" s="14" t="s">
        <v>33</v>
      </c>
      <c r="AX803" s="14" t="s">
        <v>71</v>
      </c>
      <c r="AY803" s="253" t="s">
        <v>141</v>
      </c>
    </row>
    <row r="804" s="14" customFormat="1">
      <c r="A804" s="14"/>
      <c r="B804" s="243"/>
      <c r="C804" s="244"/>
      <c r="D804" s="234" t="s">
        <v>152</v>
      </c>
      <c r="E804" s="245" t="s">
        <v>19</v>
      </c>
      <c r="F804" s="246" t="s">
        <v>1424</v>
      </c>
      <c r="G804" s="244"/>
      <c r="H804" s="247">
        <v>4</v>
      </c>
      <c r="I804" s="248"/>
      <c r="J804" s="244"/>
      <c r="K804" s="244"/>
      <c r="L804" s="249"/>
      <c r="M804" s="250"/>
      <c r="N804" s="251"/>
      <c r="O804" s="251"/>
      <c r="P804" s="251"/>
      <c r="Q804" s="251"/>
      <c r="R804" s="251"/>
      <c r="S804" s="251"/>
      <c r="T804" s="252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253" t="s">
        <v>152</v>
      </c>
      <c r="AU804" s="253" t="s">
        <v>84</v>
      </c>
      <c r="AV804" s="14" t="s">
        <v>84</v>
      </c>
      <c r="AW804" s="14" t="s">
        <v>33</v>
      </c>
      <c r="AX804" s="14" t="s">
        <v>71</v>
      </c>
      <c r="AY804" s="253" t="s">
        <v>141</v>
      </c>
    </row>
    <row r="805" s="14" customFormat="1">
      <c r="A805" s="14"/>
      <c r="B805" s="243"/>
      <c r="C805" s="244"/>
      <c r="D805" s="234" t="s">
        <v>152</v>
      </c>
      <c r="E805" s="245" t="s">
        <v>19</v>
      </c>
      <c r="F805" s="246" t="s">
        <v>1465</v>
      </c>
      <c r="G805" s="244"/>
      <c r="H805" s="247">
        <v>4.2000000000000002</v>
      </c>
      <c r="I805" s="248"/>
      <c r="J805" s="244"/>
      <c r="K805" s="244"/>
      <c r="L805" s="249"/>
      <c r="M805" s="250"/>
      <c r="N805" s="251"/>
      <c r="O805" s="251"/>
      <c r="P805" s="251"/>
      <c r="Q805" s="251"/>
      <c r="R805" s="251"/>
      <c r="S805" s="251"/>
      <c r="T805" s="252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53" t="s">
        <v>152</v>
      </c>
      <c r="AU805" s="253" t="s">
        <v>84</v>
      </c>
      <c r="AV805" s="14" t="s">
        <v>84</v>
      </c>
      <c r="AW805" s="14" t="s">
        <v>33</v>
      </c>
      <c r="AX805" s="14" t="s">
        <v>71</v>
      </c>
      <c r="AY805" s="253" t="s">
        <v>141</v>
      </c>
    </row>
    <row r="806" s="15" customFormat="1">
      <c r="A806" s="15"/>
      <c r="B806" s="254"/>
      <c r="C806" s="255"/>
      <c r="D806" s="234" t="s">
        <v>152</v>
      </c>
      <c r="E806" s="256" t="s">
        <v>19</v>
      </c>
      <c r="F806" s="257" t="s">
        <v>159</v>
      </c>
      <c r="G806" s="255"/>
      <c r="H806" s="258">
        <v>27.515000000000001</v>
      </c>
      <c r="I806" s="259"/>
      <c r="J806" s="255"/>
      <c r="K806" s="255"/>
      <c r="L806" s="260"/>
      <c r="M806" s="261"/>
      <c r="N806" s="262"/>
      <c r="O806" s="262"/>
      <c r="P806" s="262"/>
      <c r="Q806" s="262"/>
      <c r="R806" s="262"/>
      <c r="S806" s="262"/>
      <c r="T806" s="263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T806" s="264" t="s">
        <v>152</v>
      </c>
      <c r="AU806" s="264" t="s">
        <v>84</v>
      </c>
      <c r="AV806" s="15" t="s">
        <v>148</v>
      </c>
      <c r="AW806" s="15" t="s">
        <v>33</v>
      </c>
      <c r="AX806" s="15" t="s">
        <v>78</v>
      </c>
      <c r="AY806" s="264" t="s">
        <v>141</v>
      </c>
    </row>
    <row r="807" s="2" customFormat="1" ht="16.5" customHeight="1">
      <c r="A807" s="40"/>
      <c r="B807" s="41"/>
      <c r="C807" s="214" t="s">
        <v>633</v>
      </c>
      <c r="D807" s="214" t="s">
        <v>143</v>
      </c>
      <c r="E807" s="215" t="s">
        <v>634</v>
      </c>
      <c r="F807" s="216" t="s">
        <v>635</v>
      </c>
      <c r="G807" s="217" t="s">
        <v>636</v>
      </c>
      <c r="H807" s="218">
        <v>36</v>
      </c>
      <c r="I807" s="219"/>
      <c r="J807" s="220">
        <f>ROUND(I807*H807,2)</f>
        <v>0</v>
      </c>
      <c r="K807" s="216" t="s">
        <v>147</v>
      </c>
      <c r="L807" s="46"/>
      <c r="M807" s="221" t="s">
        <v>19</v>
      </c>
      <c r="N807" s="222" t="s">
        <v>43</v>
      </c>
      <c r="O807" s="86"/>
      <c r="P807" s="223">
        <f>O807*H807</f>
        <v>0</v>
      </c>
      <c r="Q807" s="223">
        <v>0</v>
      </c>
      <c r="R807" s="223">
        <f>Q807*H807</f>
        <v>0</v>
      </c>
      <c r="S807" s="223">
        <v>0</v>
      </c>
      <c r="T807" s="224">
        <f>S807*H807</f>
        <v>0</v>
      </c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R807" s="225" t="s">
        <v>148</v>
      </c>
      <c r="AT807" s="225" t="s">
        <v>143</v>
      </c>
      <c r="AU807" s="225" t="s">
        <v>84</v>
      </c>
      <c r="AY807" s="19" t="s">
        <v>141</v>
      </c>
      <c r="BE807" s="226">
        <f>IF(N807="základní",J807,0)</f>
        <v>0</v>
      </c>
      <c r="BF807" s="226">
        <f>IF(N807="snížená",J807,0)</f>
        <v>0</v>
      </c>
      <c r="BG807" s="226">
        <f>IF(N807="zákl. přenesená",J807,0)</f>
        <v>0</v>
      </c>
      <c r="BH807" s="226">
        <f>IF(N807="sníž. přenesená",J807,0)</f>
        <v>0</v>
      </c>
      <c r="BI807" s="226">
        <f>IF(N807="nulová",J807,0)</f>
        <v>0</v>
      </c>
      <c r="BJ807" s="19" t="s">
        <v>84</v>
      </c>
      <c r="BK807" s="226">
        <f>ROUND(I807*H807,2)</f>
        <v>0</v>
      </c>
      <c r="BL807" s="19" t="s">
        <v>148</v>
      </c>
      <c r="BM807" s="225" t="s">
        <v>637</v>
      </c>
    </row>
    <row r="808" s="2" customFormat="1">
      <c r="A808" s="40"/>
      <c r="B808" s="41"/>
      <c r="C808" s="42"/>
      <c r="D808" s="227" t="s">
        <v>150</v>
      </c>
      <c r="E808" s="42"/>
      <c r="F808" s="228" t="s">
        <v>638</v>
      </c>
      <c r="G808" s="42"/>
      <c r="H808" s="42"/>
      <c r="I808" s="229"/>
      <c r="J808" s="42"/>
      <c r="K808" s="42"/>
      <c r="L808" s="46"/>
      <c r="M808" s="230"/>
      <c r="N808" s="231"/>
      <c r="O808" s="86"/>
      <c r="P808" s="86"/>
      <c r="Q808" s="86"/>
      <c r="R808" s="86"/>
      <c r="S808" s="86"/>
      <c r="T808" s="87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T808" s="19" t="s">
        <v>150</v>
      </c>
      <c r="AU808" s="19" t="s">
        <v>84</v>
      </c>
    </row>
    <row r="809" s="13" customFormat="1">
      <c r="A809" s="13"/>
      <c r="B809" s="232"/>
      <c r="C809" s="233"/>
      <c r="D809" s="234" t="s">
        <v>152</v>
      </c>
      <c r="E809" s="235" t="s">
        <v>19</v>
      </c>
      <c r="F809" s="236" t="s">
        <v>288</v>
      </c>
      <c r="G809" s="233"/>
      <c r="H809" s="235" t="s">
        <v>19</v>
      </c>
      <c r="I809" s="237"/>
      <c r="J809" s="233"/>
      <c r="K809" s="233"/>
      <c r="L809" s="238"/>
      <c r="M809" s="239"/>
      <c r="N809" s="240"/>
      <c r="O809" s="240"/>
      <c r="P809" s="240"/>
      <c r="Q809" s="240"/>
      <c r="R809" s="240"/>
      <c r="S809" s="240"/>
      <c r="T809" s="241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2" t="s">
        <v>152</v>
      </c>
      <c r="AU809" s="242" t="s">
        <v>84</v>
      </c>
      <c r="AV809" s="13" t="s">
        <v>78</v>
      </c>
      <c r="AW809" s="13" t="s">
        <v>33</v>
      </c>
      <c r="AX809" s="13" t="s">
        <v>71</v>
      </c>
      <c r="AY809" s="242" t="s">
        <v>141</v>
      </c>
    </row>
    <row r="810" s="14" customFormat="1">
      <c r="A810" s="14"/>
      <c r="B810" s="243"/>
      <c r="C810" s="244"/>
      <c r="D810" s="234" t="s">
        <v>152</v>
      </c>
      <c r="E810" s="245" t="s">
        <v>19</v>
      </c>
      <c r="F810" s="246" t="s">
        <v>234</v>
      </c>
      <c r="G810" s="244"/>
      <c r="H810" s="247">
        <v>12</v>
      </c>
      <c r="I810" s="248"/>
      <c r="J810" s="244"/>
      <c r="K810" s="244"/>
      <c r="L810" s="249"/>
      <c r="M810" s="250"/>
      <c r="N810" s="251"/>
      <c r="O810" s="251"/>
      <c r="P810" s="251"/>
      <c r="Q810" s="251"/>
      <c r="R810" s="251"/>
      <c r="S810" s="251"/>
      <c r="T810" s="252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53" t="s">
        <v>152</v>
      </c>
      <c r="AU810" s="253" t="s">
        <v>84</v>
      </c>
      <c r="AV810" s="14" t="s">
        <v>84</v>
      </c>
      <c r="AW810" s="14" t="s">
        <v>33</v>
      </c>
      <c r="AX810" s="14" t="s">
        <v>71</v>
      </c>
      <c r="AY810" s="253" t="s">
        <v>141</v>
      </c>
    </row>
    <row r="811" s="13" customFormat="1">
      <c r="A811" s="13"/>
      <c r="B811" s="232"/>
      <c r="C811" s="233"/>
      <c r="D811" s="234" t="s">
        <v>152</v>
      </c>
      <c r="E811" s="235" t="s">
        <v>19</v>
      </c>
      <c r="F811" s="236" t="s">
        <v>264</v>
      </c>
      <c r="G811" s="233"/>
      <c r="H811" s="235" t="s">
        <v>19</v>
      </c>
      <c r="I811" s="237"/>
      <c r="J811" s="233"/>
      <c r="K811" s="233"/>
      <c r="L811" s="238"/>
      <c r="M811" s="239"/>
      <c r="N811" s="240"/>
      <c r="O811" s="240"/>
      <c r="P811" s="240"/>
      <c r="Q811" s="240"/>
      <c r="R811" s="240"/>
      <c r="S811" s="240"/>
      <c r="T811" s="241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T811" s="242" t="s">
        <v>152</v>
      </c>
      <c r="AU811" s="242" t="s">
        <v>84</v>
      </c>
      <c r="AV811" s="13" t="s">
        <v>78</v>
      </c>
      <c r="AW811" s="13" t="s">
        <v>33</v>
      </c>
      <c r="AX811" s="13" t="s">
        <v>71</v>
      </c>
      <c r="AY811" s="242" t="s">
        <v>141</v>
      </c>
    </row>
    <row r="812" s="14" customFormat="1">
      <c r="A812" s="14"/>
      <c r="B812" s="243"/>
      <c r="C812" s="244"/>
      <c r="D812" s="234" t="s">
        <v>152</v>
      </c>
      <c r="E812" s="245" t="s">
        <v>19</v>
      </c>
      <c r="F812" s="246" t="s">
        <v>639</v>
      </c>
      <c r="G812" s="244"/>
      <c r="H812" s="247">
        <v>24</v>
      </c>
      <c r="I812" s="248"/>
      <c r="J812" s="244"/>
      <c r="K812" s="244"/>
      <c r="L812" s="249"/>
      <c r="M812" s="250"/>
      <c r="N812" s="251"/>
      <c r="O812" s="251"/>
      <c r="P812" s="251"/>
      <c r="Q812" s="251"/>
      <c r="R812" s="251"/>
      <c r="S812" s="251"/>
      <c r="T812" s="252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  <c r="AE812" s="14"/>
      <c r="AT812" s="253" t="s">
        <v>152</v>
      </c>
      <c r="AU812" s="253" t="s">
        <v>84</v>
      </c>
      <c r="AV812" s="14" t="s">
        <v>84</v>
      </c>
      <c r="AW812" s="14" t="s">
        <v>33</v>
      </c>
      <c r="AX812" s="14" t="s">
        <v>71</v>
      </c>
      <c r="AY812" s="253" t="s">
        <v>141</v>
      </c>
    </row>
    <row r="813" s="15" customFormat="1">
      <c r="A813" s="15"/>
      <c r="B813" s="254"/>
      <c r="C813" s="255"/>
      <c r="D813" s="234" t="s">
        <v>152</v>
      </c>
      <c r="E813" s="256" t="s">
        <v>19</v>
      </c>
      <c r="F813" s="257" t="s">
        <v>159</v>
      </c>
      <c r="G813" s="255"/>
      <c r="H813" s="258">
        <v>36</v>
      </c>
      <c r="I813" s="259"/>
      <c r="J813" s="255"/>
      <c r="K813" s="255"/>
      <c r="L813" s="260"/>
      <c r="M813" s="261"/>
      <c r="N813" s="262"/>
      <c r="O813" s="262"/>
      <c r="P813" s="262"/>
      <c r="Q813" s="262"/>
      <c r="R813" s="262"/>
      <c r="S813" s="262"/>
      <c r="T813" s="263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64" t="s">
        <v>152</v>
      </c>
      <c r="AU813" s="264" t="s">
        <v>84</v>
      </c>
      <c r="AV813" s="15" t="s">
        <v>148</v>
      </c>
      <c r="AW813" s="15" t="s">
        <v>33</v>
      </c>
      <c r="AX813" s="15" t="s">
        <v>78</v>
      </c>
      <c r="AY813" s="264" t="s">
        <v>141</v>
      </c>
    </row>
    <row r="814" s="2" customFormat="1" ht="16.5" customHeight="1">
      <c r="A814" s="40"/>
      <c r="B814" s="41"/>
      <c r="C814" s="265" t="s">
        <v>640</v>
      </c>
      <c r="D814" s="265" t="s">
        <v>183</v>
      </c>
      <c r="E814" s="266" t="s">
        <v>641</v>
      </c>
      <c r="F814" s="267" t="s">
        <v>642</v>
      </c>
      <c r="G814" s="268" t="s">
        <v>636</v>
      </c>
      <c r="H814" s="269">
        <v>36</v>
      </c>
      <c r="I814" s="270"/>
      <c r="J814" s="271">
        <f>ROUND(I814*H814,2)</f>
        <v>0</v>
      </c>
      <c r="K814" s="267" t="s">
        <v>147</v>
      </c>
      <c r="L814" s="272"/>
      <c r="M814" s="273" t="s">
        <v>19</v>
      </c>
      <c r="N814" s="274" t="s">
        <v>43</v>
      </c>
      <c r="O814" s="86"/>
      <c r="P814" s="223">
        <f>O814*H814</f>
        <v>0</v>
      </c>
      <c r="Q814" s="223">
        <v>5.0000000000000002E-05</v>
      </c>
      <c r="R814" s="223">
        <f>Q814*H814</f>
        <v>0.0018000000000000002</v>
      </c>
      <c r="S814" s="223">
        <v>0</v>
      </c>
      <c r="T814" s="224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25" t="s">
        <v>187</v>
      </c>
      <c r="AT814" s="225" t="s">
        <v>183</v>
      </c>
      <c r="AU814" s="225" t="s">
        <v>84</v>
      </c>
      <c r="AY814" s="19" t="s">
        <v>141</v>
      </c>
      <c r="BE814" s="226">
        <f>IF(N814="základní",J814,0)</f>
        <v>0</v>
      </c>
      <c r="BF814" s="226">
        <f>IF(N814="snížená",J814,0)</f>
        <v>0</v>
      </c>
      <c r="BG814" s="226">
        <f>IF(N814="zákl. přenesená",J814,0)</f>
        <v>0</v>
      </c>
      <c r="BH814" s="226">
        <f>IF(N814="sníž. přenesená",J814,0)</f>
        <v>0</v>
      </c>
      <c r="BI814" s="226">
        <f>IF(N814="nulová",J814,0)</f>
        <v>0</v>
      </c>
      <c r="BJ814" s="19" t="s">
        <v>84</v>
      </c>
      <c r="BK814" s="226">
        <f>ROUND(I814*H814,2)</f>
        <v>0</v>
      </c>
      <c r="BL814" s="19" t="s">
        <v>148</v>
      </c>
      <c r="BM814" s="225" t="s">
        <v>643</v>
      </c>
    </row>
    <row r="815" s="2" customFormat="1">
      <c r="A815" s="40"/>
      <c r="B815" s="41"/>
      <c r="C815" s="42"/>
      <c r="D815" s="227" t="s">
        <v>150</v>
      </c>
      <c r="E815" s="42"/>
      <c r="F815" s="228" t="s">
        <v>644</v>
      </c>
      <c r="G815" s="42"/>
      <c r="H815" s="42"/>
      <c r="I815" s="229"/>
      <c r="J815" s="42"/>
      <c r="K815" s="42"/>
      <c r="L815" s="46"/>
      <c r="M815" s="230"/>
      <c r="N815" s="231"/>
      <c r="O815" s="86"/>
      <c r="P815" s="86"/>
      <c r="Q815" s="86"/>
      <c r="R815" s="86"/>
      <c r="S815" s="86"/>
      <c r="T815" s="87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T815" s="19" t="s">
        <v>150</v>
      </c>
      <c r="AU815" s="19" t="s">
        <v>84</v>
      </c>
    </row>
    <row r="816" s="13" customFormat="1">
      <c r="A816" s="13"/>
      <c r="B816" s="232"/>
      <c r="C816" s="233"/>
      <c r="D816" s="234" t="s">
        <v>152</v>
      </c>
      <c r="E816" s="235" t="s">
        <v>19</v>
      </c>
      <c r="F816" s="236" t="s">
        <v>288</v>
      </c>
      <c r="G816" s="233"/>
      <c r="H816" s="235" t="s">
        <v>19</v>
      </c>
      <c r="I816" s="237"/>
      <c r="J816" s="233"/>
      <c r="K816" s="233"/>
      <c r="L816" s="238"/>
      <c r="M816" s="239"/>
      <c r="N816" s="240"/>
      <c r="O816" s="240"/>
      <c r="P816" s="240"/>
      <c r="Q816" s="240"/>
      <c r="R816" s="240"/>
      <c r="S816" s="240"/>
      <c r="T816" s="241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2" t="s">
        <v>152</v>
      </c>
      <c r="AU816" s="242" t="s">
        <v>84</v>
      </c>
      <c r="AV816" s="13" t="s">
        <v>78</v>
      </c>
      <c r="AW816" s="13" t="s">
        <v>33</v>
      </c>
      <c r="AX816" s="13" t="s">
        <v>71</v>
      </c>
      <c r="AY816" s="242" t="s">
        <v>141</v>
      </c>
    </row>
    <row r="817" s="14" customFormat="1">
      <c r="A817" s="14"/>
      <c r="B817" s="243"/>
      <c r="C817" s="244"/>
      <c r="D817" s="234" t="s">
        <v>152</v>
      </c>
      <c r="E817" s="245" t="s">
        <v>19</v>
      </c>
      <c r="F817" s="246" t="s">
        <v>234</v>
      </c>
      <c r="G817" s="244"/>
      <c r="H817" s="247">
        <v>12</v>
      </c>
      <c r="I817" s="248"/>
      <c r="J817" s="244"/>
      <c r="K817" s="244"/>
      <c r="L817" s="249"/>
      <c r="M817" s="250"/>
      <c r="N817" s="251"/>
      <c r="O817" s="251"/>
      <c r="P817" s="251"/>
      <c r="Q817" s="251"/>
      <c r="R817" s="251"/>
      <c r="S817" s="251"/>
      <c r="T817" s="252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53" t="s">
        <v>152</v>
      </c>
      <c r="AU817" s="253" t="s">
        <v>84</v>
      </c>
      <c r="AV817" s="14" t="s">
        <v>84</v>
      </c>
      <c r="AW817" s="14" t="s">
        <v>33</v>
      </c>
      <c r="AX817" s="14" t="s">
        <v>71</v>
      </c>
      <c r="AY817" s="253" t="s">
        <v>141</v>
      </c>
    </row>
    <row r="818" s="13" customFormat="1">
      <c r="A818" s="13"/>
      <c r="B818" s="232"/>
      <c r="C818" s="233"/>
      <c r="D818" s="234" t="s">
        <v>152</v>
      </c>
      <c r="E818" s="235" t="s">
        <v>19</v>
      </c>
      <c r="F818" s="236" t="s">
        <v>264</v>
      </c>
      <c r="G818" s="233"/>
      <c r="H818" s="235" t="s">
        <v>19</v>
      </c>
      <c r="I818" s="237"/>
      <c r="J818" s="233"/>
      <c r="K818" s="233"/>
      <c r="L818" s="238"/>
      <c r="M818" s="239"/>
      <c r="N818" s="240"/>
      <c r="O818" s="240"/>
      <c r="P818" s="240"/>
      <c r="Q818" s="240"/>
      <c r="R818" s="240"/>
      <c r="S818" s="240"/>
      <c r="T818" s="241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2" t="s">
        <v>152</v>
      </c>
      <c r="AU818" s="242" t="s">
        <v>84</v>
      </c>
      <c r="AV818" s="13" t="s">
        <v>78</v>
      </c>
      <c r="AW818" s="13" t="s">
        <v>33</v>
      </c>
      <c r="AX818" s="13" t="s">
        <v>71</v>
      </c>
      <c r="AY818" s="242" t="s">
        <v>141</v>
      </c>
    </row>
    <row r="819" s="14" customFormat="1">
      <c r="A819" s="14"/>
      <c r="B819" s="243"/>
      <c r="C819" s="244"/>
      <c r="D819" s="234" t="s">
        <v>152</v>
      </c>
      <c r="E819" s="245" t="s">
        <v>19</v>
      </c>
      <c r="F819" s="246" t="s">
        <v>639</v>
      </c>
      <c r="G819" s="244"/>
      <c r="H819" s="247">
        <v>24</v>
      </c>
      <c r="I819" s="248"/>
      <c r="J819" s="244"/>
      <c r="K819" s="244"/>
      <c r="L819" s="249"/>
      <c r="M819" s="250"/>
      <c r="N819" s="251"/>
      <c r="O819" s="251"/>
      <c r="P819" s="251"/>
      <c r="Q819" s="251"/>
      <c r="R819" s="251"/>
      <c r="S819" s="251"/>
      <c r="T819" s="252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53" t="s">
        <v>152</v>
      </c>
      <c r="AU819" s="253" t="s">
        <v>84</v>
      </c>
      <c r="AV819" s="14" t="s">
        <v>84</v>
      </c>
      <c r="AW819" s="14" t="s">
        <v>33</v>
      </c>
      <c r="AX819" s="14" t="s">
        <v>71</v>
      </c>
      <c r="AY819" s="253" t="s">
        <v>141</v>
      </c>
    </row>
    <row r="820" s="15" customFormat="1">
      <c r="A820" s="15"/>
      <c r="B820" s="254"/>
      <c r="C820" s="255"/>
      <c r="D820" s="234" t="s">
        <v>152</v>
      </c>
      <c r="E820" s="256" t="s">
        <v>19</v>
      </c>
      <c r="F820" s="257" t="s">
        <v>159</v>
      </c>
      <c r="G820" s="255"/>
      <c r="H820" s="258">
        <v>36</v>
      </c>
      <c r="I820" s="259"/>
      <c r="J820" s="255"/>
      <c r="K820" s="255"/>
      <c r="L820" s="260"/>
      <c r="M820" s="261"/>
      <c r="N820" s="262"/>
      <c r="O820" s="262"/>
      <c r="P820" s="262"/>
      <c r="Q820" s="262"/>
      <c r="R820" s="262"/>
      <c r="S820" s="262"/>
      <c r="T820" s="263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64" t="s">
        <v>152</v>
      </c>
      <c r="AU820" s="264" t="s">
        <v>84</v>
      </c>
      <c r="AV820" s="15" t="s">
        <v>148</v>
      </c>
      <c r="AW820" s="15" t="s">
        <v>33</v>
      </c>
      <c r="AX820" s="15" t="s">
        <v>78</v>
      </c>
      <c r="AY820" s="264" t="s">
        <v>141</v>
      </c>
    </row>
    <row r="821" s="2" customFormat="1" ht="21.75" customHeight="1">
      <c r="A821" s="40"/>
      <c r="B821" s="41"/>
      <c r="C821" s="214" t="s">
        <v>645</v>
      </c>
      <c r="D821" s="214" t="s">
        <v>143</v>
      </c>
      <c r="E821" s="215" t="s">
        <v>646</v>
      </c>
      <c r="F821" s="216" t="s">
        <v>647</v>
      </c>
      <c r="G821" s="217" t="s">
        <v>636</v>
      </c>
      <c r="H821" s="218">
        <v>36</v>
      </c>
      <c r="I821" s="219"/>
      <c r="J821" s="220">
        <f>ROUND(I821*H821,2)</f>
        <v>0</v>
      </c>
      <c r="K821" s="216" t="s">
        <v>147</v>
      </c>
      <c r="L821" s="46"/>
      <c r="M821" s="221" t="s">
        <v>19</v>
      </c>
      <c r="N821" s="222" t="s">
        <v>43</v>
      </c>
      <c r="O821" s="86"/>
      <c r="P821" s="223">
        <f>O821*H821</f>
        <v>0</v>
      </c>
      <c r="Q821" s="223">
        <v>0</v>
      </c>
      <c r="R821" s="223">
        <f>Q821*H821</f>
        <v>0</v>
      </c>
      <c r="S821" s="223">
        <v>0</v>
      </c>
      <c r="T821" s="224">
        <f>S821*H821</f>
        <v>0</v>
      </c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R821" s="225" t="s">
        <v>148</v>
      </c>
      <c r="AT821" s="225" t="s">
        <v>143</v>
      </c>
      <c r="AU821" s="225" t="s">
        <v>84</v>
      </c>
      <c r="AY821" s="19" t="s">
        <v>141</v>
      </c>
      <c r="BE821" s="226">
        <f>IF(N821="základní",J821,0)</f>
        <v>0</v>
      </c>
      <c r="BF821" s="226">
        <f>IF(N821="snížená",J821,0)</f>
        <v>0</v>
      </c>
      <c r="BG821" s="226">
        <f>IF(N821="zákl. přenesená",J821,0)</f>
        <v>0</v>
      </c>
      <c r="BH821" s="226">
        <f>IF(N821="sníž. přenesená",J821,0)</f>
        <v>0</v>
      </c>
      <c r="BI821" s="226">
        <f>IF(N821="nulová",J821,0)</f>
        <v>0</v>
      </c>
      <c r="BJ821" s="19" t="s">
        <v>84</v>
      </c>
      <c r="BK821" s="226">
        <f>ROUND(I821*H821,2)</f>
        <v>0</v>
      </c>
      <c r="BL821" s="19" t="s">
        <v>148</v>
      </c>
      <c r="BM821" s="225" t="s">
        <v>648</v>
      </c>
    </row>
    <row r="822" s="2" customFormat="1">
      <c r="A822" s="40"/>
      <c r="B822" s="41"/>
      <c r="C822" s="42"/>
      <c r="D822" s="227" t="s">
        <v>150</v>
      </c>
      <c r="E822" s="42"/>
      <c r="F822" s="228" t="s">
        <v>649</v>
      </c>
      <c r="G822" s="42"/>
      <c r="H822" s="42"/>
      <c r="I822" s="229"/>
      <c r="J822" s="42"/>
      <c r="K822" s="42"/>
      <c r="L822" s="46"/>
      <c r="M822" s="230"/>
      <c r="N822" s="231"/>
      <c r="O822" s="86"/>
      <c r="P822" s="86"/>
      <c r="Q822" s="86"/>
      <c r="R822" s="86"/>
      <c r="S822" s="86"/>
      <c r="T822" s="87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T822" s="19" t="s">
        <v>150</v>
      </c>
      <c r="AU822" s="19" t="s">
        <v>84</v>
      </c>
    </row>
    <row r="823" s="13" customFormat="1">
      <c r="A823" s="13"/>
      <c r="B823" s="232"/>
      <c r="C823" s="233"/>
      <c r="D823" s="234" t="s">
        <v>152</v>
      </c>
      <c r="E823" s="235" t="s">
        <v>19</v>
      </c>
      <c r="F823" s="236" t="s">
        <v>288</v>
      </c>
      <c r="G823" s="233"/>
      <c r="H823" s="235" t="s">
        <v>19</v>
      </c>
      <c r="I823" s="237"/>
      <c r="J823" s="233"/>
      <c r="K823" s="233"/>
      <c r="L823" s="238"/>
      <c r="M823" s="239"/>
      <c r="N823" s="240"/>
      <c r="O823" s="240"/>
      <c r="P823" s="240"/>
      <c r="Q823" s="240"/>
      <c r="R823" s="240"/>
      <c r="S823" s="240"/>
      <c r="T823" s="241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2" t="s">
        <v>152</v>
      </c>
      <c r="AU823" s="242" t="s">
        <v>84</v>
      </c>
      <c r="AV823" s="13" t="s">
        <v>78</v>
      </c>
      <c r="AW823" s="13" t="s">
        <v>33</v>
      </c>
      <c r="AX823" s="13" t="s">
        <v>71</v>
      </c>
      <c r="AY823" s="242" t="s">
        <v>141</v>
      </c>
    </row>
    <row r="824" s="14" customFormat="1">
      <c r="A824" s="14"/>
      <c r="B824" s="243"/>
      <c r="C824" s="244"/>
      <c r="D824" s="234" t="s">
        <v>152</v>
      </c>
      <c r="E824" s="245" t="s">
        <v>19</v>
      </c>
      <c r="F824" s="246" t="s">
        <v>234</v>
      </c>
      <c r="G824" s="244"/>
      <c r="H824" s="247">
        <v>12</v>
      </c>
      <c r="I824" s="248"/>
      <c r="J824" s="244"/>
      <c r="K824" s="244"/>
      <c r="L824" s="249"/>
      <c r="M824" s="250"/>
      <c r="N824" s="251"/>
      <c r="O824" s="251"/>
      <c r="P824" s="251"/>
      <c r="Q824" s="251"/>
      <c r="R824" s="251"/>
      <c r="S824" s="251"/>
      <c r="T824" s="252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53" t="s">
        <v>152</v>
      </c>
      <c r="AU824" s="253" t="s">
        <v>84</v>
      </c>
      <c r="AV824" s="14" t="s">
        <v>84</v>
      </c>
      <c r="AW824" s="14" t="s">
        <v>33</v>
      </c>
      <c r="AX824" s="14" t="s">
        <v>71</v>
      </c>
      <c r="AY824" s="253" t="s">
        <v>141</v>
      </c>
    </row>
    <row r="825" s="13" customFormat="1">
      <c r="A825" s="13"/>
      <c r="B825" s="232"/>
      <c r="C825" s="233"/>
      <c r="D825" s="234" t="s">
        <v>152</v>
      </c>
      <c r="E825" s="235" t="s">
        <v>19</v>
      </c>
      <c r="F825" s="236" t="s">
        <v>264</v>
      </c>
      <c r="G825" s="233"/>
      <c r="H825" s="235" t="s">
        <v>19</v>
      </c>
      <c r="I825" s="237"/>
      <c r="J825" s="233"/>
      <c r="K825" s="233"/>
      <c r="L825" s="238"/>
      <c r="M825" s="239"/>
      <c r="N825" s="240"/>
      <c r="O825" s="240"/>
      <c r="P825" s="240"/>
      <c r="Q825" s="240"/>
      <c r="R825" s="240"/>
      <c r="S825" s="240"/>
      <c r="T825" s="241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2" t="s">
        <v>152</v>
      </c>
      <c r="AU825" s="242" t="s">
        <v>84</v>
      </c>
      <c r="AV825" s="13" t="s">
        <v>78</v>
      </c>
      <c r="AW825" s="13" t="s">
        <v>33</v>
      </c>
      <c r="AX825" s="13" t="s">
        <v>71</v>
      </c>
      <c r="AY825" s="242" t="s">
        <v>141</v>
      </c>
    </row>
    <row r="826" s="14" customFormat="1">
      <c r="A826" s="14"/>
      <c r="B826" s="243"/>
      <c r="C826" s="244"/>
      <c r="D826" s="234" t="s">
        <v>152</v>
      </c>
      <c r="E826" s="245" t="s">
        <v>19</v>
      </c>
      <c r="F826" s="246" t="s">
        <v>639</v>
      </c>
      <c r="G826" s="244"/>
      <c r="H826" s="247">
        <v>24</v>
      </c>
      <c r="I826" s="248"/>
      <c r="J826" s="244"/>
      <c r="K826" s="244"/>
      <c r="L826" s="249"/>
      <c r="M826" s="250"/>
      <c r="N826" s="251"/>
      <c r="O826" s="251"/>
      <c r="P826" s="251"/>
      <c r="Q826" s="251"/>
      <c r="R826" s="251"/>
      <c r="S826" s="251"/>
      <c r="T826" s="252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53" t="s">
        <v>152</v>
      </c>
      <c r="AU826" s="253" t="s">
        <v>84</v>
      </c>
      <c r="AV826" s="14" t="s">
        <v>84</v>
      </c>
      <c r="AW826" s="14" t="s">
        <v>33</v>
      </c>
      <c r="AX826" s="14" t="s">
        <v>71</v>
      </c>
      <c r="AY826" s="253" t="s">
        <v>141</v>
      </c>
    </row>
    <row r="827" s="15" customFormat="1">
      <c r="A827" s="15"/>
      <c r="B827" s="254"/>
      <c r="C827" s="255"/>
      <c r="D827" s="234" t="s">
        <v>152</v>
      </c>
      <c r="E827" s="256" t="s">
        <v>19</v>
      </c>
      <c r="F827" s="257" t="s">
        <v>159</v>
      </c>
      <c r="G827" s="255"/>
      <c r="H827" s="258">
        <v>36</v>
      </c>
      <c r="I827" s="259"/>
      <c r="J827" s="255"/>
      <c r="K827" s="255"/>
      <c r="L827" s="260"/>
      <c r="M827" s="261"/>
      <c r="N827" s="262"/>
      <c r="O827" s="262"/>
      <c r="P827" s="262"/>
      <c r="Q827" s="262"/>
      <c r="R827" s="262"/>
      <c r="S827" s="262"/>
      <c r="T827" s="263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T827" s="264" t="s">
        <v>152</v>
      </c>
      <c r="AU827" s="264" t="s">
        <v>84</v>
      </c>
      <c r="AV827" s="15" t="s">
        <v>148</v>
      </c>
      <c r="AW827" s="15" t="s">
        <v>33</v>
      </c>
      <c r="AX827" s="15" t="s">
        <v>78</v>
      </c>
      <c r="AY827" s="264" t="s">
        <v>141</v>
      </c>
    </row>
    <row r="828" s="2" customFormat="1" ht="16.5" customHeight="1">
      <c r="A828" s="40"/>
      <c r="B828" s="41"/>
      <c r="C828" s="265" t="s">
        <v>650</v>
      </c>
      <c r="D828" s="265" t="s">
        <v>183</v>
      </c>
      <c r="E828" s="266" t="s">
        <v>651</v>
      </c>
      <c r="F828" s="267" t="s">
        <v>652</v>
      </c>
      <c r="G828" s="268" t="s">
        <v>347</v>
      </c>
      <c r="H828" s="269">
        <v>10.800000000000001</v>
      </c>
      <c r="I828" s="270"/>
      <c r="J828" s="271">
        <f>ROUND(I828*H828,2)</f>
        <v>0</v>
      </c>
      <c r="K828" s="267" t="s">
        <v>147</v>
      </c>
      <c r="L828" s="272"/>
      <c r="M828" s="273" t="s">
        <v>19</v>
      </c>
      <c r="N828" s="274" t="s">
        <v>43</v>
      </c>
      <c r="O828" s="86"/>
      <c r="P828" s="223">
        <f>O828*H828</f>
        <v>0</v>
      </c>
      <c r="Q828" s="223">
        <v>0.0013500000000000001</v>
      </c>
      <c r="R828" s="223">
        <f>Q828*H828</f>
        <v>0.014580000000000001</v>
      </c>
      <c r="S828" s="223">
        <v>0</v>
      </c>
      <c r="T828" s="224">
        <f>S828*H828</f>
        <v>0</v>
      </c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R828" s="225" t="s">
        <v>187</v>
      </c>
      <c r="AT828" s="225" t="s">
        <v>183</v>
      </c>
      <c r="AU828" s="225" t="s">
        <v>84</v>
      </c>
      <c r="AY828" s="19" t="s">
        <v>141</v>
      </c>
      <c r="BE828" s="226">
        <f>IF(N828="základní",J828,0)</f>
        <v>0</v>
      </c>
      <c r="BF828" s="226">
        <f>IF(N828="snížená",J828,0)</f>
        <v>0</v>
      </c>
      <c r="BG828" s="226">
        <f>IF(N828="zákl. přenesená",J828,0)</f>
        <v>0</v>
      </c>
      <c r="BH828" s="226">
        <f>IF(N828="sníž. přenesená",J828,0)</f>
        <v>0</v>
      </c>
      <c r="BI828" s="226">
        <f>IF(N828="nulová",J828,0)</f>
        <v>0</v>
      </c>
      <c r="BJ828" s="19" t="s">
        <v>84</v>
      </c>
      <c r="BK828" s="226">
        <f>ROUND(I828*H828,2)</f>
        <v>0</v>
      </c>
      <c r="BL828" s="19" t="s">
        <v>148</v>
      </c>
      <c r="BM828" s="225" t="s">
        <v>653</v>
      </c>
    </row>
    <row r="829" s="2" customFormat="1">
      <c r="A829" s="40"/>
      <c r="B829" s="41"/>
      <c r="C829" s="42"/>
      <c r="D829" s="227" t="s">
        <v>150</v>
      </c>
      <c r="E829" s="42"/>
      <c r="F829" s="228" t="s">
        <v>654</v>
      </c>
      <c r="G829" s="42"/>
      <c r="H829" s="42"/>
      <c r="I829" s="229"/>
      <c r="J829" s="42"/>
      <c r="K829" s="42"/>
      <c r="L829" s="46"/>
      <c r="M829" s="230"/>
      <c r="N829" s="231"/>
      <c r="O829" s="86"/>
      <c r="P829" s="86"/>
      <c r="Q829" s="86"/>
      <c r="R829" s="86"/>
      <c r="S829" s="86"/>
      <c r="T829" s="87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T829" s="19" t="s">
        <v>150</v>
      </c>
      <c r="AU829" s="19" t="s">
        <v>84</v>
      </c>
    </row>
    <row r="830" s="13" customFormat="1">
      <c r="A830" s="13"/>
      <c r="B830" s="232"/>
      <c r="C830" s="233"/>
      <c r="D830" s="234" t="s">
        <v>152</v>
      </c>
      <c r="E830" s="235" t="s">
        <v>19</v>
      </c>
      <c r="F830" s="236" t="s">
        <v>288</v>
      </c>
      <c r="G830" s="233"/>
      <c r="H830" s="235" t="s">
        <v>19</v>
      </c>
      <c r="I830" s="237"/>
      <c r="J830" s="233"/>
      <c r="K830" s="233"/>
      <c r="L830" s="238"/>
      <c r="M830" s="239"/>
      <c r="N830" s="240"/>
      <c r="O830" s="240"/>
      <c r="P830" s="240"/>
      <c r="Q830" s="240"/>
      <c r="R830" s="240"/>
      <c r="S830" s="240"/>
      <c r="T830" s="241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2" t="s">
        <v>152</v>
      </c>
      <c r="AU830" s="242" t="s">
        <v>84</v>
      </c>
      <c r="AV830" s="13" t="s">
        <v>78</v>
      </c>
      <c r="AW830" s="13" t="s">
        <v>33</v>
      </c>
      <c r="AX830" s="13" t="s">
        <v>71</v>
      </c>
      <c r="AY830" s="242" t="s">
        <v>141</v>
      </c>
    </row>
    <row r="831" s="14" customFormat="1">
      <c r="A831" s="14"/>
      <c r="B831" s="243"/>
      <c r="C831" s="244"/>
      <c r="D831" s="234" t="s">
        <v>152</v>
      </c>
      <c r="E831" s="245" t="s">
        <v>19</v>
      </c>
      <c r="F831" s="246" t="s">
        <v>655</v>
      </c>
      <c r="G831" s="244"/>
      <c r="H831" s="247">
        <v>3.6000000000000001</v>
      </c>
      <c r="I831" s="248"/>
      <c r="J831" s="244"/>
      <c r="K831" s="244"/>
      <c r="L831" s="249"/>
      <c r="M831" s="250"/>
      <c r="N831" s="251"/>
      <c r="O831" s="251"/>
      <c r="P831" s="251"/>
      <c r="Q831" s="251"/>
      <c r="R831" s="251"/>
      <c r="S831" s="251"/>
      <c r="T831" s="252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53" t="s">
        <v>152</v>
      </c>
      <c r="AU831" s="253" t="s">
        <v>84</v>
      </c>
      <c r="AV831" s="14" t="s">
        <v>84</v>
      </c>
      <c r="AW831" s="14" t="s">
        <v>33</v>
      </c>
      <c r="AX831" s="14" t="s">
        <v>71</v>
      </c>
      <c r="AY831" s="253" t="s">
        <v>141</v>
      </c>
    </row>
    <row r="832" s="13" customFormat="1">
      <c r="A832" s="13"/>
      <c r="B832" s="232"/>
      <c r="C832" s="233"/>
      <c r="D832" s="234" t="s">
        <v>152</v>
      </c>
      <c r="E832" s="235" t="s">
        <v>19</v>
      </c>
      <c r="F832" s="236" t="s">
        <v>264</v>
      </c>
      <c r="G832" s="233"/>
      <c r="H832" s="235" t="s">
        <v>19</v>
      </c>
      <c r="I832" s="237"/>
      <c r="J832" s="233"/>
      <c r="K832" s="233"/>
      <c r="L832" s="238"/>
      <c r="M832" s="239"/>
      <c r="N832" s="240"/>
      <c r="O832" s="240"/>
      <c r="P832" s="240"/>
      <c r="Q832" s="240"/>
      <c r="R832" s="240"/>
      <c r="S832" s="240"/>
      <c r="T832" s="241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42" t="s">
        <v>152</v>
      </c>
      <c r="AU832" s="242" t="s">
        <v>84</v>
      </c>
      <c r="AV832" s="13" t="s">
        <v>78</v>
      </c>
      <c r="AW832" s="13" t="s">
        <v>33</v>
      </c>
      <c r="AX832" s="13" t="s">
        <v>71</v>
      </c>
      <c r="AY832" s="242" t="s">
        <v>141</v>
      </c>
    </row>
    <row r="833" s="14" customFormat="1">
      <c r="A833" s="14"/>
      <c r="B833" s="243"/>
      <c r="C833" s="244"/>
      <c r="D833" s="234" t="s">
        <v>152</v>
      </c>
      <c r="E833" s="245" t="s">
        <v>19</v>
      </c>
      <c r="F833" s="246" t="s">
        <v>656</v>
      </c>
      <c r="G833" s="244"/>
      <c r="H833" s="247">
        <v>7.2000000000000002</v>
      </c>
      <c r="I833" s="248"/>
      <c r="J833" s="244"/>
      <c r="K833" s="244"/>
      <c r="L833" s="249"/>
      <c r="M833" s="250"/>
      <c r="N833" s="251"/>
      <c r="O833" s="251"/>
      <c r="P833" s="251"/>
      <c r="Q833" s="251"/>
      <c r="R833" s="251"/>
      <c r="S833" s="251"/>
      <c r="T833" s="252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  <c r="AE833" s="14"/>
      <c r="AT833" s="253" t="s">
        <v>152</v>
      </c>
      <c r="AU833" s="253" t="s">
        <v>84</v>
      </c>
      <c r="AV833" s="14" t="s">
        <v>84</v>
      </c>
      <c r="AW833" s="14" t="s">
        <v>33</v>
      </c>
      <c r="AX833" s="14" t="s">
        <v>71</v>
      </c>
      <c r="AY833" s="253" t="s">
        <v>141</v>
      </c>
    </row>
    <row r="834" s="15" customFormat="1">
      <c r="A834" s="15"/>
      <c r="B834" s="254"/>
      <c r="C834" s="255"/>
      <c r="D834" s="234" t="s">
        <v>152</v>
      </c>
      <c r="E834" s="256" t="s">
        <v>19</v>
      </c>
      <c r="F834" s="257" t="s">
        <v>159</v>
      </c>
      <c r="G834" s="255"/>
      <c r="H834" s="258">
        <v>10.800000000000001</v>
      </c>
      <c r="I834" s="259"/>
      <c r="J834" s="255"/>
      <c r="K834" s="255"/>
      <c r="L834" s="260"/>
      <c r="M834" s="261"/>
      <c r="N834" s="262"/>
      <c r="O834" s="262"/>
      <c r="P834" s="262"/>
      <c r="Q834" s="262"/>
      <c r="R834" s="262"/>
      <c r="S834" s="262"/>
      <c r="T834" s="263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T834" s="264" t="s">
        <v>152</v>
      </c>
      <c r="AU834" s="264" t="s">
        <v>84</v>
      </c>
      <c r="AV834" s="15" t="s">
        <v>148</v>
      </c>
      <c r="AW834" s="15" t="s">
        <v>33</v>
      </c>
      <c r="AX834" s="15" t="s">
        <v>78</v>
      </c>
      <c r="AY834" s="264" t="s">
        <v>141</v>
      </c>
    </row>
    <row r="835" s="12" customFormat="1" ht="22.8" customHeight="1">
      <c r="A835" s="12"/>
      <c r="B835" s="198"/>
      <c r="C835" s="199"/>
      <c r="D835" s="200" t="s">
        <v>70</v>
      </c>
      <c r="E835" s="212" t="s">
        <v>209</v>
      </c>
      <c r="F835" s="212" t="s">
        <v>657</v>
      </c>
      <c r="G835" s="199"/>
      <c r="H835" s="199"/>
      <c r="I835" s="202"/>
      <c r="J835" s="213">
        <f>BK835</f>
        <v>0</v>
      </c>
      <c r="K835" s="199"/>
      <c r="L835" s="204"/>
      <c r="M835" s="205"/>
      <c r="N835" s="206"/>
      <c r="O835" s="206"/>
      <c r="P835" s="207">
        <f>SUM(P836:P909)</f>
        <v>0</v>
      </c>
      <c r="Q835" s="206"/>
      <c r="R835" s="207">
        <f>SUM(R836:R909)</f>
        <v>0.0091199999999999996</v>
      </c>
      <c r="S835" s="206"/>
      <c r="T835" s="208">
        <f>SUM(T836:T909)</f>
        <v>4.8263680000000004</v>
      </c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R835" s="209" t="s">
        <v>78</v>
      </c>
      <c r="AT835" s="210" t="s">
        <v>70</v>
      </c>
      <c r="AU835" s="210" t="s">
        <v>78</v>
      </c>
      <c r="AY835" s="209" t="s">
        <v>141</v>
      </c>
      <c r="BK835" s="211">
        <f>SUM(BK836:BK909)</f>
        <v>0</v>
      </c>
    </row>
    <row r="836" s="2" customFormat="1" ht="24.15" customHeight="1">
      <c r="A836" s="40"/>
      <c r="B836" s="41"/>
      <c r="C836" s="214" t="s">
        <v>658</v>
      </c>
      <c r="D836" s="214" t="s">
        <v>143</v>
      </c>
      <c r="E836" s="215" t="s">
        <v>659</v>
      </c>
      <c r="F836" s="216" t="s">
        <v>660</v>
      </c>
      <c r="G836" s="217" t="s">
        <v>146</v>
      </c>
      <c r="H836" s="218">
        <v>1105.4200000000001</v>
      </c>
      <c r="I836" s="219"/>
      <c r="J836" s="220">
        <f>ROUND(I836*H836,2)</f>
        <v>0</v>
      </c>
      <c r="K836" s="216" t="s">
        <v>147</v>
      </c>
      <c r="L836" s="46"/>
      <c r="M836" s="221" t="s">
        <v>19</v>
      </c>
      <c r="N836" s="222" t="s">
        <v>43</v>
      </c>
      <c r="O836" s="86"/>
      <c r="P836" s="223">
        <f>O836*H836</f>
        <v>0</v>
      </c>
      <c r="Q836" s="223">
        <v>0</v>
      </c>
      <c r="R836" s="223">
        <f>Q836*H836</f>
        <v>0</v>
      </c>
      <c r="S836" s="223">
        <v>0</v>
      </c>
      <c r="T836" s="224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25" t="s">
        <v>148</v>
      </c>
      <c r="AT836" s="225" t="s">
        <v>143</v>
      </c>
      <c r="AU836" s="225" t="s">
        <v>84</v>
      </c>
      <c r="AY836" s="19" t="s">
        <v>141</v>
      </c>
      <c r="BE836" s="226">
        <f>IF(N836="základní",J836,0)</f>
        <v>0</v>
      </c>
      <c r="BF836" s="226">
        <f>IF(N836="snížená",J836,0)</f>
        <v>0</v>
      </c>
      <c r="BG836" s="226">
        <f>IF(N836="zákl. přenesená",J836,0)</f>
        <v>0</v>
      </c>
      <c r="BH836" s="226">
        <f>IF(N836="sníž. přenesená",J836,0)</f>
        <v>0</v>
      </c>
      <c r="BI836" s="226">
        <f>IF(N836="nulová",J836,0)</f>
        <v>0</v>
      </c>
      <c r="BJ836" s="19" t="s">
        <v>84</v>
      </c>
      <c r="BK836" s="226">
        <f>ROUND(I836*H836,2)</f>
        <v>0</v>
      </c>
      <c r="BL836" s="19" t="s">
        <v>148</v>
      </c>
      <c r="BM836" s="225" t="s">
        <v>661</v>
      </c>
    </row>
    <row r="837" s="2" customFormat="1">
      <c r="A837" s="40"/>
      <c r="B837" s="41"/>
      <c r="C837" s="42"/>
      <c r="D837" s="227" t="s">
        <v>150</v>
      </c>
      <c r="E837" s="42"/>
      <c r="F837" s="228" t="s">
        <v>662</v>
      </c>
      <c r="G837" s="42"/>
      <c r="H837" s="42"/>
      <c r="I837" s="229"/>
      <c r="J837" s="42"/>
      <c r="K837" s="42"/>
      <c r="L837" s="46"/>
      <c r="M837" s="230"/>
      <c r="N837" s="231"/>
      <c r="O837" s="86"/>
      <c r="P837" s="86"/>
      <c r="Q837" s="86"/>
      <c r="R837" s="86"/>
      <c r="S837" s="86"/>
      <c r="T837" s="87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T837" s="19" t="s">
        <v>150</v>
      </c>
      <c r="AU837" s="19" t="s">
        <v>84</v>
      </c>
    </row>
    <row r="838" s="14" customFormat="1">
      <c r="A838" s="14"/>
      <c r="B838" s="243"/>
      <c r="C838" s="244"/>
      <c r="D838" s="234" t="s">
        <v>152</v>
      </c>
      <c r="E838" s="245" t="s">
        <v>19</v>
      </c>
      <c r="F838" s="246" t="s">
        <v>1497</v>
      </c>
      <c r="G838" s="244"/>
      <c r="H838" s="247">
        <v>706.41999999999996</v>
      </c>
      <c r="I838" s="248"/>
      <c r="J838" s="244"/>
      <c r="K838" s="244"/>
      <c r="L838" s="249"/>
      <c r="M838" s="250"/>
      <c r="N838" s="251"/>
      <c r="O838" s="251"/>
      <c r="P838" s="251"/>
      <c r="Q838" s="251"/>
      <c r="R838" s="251"/>
      <c r="S838" s="251"/>
      <c r="T838" s="252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  <c r="AE838" s="14"/>
      <c r="AT838" s="253" t="s">
        <v>152</v>
      </c>
      <c r="AU838" s="253" t="s">
        <v>84</v>
      </c>
      <c r="AV838" s="14" t="s">
        <v>84</v>
      </c>
      <c r="AW838" s="14" t="s">
        <v>33</v>
      </c>
      <c r="AX838" s="14" t="s">
        <v>71</v>
      </c>
      <c r="AY838" s="253" t="s">
        <v>141</v>
      </c>
    </row>
    <row r="839" s="14" customFormat="1">
      <c r="A839" s="14"/>
      <c r="B839" s="243"/>
      <c r="C839" s="244"/>
      <c r="D839" s="234" t="s">
        <v>152</v>
      </c>
      <c r="E839" s="245" t="s">
        <v>19</v>
      </c>
      <c r="F839" s="246" t="s">
        <v>1498</v>
      </c>
      <c r="G839" s="244"/>
      <c r="H839" s="247">
        <v>399</v>
      </c>
      <c r="I839" s="248"/>
      <c r="J839" s="244"/>
      <c r="K839" s="244"/>
      <c r="L839" s="249"/>
      <c r="M839" s="250"/>
      <c r="N839" s="251"/>
      <c r="O839" s="251"/>
      <c r="P839" s="251"/>
      <c r="Q839" s="251"/>
      <c r="R839" s="251"/>
      <c r="S839" s="251"/>
      <c r="T839" s="252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53" t="s">
        <v>152</v>
      </c>
      <c r="AU839" s="253" t="s">
        <v>84</v>
      </c>
      <c r="AV839" s="14" t="s">
        <v>84</v>
      </c>
      <c r="AW839" s="14" t="s">
        <v>33</v>
      </c>
      <c r="AX839" s="14" t="s">
        <v>71</v>
      </c>
      <c r="AY839" s="253" t="s">
        <v>141</v>
      </c>
    </row>
    <row r="840" s="15" customFormat="1">
      <c r="A840" s="15"/>
      <c r="B840" s="254"/>
      <c r="C840" s="255"/>
      <c r="D840" s="234" t="s">
        <v>152</v>
      </c>
      <c r="E840" s="256" t="s">
        <v>19</v>
      </c>
      <c r="F840" s="257" t="s">
        <v>159</v>
      </c>
      <c r="G840" s="255"/>
      <c r="H840" s="258">
        <v>1105.4200000000001</v>
      </c>
      <c r="I840" s="259"/>
      <c r="J840" s="255"/>
      <c r="K840" s="255"/>
      <c r="L840" s="260"/>
      <c r="M840" s="261"/>
      <c r="N840" s="262"/>
      <c r="O840" s="262"/>
      <c r="P840" s="262"/>
      <c r="Q840" s="262"/>
      <c r="R840" s="262"/>
      <c r="S840" s="262"/>
      <c r="T840" s="263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4" t="s">
        <v>152</v>
      </c>
      <c r="AU840" s="264" t="s">
        <v>84</v>
      </c>
      <c r="AV840" s="15" t="s">
        <v>148</v>
      </c>
      <c r="AW840" s="15" t="s">
        <v>33</v>
      </c>
      <c r="AX840" s="15" t="s">
        <v>78</v>
      </c>
      <c r="AY840" s="264" t="s">
        <v>141</v>
      </c>
    </row>
    <row r="841" s="2" customFormat="1" ht="24.15" customHeight="1">
      <c r="A841" s="40"/>
      <c r="B841" s="41"/>
      <c r="C841" s="214" t="s">
        <v>665</v>
      </c>
      <c r="D841" s="214" t="s">
        <v>143</v>
      </c>
      <c r="E841" s="215" t="s">
        <v>666</v>
      </c>
      <c r="F841" s="216" t="s">
        <v>667</v>
      </c>
      <c r="G841" s="217" t="s">
        <v>146</v>
      </c>
      <c r="H841" s="218">
        <v>132650.39999999999</v>
      </c>
      <c r="I841" s="219"/>
      <c r="J841" s="220">
        <f>ROUND(I841*H841,2)</f>
        <v>0</v>
      </c>
      <c r="K841" s="216" t="s">
        <v>147</v>
      </c>
      <c r="L841" s="46"/>
      <c r="M841" s="221" t="s">
        <v>19</v>
      </c>
      <c r="N841" s="222" t="s">
        <v>43</v>
      </c>
      <c r="O841" s="86"/>
      <c r="P841" s="223">
        <f>O841*H841</f>
        <v>0</v>
      </c>
      <c r="Q841" s="223">
        <v>0</v>
      </c>
      <c r="R841" s="223">
        <f>Q841*H841</f>
        <v>0</v>
      </c>
      <c r="S841" s="223">
        <v>0</v>
      </c>
      <c r="T841" s="224">
        <f>S841*H841</f>
        <v>0</v>
      </c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R841" s="225" t="s">
        <v>148</v>
      </c>
      <c r="AT841" s="225" t="s">
        <v>143</v>
      </c>
      <c r="AU841" s="225" t="s">
        <v>84</v>
      </c>
      <c r="AY841" s="19" t="s">
        <v>141</v>
      </c>
      <c r="BE841" s="226">
        <f>IF(N841="základní",J841,0)</f>
        <v>0</v>
      </c>
      <c r="BF841" s="226">
        <f>IF(N841="snížená",J841,0)</f>
        <v>0</v>
      </c>
      <c r="BG841" s="226">
        <f>IF(N841="zákl. přenesená",J841,0)</f>
        <v>0</v>
      </c>
      <c r="BH841" s="226">
        <f>IF(N841="sníž. přenesená",J841,0)</f>
        <v>0</v>
      </c>
      <c r="BI841" s="226">
        <f>IF(N841="nulová",J841,0)</f>
        <v>0</v>
      </c>
      <c r="BJ841" s="19" t="s">
        <v>84</v>
      </c>
      <c r="BK841" s="226">
        <f>ROUND(I841*H841,2)</f>
        <v>0</v>
      </c>
      <c r="BL841" s="19" t="s">
        <v>148</v>
      </c>
      <c r="BM841" s="225" t="s">
        <v>668</v>
      </c>
    </row>
    <row r="842" s="2" customFormat="1">
      <c r="A842" s="40"/>
      <c r="B842" s="41"/>
      <c r="C842" s="42"/>
      <c r="D842" s="227" t="s">
        <v>150</v>
      </c>
      <c r="E842" s="42"/>
      <c r="F842" s="228" t="s">
        <v>669</v>
      </c>
      <c r="G842" s="42"/>
      <c r="H842" s="42"/>
      <c r="I842" s="229"/>
      <c r="J842" s="42"/>
      <c r="K842" s="42"/>
      <c r="L842" s="46"/>
      <c r="M842" s="230"/>
      <c r="N842" s="231"/>
      <c r="O842" s="86"/>
      <c r="P842" s="86"/>
      <c r="Q842" s="86"/>
      <c r="R842" s="86"/>
      <c r="S842" s="86"/>
      <c r="T842" s="87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T842" s="19" t="s">
        <v>150</v>
      </c>
      <c r="AU842" s="19" t="s">
        <v>84</v>
      </c>
    </row>
    <row r="843" s="14" customFormat="1">
      <c r="A843" s="14"/>
      <c r="B843" s="243"/>
      <c r="C843" s="244"/>
      <c r="D843" s="234" t="s">
        <v>152</v>
      </c>
      <c r="E843" s="245" t="s">
        <v>19</v>
      </c>
      <c r="F843" s="246" t="s">
        <v>1499</v>
      </c>
      <c r="G843" s="244"/>
      <c r="H843" s="247">
        <v>132650.39999999999</v>
      </c>
      <c r="I843" s="248"/>
      <c r="J843" s="244"/>
      <c r="K843" s="244"/>
      <c r="L843" s="249"/>
      <c r="M843" s="250"/>
      <c r="N843" s="251"/>
      <c r="O843" s="251"/>
      <c r="P843" s="251"/>
      <c r="Q843" s="251"/>
      <c r="R843" s="251"/>
      <c r="S843" s="251"/>
      <c r="T843" s="252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253" t="s">
        <v>152</v>
      </c>
      <c r="AU843" s="253" t="s">
        <v>84</v>
      </c>
      <c r="AV843" s="14" t="s">
        <v>84</v>
      </c>
      <c r="AW843" s="14" t="s">
        <v>33</v>
      </c>
      <c r="AX843" s="14" t="s">
        <v>71</v>
      </c>
      <c r="AY843" s="253" t="s">
        <v>141</v>
      </c>
    </row>
    <row r="844" s="15" customFormat="1">
      <c r="A844" s="15"/>
      <c r="B844" s="254"/>
      <c r="C844" s="255"/>
      <c r="D844" s="234" t="s">
        <v>152</v>
      </c>
      <c r="E844" s="256" t="s">
        <v>19</v>
      </c>
      <c r="F844" s="257" t="s">
        <v>159</v>
      </c>
      <c r="G844" s="255"/>
      <c r="H844" s="258">
        <v>132650.39999999999</v>
      </c>
      <c r="I844" s="259"/>
      <c r="J844" s="255"/>
      <c r="K844" s="255"/>
      <c r="L844" s="260"/>
      <c r="M844" s="261"/>
      <c r="N844" s="262"/>
      <c r="O844" s="262"/>
      <c r="P844" s="262"/>
      <c r="Q844" s="262"/>
      <c r="R844" s="262"/>
      <c r="S844" s="262"/>
      <c r="T844" s="263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T844" s="264" t="s">
        <v>152</v>
      </c>
      <c r="AU844" s="264" t="s">
        <v>84</v>
      </c>
      <c r="AV844" s="15" t="s">
        <v>148</v>
      </c>
      <c r="AW844" s="15" t="s">
        <v>33</v>
      </c>
      <c r="AX844" s="15" t="s">
        <v>78</v>
      </c>
      <c r="AY844" s="264" t="s">
        <v>141</v>
      </c>
    </row>
    <row r="845" s="2" customFormat="1" ht="24.15" customHeight="1">
      <c r="A845" s="40"/>
      <c r="B845" s="41"/>
      <c r="C845" s="214" t="s">
        <v>671</v>
      </c>
      <c r="D845" s="214" t="s">
        <v>143</v>
      </c>
      <c r="E845" s="215" t="s">
        <v>672</v>
      </c>
      <c r="F845" s="216" t="s">
        <v>673</v>
      </c>
      <c r="G845" s="217" t="s">
        <v>146</v>
      </c>
      <c r="H845" s="218">
        <v>1105.4200000000001</v>
      </c>
      <c r="I845" s="219"/>
      <c r="J845" s="220">
        <f>ROUND(I845*H845,2)</f>
        <v>0</v>
      </c>
      <c r="K845" s="216" t="s">
        <v>147</v>
      </c>
      <c r="L845" s="46"/>
      <c r="M845" s="221" t="s">
        <v>19</v>
      </c>
      <c r="N845" s="222" t="s">
        <v>43</v>
      </c>
      <c r="O845" s="86"/>
      <c r="P845" s="223">
        <f>O845*H845</f>
        <v>0</v>
      </c>
      <c r="Q845" s="223">
        <v>0</v>
      </c>
      <c r="R845" s="223">
        <f>Q845*H845</f>
        <v>0</v>
      </c>
      <c r="S845" s="223">
        <v>0</v>
      </c>
      <c r="T845" s="224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25" t="s">
        <v>148</v>
      </c>
      <c r="AT845" s="225" t="s">
        <v>143</v>
      </c>
      <c r="AU845" s="225" t="s">
        <v>84</v>
      </c>
      <c r="AY845" s="19" t="s">
        <v>141</v>
      </c>
      <c r="BE845" s="226">
        <f>IF(N845="základní",J845,0)</f>
        <v>0</v>
      </c>
      <c r="BF845" s="226">
        <f>IF(N845="snížená",J845,0)</f>
        <v>0</v>
      </c>
      <c r="BG845" s="226">
        <f>IF(N845="zákl. přenesená",J845,0)</f>
        <v>0</v>
      </c>
      <c r="BH845" s="226">
        <f>IF(N845="sníž. přenesená",J845,0)</f>
        <v>0</v>
      </c>
      <c r="BI845" s="226">
        <f>IF(N845="nulová",J845,0)</f>
        <v>0</v>
      </c>
      <c r="BJ845" s="19" t="s">
        <v>84</v>
      </c>
      <c r="BK845" s="226">
        <f>ROUND(I845*H845,2)</f>
        <v>0</v>
      </c>
      <c r="BL845" s="19" t="s">
        <v>148</v>
      </c>
      <c r="BM845" s="225" t="s">
        <v>674</v>
      </c>
    </row>
    <row r="846" s="2" customFormat="1">
      <c r="A846" s="40"/>
      <c r="B846" s="41"/>
      <c r="C846" s="42"/>
      <c r="D846" s="227" t="s">
        <v>150</v>
      </c>
      <c r="E846" s="42"/>
      <c r="F846" s="228" t="s">
        <v>675</v>
      </c>
      <c r="G846" s="42"/>
      <c r="H846" s="42"/>
      <c r="I846" s="229"/>
      <c r="J846" s="42"/>
      <c r="K846" s="42"/>
      <c r="L846" s="46"/>
      <c r="M846" s="230"/>
      <c r="N846" s="231"/>
      <c r="O846" s="86"/>
      <c r="P846" s="86"/>
      <c r="Q846" s="86"/>
      <c r="R846" s="86"/>
      <c r="S846" s="86"/>
      <c r="T846" s="87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T846" s="19" t="s">
        <v>150</v>
      </c>
      <c r="AU846" s="19" t="s">
        <v>84</v>
      </c>
    </row>
    <row r="847" s="14" customFormat="1">
      <c r="A847" s="14"/>
      <c r="B847" s="243"/>
      <c r="C847" s="244"/>
      <c r="D847" s="234" t="s">
        <v>152</v>
      </c>
      <c r="E847" s="245" t="s">
        <v>19</v>
      </c>
      <c r="F847" s="246" t="s">
        <v>1497</v>
      </c>
      <c r="G847" s="244"/>
      <c r="H847" s="247">
        <v>706.41999999999996</v>
      </c>
      <c r="I847" s="248"/>
      <c r="J847" s="244"/>
      <c r="K847" s="244"/>
      <c r="L847" s="249"/>
      <c r="M847" s="250"/>
      <c r="N847" s="251"/>
      <c r="O847" s="251"/>
      <c r="P847" s="251"/>
      <c r="Q847" s="251"/>
      <c r="R847" s="251"/>
      <c r="S847" s="251"/>
      <c r="T847" s="252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3" t="s">
        <v>152</v>
      </c>
      <c r="AU847" s="253" t="s">
        <v>84</v>
      </c>
      <c r="AV847" s="14" t="s">
        <v>84</v>
      </c>
      <c r="AW847" s="14" t="s">
        <v>33</v>
      </c>
      <c r="AX847" s="14" t="s">
        <v>71</v>
      </c>
      <c r="AY847" s="253" t="s">
        <v>141</v>
      </c>
    </row>
    <row r="848" s="14" customFormat="1">
      <c r="A848" s="14"/>
      <c r="B848" s="243"/>
      <c r="C848" s="244"/>
      <c r="D848" s="234" t="s">
        <v>152</v>
      </c>
      <c r="E848" s="245" t="s">
        <v>19</v>
      </c>
      <c r="F848" s="246" t="s">
        <v>1498</v>
      </c>
      <c r="G848" s="244"/>
      <c r="H848" s="247">
        <v>399</v>
      </c>
      <c r="I848" s="248"/>
      <c r="J848" s="244"/>
      <c r="K848" s="244"/>
      <c r="L848" s="249"/>
      <c r="M848" s="250"/>
      <c r="N848" s="251"/>
      <c r="O848" s="251"/>
      <c r="P848" s="251"/>
      <c r="Q848" s="251"/>
      <c r="R848" s="251"/>
      <c r="S848" s="251"/>
      <c r="T848" s="252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53" t="s">
        <v>152</v>
      </c>
      <c r="AU848" s="253" t="s">
        <v>84</v>
      </c>
      <c r="AV848" s="14" t="s">
        <v>84</v>
      </c>
      <c r="AW848" s="14" t="s">
        <v>33</v>
      </c>
      <c r="AX848" s="14" t="s">
        <v>71</v>
      </c>
      <c r="AY848" s="253" t="s">
        <v>141</v>
      </c>
    </row>
    <row r="849" s="15" customFormat="1">
      <c r="A849" s="15"/>
      <c r="B849" s="254"/>
      <c r="C849" s="255"/>
      <c r="D849" s="234" t="s">
        <v>152</v>
      </c>
      <c r="E849" s="256" t="s">
        <v>19</v>
      </c>
      <c r="F849" s="257" t="s">
        <v>159</v>
      </c>
      <c r="G849" s="255"/>
      <c r="H849" s="258">
        <v>1105.4200000000001</v>
      </c>
      <c r="I849" s="259"/>
      <c r="J849" s="255"/>
      <c r="K849" s="255"/>
      <c r="L849" s="260"/>
      <c r="M849" s="261"/>
      <c r="N849" s="262"/>
      <c r="O849" s="262"/>
      <c r="P849" s="262"/>
      <c r="Q849" s="262"/>
      <c r="R849" s="262"/>
      <c r="S849" s="262"/>
      <c r="T849" s="263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T849" s="264" t="s">
        <v>152</v>
      </c>
      <c r="AU849" s="264" t="s">
        <v>84</v>
      </c>
      <c r="AV849" s="15" t="s">
        <v>148</v>
      </c>
      <c r="AW849" s="15" t="s">
        <v>33</v>
      </c>
      <c r="AX849" s="15" t="s">
        <v>78</v>
      </c>
      <c r="AY849" s="264" t="s">
        <v>141</v>
      </c>
    </row>
    <row r="850" s="2" customFormat="1" ht="16.5" customHeight="1">
      <c r="A850" s="40"/>
      <c r="B850" s="41"/>
      <c r="C850" s="214" t="s">
        <v>676</v>
      </c>
      <c r="D850" s="214" t="s">
        <v>143</v>
      </c>
      <c r="E850" s="215" t="s">
        <v>677</v>
      </c>
      <c r="F850" s="216" t="s">
        <v>678</v>
      </c>
      <c r="G850" s="217" t="s">
        <v>347</v>
      </c>
      <c r="H850" s="218">
        <v>30.600000000000001</v>
      </c>
      <c r="I850" s="219"/>
      <c r="J850" s="220">
        <f>ROUND(I850*H850,2)</f>
        <v>0</v>
      </c>
      <c r="K850" s="216" t="s">
        <v>147</v>
      </c>
      <c r="L850" s="46"/>
      <c r="M850" s="221" t="s">
        <v>19</v>
      </c>
      <c r="N850" s="222" t="s">
        <v>43</v>
      </c>
      <c r="O850" s="86"/>
      <c r="P850" s="223">
        <f>O850*H850</f>
        <v>0</v>
      </c>
      <c r="Q850" s="223">
        <v>0</v>
      </c>
      <c r="R850" s="223">
        <f>Q850*H850</f>
        <v>0</v>
      </c>
      <c r="S850" s="223">
        <v>0</v>
      </c>
      <c r="T850" s="224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25" t="s">
        <v>148</v>
      </c>
      <c r="AT850" s="225" t="s">
        <v>143</v>
      </c>
      <c r="AU850" s="225" t="s">
        <v>84</v>
      </c>
      <c r="AY850" s="19" t="s">
        <v>141</v>
      </c>
      <c r="BE850" s="226">
        <f>IF(N850="základní",J850,0)</f>
        <v>0</v>
      </c>
      <c r="BF850" s="226">
        <f>IF(N850="snížená",J850,0)</f>
        <v>0</v>
      </c>
      <c r="BG850" s="226">
        <f>IF(N850="zákl. přenesená",J850,0)</f>
        <v>0</v>
      </c>
      <c r="BH850" s="226">
        <f>IF(N850="sníž. přenesená",J850,0)</f>
        <v>0</v>
      </c>
      <c r="BI850" s="226">
        <f>IF(N850="nulová",J850,0)</f>
        <v>0</v>
      </c>
      <c r="BJ850" s="19" t="s">
        <v>84</v>
      </c>
      <c r="BK850" s="226">
        <f>ROUND(I850*H850,2)</f>
        <v>0</v>
      </c>
      <c r="BL850" s="19" t="s">
        <v>148</v>
      </c>
      <c r="BM850" s="225" t="s">
        <v>679</v>
      </c>
    </row>
    <row r="851" s="2" customFormat="1">
      <c r="A851" s="40"/>
      <c r="B851" s="41"/>
      <c r="C851" s="42"/>
      <c r="D851" s="227" t="s">
        <v>150</v>
      </c>
      <c r="E851" s="42"/>
      <c r="F851" s="228" t="s">
        <v>680</v>
      </c>
      <c r="G851" s="42"/>
      <c r="H851" s="42"/>
      <c r="I851" s="229"/>
      <c r="J851" s="42"/>
      <c r="K851" s="42"/>
      <c r="L851" s="46"/>
      <c r="M851" s="230"/>
      <c r="N851" s="231"/>
      <c r="O851" s="86"/>
      <c r="P851" s="86"/>
      <c r="Q851" s="86"/>
      <c r="R851" s="86"/>
      <c r="S851" s="86"/>
      <c r="T851" s="87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T851" s="19" t="s">
        <v>150</v>
      </c>
      <c r="AU851" s="19" t="s">
        <v>84</v>
      </c>
    </row>
    <row r="852" s="13" customFormat="1">
      <c r="A852" s="13"/>
      <c r="B852" s="232"/>
      <c r="C852" s="233"/>
      <c r="D852" s="234" t="s">
        <v>152</v>
      </c>
      <c r="E852" s="235" t="s">
        <v>19</v>
      </c>
      <c r="F852" s="236" t="s">
        <v>230</v>
      </c>
      <c r="G852" s="233"/>
      <c r="H852" s="235" t="s">
        <v>19</v>
      </c>
      <c r="I852" s="237"/>
      <c r="J852" s="233"/>
      <c r="K852" s="233"/>
      <c r="L852" s="238"/>
      <c r="M852" s="239"/>
      <c r="N852" s="240"/>
      <c r="O852" s="240"/>
      <c r="P852" s="240"/>
      <c r="Q852" s="240"/>
      <c r="R852" s="240"/>
      <c r="S852" s="240"/>
      <c r="T852" s="241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T852" s="242" t="s">
        <v>152</v>
      </c>
      <c r="AU852" s="242" t="s">
        <v>84</v>
      </c>
      <c r="AV852" s="13" t="s">
        <v>78</v>
      </c>
      <c r="AW852" s="13" t="s">
        <v>33</v>
      </c>
      <c r="AX852" s="13" t="s">
        <v>71</v>
      </c>
      <c r="AY852" s="242" t="s">
        <v>141</v>
      </c>
    </row>
    <row r="853" s="14" customFormat="1">
      <c r="A853" s="14"/>
      <c r="B853" s="243"/>
      <c r="C853" s="244"/>
      <c r="D853" s="234" t="s">
        <v>152</v>
      </c>
      <c r="E853" s="245" t="s">
        <v>19</v>
      </c>
      <c r="F853" s="246" t="s">
        <v>681</v>
      </c>
      <c r="G853" s="244"/>
      <c r="H853" s="247">
        <v>30.600000000000001</v>
      </c>
      <c r="I853" s="248"/>
      <c r="J853" s="244"/>
      <c r="K853" s="244"/>
      <c r="L853" s="249"/>
      <c r="M853" s="250"/>
      <c r="N853" s="251"/>
      <c r="O853" s="251"/>
      <c r="P853" s="251"/>
      <c r="Q853" s="251"/>
      <c r="R853" s="251"/>
      <c r="S853" s="251"/>
      <c r="T853" s="252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  <c r="AE853" s="14"/>
      <c r="AT853" s="253" t="s">
        <v>152</v>
      </c>
      <c r="AU853" s="253" t="s">
        <v>84</v>
      </c>
      <c r="AV853" s="14" t="s">
        <v>84</v>
      </c>
      <c r="AW853" s="14" t="s">
        <v>33</v>
      </c>
      <c r="AX853" s="14" t="s">
        <v>71</v>
      </c>
      <c r="AY853" s="253" t="s">
        <v>141</v>
      </c>
    </row>
    <row r="854" s="15" customFormat="1">
      <c r="A854" s="15"/>
      <c r="B854" s="254"/>
      <c r="C854" s="255"/>
      <c r="D854" s="234" t="s">
        <v>152</v>
      </c>
      <c r="E854" s="256" t="s">
        <v>19</v>
      </c>
      <c r="F854" s="257" t="s">
        <v>159</v>
      </c>
      <c r="G854" s="255"/>
      <c r="H854" s="258">
        <v>30.600000000000001</v>
      </c>
      <c r="I854" s="259"/>
      <c r="J854" s="255"/>
      <c r="K854" s="255"/>
      <c r="L854" s="260"/>
      <c r="M854" s="261"/>
      <c r="N854" s="262"/>
      <c r="O854" s="262"/>
      <c r="P854" s="262"/>
      <c r="Q854" s="262"/>
      <c r="R854" s="262"/>
      <c r="S854" s="262"/>
      <c r="T854" s="263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T854" s="264" t="s">
        <v>152</v>
      </c>
      <c r="AU854" s="264" t="s">
        <v>84</v>
      </c>
      <c r="AV854" s="15" t="s">
        <v>148</v>
      </c>
      <c r="AW854" s="15" t="s">
        <v>33</v>
      </c>
      <c r="AX854" s="15" t="s">
        <v>78</v>
      </c>
      <c r="AY854" s="264" t="s">
        <v>141</v>
      </c>
    </row>
    <row r="855" s="2" customFormat="1" ht="21.75" customHeight="1">
      <c r="A855" s="40"/>
      <c r="B855" s="41"/>
      <c r="C855" s="214" t="s">
        <v>682</v>
      </c>
      <c r="D855" s="214" t="s">
        <v>143</v>
      </c>
      <c r="E855" s="215" t="s">
        <v>683</v>
      </c>
      <c r="F855" s="216" t="s">
        <v>684</v>
      </c>
      <c r="G855" s="217" t="s">
        <v>347</v>
      </c>
      <c r="H855" s="218">
        <v>3672</v>
      </c>
      <c r="I855" s="219"/>
      <c r="J855" s="220">
        <f>ROUND(I855*H855,2)</f>
        <v>0</v>
      </c>
      <c r="K855" s="216" t="s">
        <v>147</v>
      </c>
      <c r="L855" s="46"/>
      <c r="M855" s="221" t="s">
        <v>19</v>
      </c>
      <c r="N855" s="222" t="s">
        <v>43</v>
      </c>
      <c r="O855" s="86"/>
      <c r="P855" s="223">
        <f>O855*H855</f>
        <v>0</v>
      </c>
      <c r="Q855" s="223">
        <v>0</v>
      </c>
      <c r="R855" s="223">
        <f>Q855*H855</f>
        <v>0</v>
      </c>
      <c r="S855" s="223">
        <v>0</v>
      </c>
      <c r="T855" s="224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25" t="s">
        <v>148</v>
      </c>
      <c r="AT855" s="225" t="s">
        <v>143</v>
      </c>
      <c r="AU855" s="225" t="s">
        <v>84</v>
      </c>
      <c r="AY855" s="19" t="s">
        <v>141</v>
      </c>
      <c r="BE855" s="226">
        <f>IF(N855="základní",J855,0)</f>
        <v>0</v>
      </c>
      <c r="BF855" s="226">
        <f>IF(N855="snížená",J855,0)</f>
        <v>0</v>
      </c>
      <c r="BG855" s="226">
        <f>IF(N855="zákl. přenesená",J855,0)</f>
        <v>0</v>
      </c>
      <c r="BH855" s="226">
        <f>IF(N855="sníž. přenesená",J855,0)</f>
        <v>0</v>
      </c>
      <c r="BI855" s="226">
        <f>IF(N855="nulová",J855,0)</f>
        <v>0</v>
      </c>
      <c r="BJ855" s="19" t="s">
        <v>84</v>
      </c>
      <c r="BK855" s="226">
        <f>ROUND(I855*H855,2)</f>
        <v>0</v>
      </c>
      <c r="BL855" s="19" t="s">
        <v>148</v>
      </c>
      <c r="BM855" s="225" t="s">
        <v>685</v>
      </c>
    </row>
    <row r="856" s="2" customFormat="1">
      <c r="A856" s="40"/>
      <c r="B856" s="41"/>
      <c r="C856" s="42"/>
      <c r="D856" s="227" t="s">
        <v>150</v>
      </c>
      <c r="E856" s="42"/>
      <c r="F856" s="228" t="s">
        <v>686</v>
      </c>
      <c r="G856" s="42"/>
      <c r="H856" s="42"/>
      <c r="I856" s="229"/>
      <c r="J856" s="42"/>
      <c r="K856" s="42"/>
      <c r="L856" s="46"/>
      <c r="M856" s="230"/>
      <c r="N856" s="231"/>
      <c r="O856" s="86"/>
      <c r="P856" s="86"/>
      <c r="Q856" s="86"/>
      <c r="R856" s="86"/>
      <c r="S856" s="86"/>
      <c r="T856" s="87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T856" s="19" t="s">
        <v>150</v>
      </c>
      <c r="AU856" s="19" t="s">
        <v>84</v>
      </c>
    </row>
    <row r="857" s="14" customFormat="1">
      <c r="A857" s="14"/>
      <c r="B857" s="243"/>
      <c r="C857" s="244"/>
      <c r="D857" s="234" t="s">
        <v>152</v>
      </c>
      <c r="E857" s="245" t="s">
        <v>19</v>
      </c>
      <c r="F857" s="246" t="s">
        <v>687</v>
      </c>
      <c r="G857" s="244"/>
      <c r="H857" s="247">
        <v>3672</v>
      </c>
      <c r="I857" s="248"/>
      <c r="J857" s="244"/>
      <c r="K857" s="244"/>
      <c r="L857" s="249"/>
      <c r="M857" s="250"/>
      <c r="N857" s="251"/>
      <c r="O857" s="251"/>
      <c r="P857" s="251"/>
      <c r="Q857" s="251"/>
      <c r="R857" s="251"/>
      <c r="S857" s="251"/>
      <c r="T857" s="252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3" t="s">
        <v>152</v>
      </c>
      <c r="AU857" s="253" t="s">
        <v>84</v>
      </c>
      <c r="AV857" s="14" t="s">
        <v>84</v>
      </c>
      <c r="AW857" s="14" t="s">
        <v>33</v>
      </c>
      <c r="AX857" s="14" t="s">
        <v>71</v>
      </c>
      <c r="AY857" s="253" t="s">
        <v>141</v>
      </c>
    </row>
    <row r="858" s="15" customFormat="1">
      <c r="A858" s="15"/>
      <c r="B858" s="254"/>
      <c r="C858" s="255"/>
      <c r="D858" s="234" t="s">
        <v>152</v>
      </c>
      <c r="E858" s="256" t="s">
        <v>19</v>
      </c>
      <c r="F858" s="257" t="s">
        <v>159</v>
      </c>
      <c r="G858" s="255"/>
      <c r="H858" s="258">
        <v>3672</v>
      </c>
      <c r="I858" s="259"/>
      <c r="J858" s="255"/>
      <c r="K858" s="255"/>
      <c r="L858" s="260"/>
      <c r="M858" s="261"/>
      <c r="N858" s="262"/>
      <c r="O858" s="262"/>
      <c r="P858" s="262"/>
      <c r="Q858" s="262"/>
      <c r="R858" s="262"/>
      <c r="S858" s="262"/>
      <c r="T858" s="263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T858" s="264" t="s">
        <v>152</v>
      </c>
      <c r="AU858" s="264" t="s">
        <v>84</v>
      </c>
      <c r="AV858" s="15" t="s">
        <v>148</v>
      </c>
      <c r="AW858" s="15" t="s">
        <v>33</v>
      </c>
      <c r="AX858" s="15" t="s">
        <v>78</v>
      </c>
      <c r="AY858" s="264" t="s">
        <v>141</v>
      </c>
    </row>
    <row r="859" s="2" customFormat="1" ht="16.5" customHeight="1">
      <c r="A859" s="40"/>
      <c r="B859" s="41"/>
      <c r="C859" s="214" t="s">
        <v>688</v>
      </c>
      <c r="D859" s="214" t="s">
        <v>143</v>
      </c>
      <c r="E859" s="215" t="s">
        <v>689</v>
      </c>
      <c r="F859" s="216" t="s">
        <v>690</v>
      </c>
      <c r="G859" s="217" t="s">
        <v>347</v>
      </c>
      <c r="H859" s="218">
        <v>30.600000000000001</v>
      </c>
      <c r="I859" s="219"/>
      <c r="J859" s="220">
        <f>ROUND(I859*H859,2)</f>
        <v>0</v>
      </c>
      <c r="K859" s="216" t="s">
        <v>147</v>
      </c>
      <c r="L859" s="46"/>
      <c r="M859" s="221" t="s">
        <v>19</v>
      </c>
      <c r="N859" s="222" t="s">
        <v>43</v>
      </c>
      <c r="O859" s="86"/>
      <c r="P859" s="223">
        <f>O859*H859</f>
        <v>0</v>
      </c>
      <c r="Q859" s="223">
        <v>0</v>
      </c>
      <c r="R859" s="223">
        <f>Q859*H859</f>
        <v>0</v>
      </c>
      <c r="S859" s="223">
        <v>0</v>
      </c>
      <c r="T859" s="224">
        <f>S859*H859</f>
        <v>0</v>
      </c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R859" s="225" t="s">
        <v>148</v>
      </c>
      <c r="AT859" s="225" t="s">
        <v>143</v>
      </c>
      <c r="AU859" s="225" t="s">
        <v>84</v>
      </c>
      <c r="AY859" s="19" t="s">
        <v>141</v>
      </c>
      <c r="BE859" s="226">
        <f>IF(N859="základní",J859,0)</f>
        <v>0</v>
      </c>
      <c r="BF859" s="226">
        <f>IF(N859="snížená",J859,0)</f>
        <v>0</v>
      </c>
      <c r="BG859" s="226">
        <f>IF(N859="zákl. přenesená",J859,0)</f>
        <v>0</v>
      </c>
      <c r="BH859" s="226">
        <f>IF(N859="sníž. přenesená",J859,0)</f>
        <v>0</v>
      </c>
      <c r="BI859" s="226">
        <f>IF(N859="nulová",J859,0)</f>
        <v>0</v>
      </c>
      <c r="BJ859" s="19" t="s">
        <v>84</v>
      </c>
      <c r="BK859" s="226">
        <f>ROUND(I859*H859,2)</f>
        <v>0</v>
      </c>
      <c r="BL859" s="19" t="s">
        <v>148</v>
      </c>
      <c r="BM859" s="225" t="s">
        <v>691</v>
      </c>
    </row>
    <row r="860" s="2" customFormat="1">
      <c r="A860" s="40"/>
      <c r="B860" s="41"/>
      <c r="C860" s="42"/>
      <c r="D860" s="227" t="s">
        <v>150</v>
      </c>
      <c r="E860" s="42"/>
      <c r="F860" s="228" t="s">
        <v>692</v>
      </c>
      <c r="G860" s="42"/>
      <c r="H860" s="42"/>
      <c r="I860" s="229"/>
      <c r="J860" s="42"/>
      <c r="K860" s="42"/>
      <c r="L860" s="46"/>
      <c r="M860" s="230"/>
      <c r="N860" s="231"/>
      <c r="O860" s="86"/>
      <c r="P860" s="86"/>
      <c r="Q860" s="86"/>
      <c r="R860" s="86"/>
      <c r="S860" s="86"/>
      <c r="T860" s="87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T860" s="19" t="s">
        <v>150</v>
      </c>
      <c r="AU860" s="19" t="s">
        <v>84</v>
      </c>
    </row>
    <row r="861" s="13" customFormat="1">
      <c r="A861" s="13"/>
      <c r="B861" s="232"/>
      <c r="C861" s="233"/>
      <c r="D861" s="234" t="s">
        <v>152</v>
      </c>
      <c r="E861" s="235" t="s">
        <v>19</v>
      </c>
      <c r="F861" s="236" t="s">
        <v>230</v>
      </c>
      <c r="G861" s="233"/>
      <c r="H861" s="235" t="s">
        <v>19</v>
      </c>
      <c r="I861" s="237"/>
      <c r="J861" s="233"/>
      <c r="K861" s="233"/>
      <c r="L861" s="238"/>
      <c r="M861" s="239"/>
      <c r="N861" s="240"/>
      <c r="O861" s="240"/>
      <c r="P861" s="240"/>
      <c r="Q861" s="240"/>
      <c r="R861" s="240"/>
      <c r="S861" s="240"/>
      <c r="T861" s="241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2" t="s">
        <v>152</v>
      </c>
      <c r="AU861" s="242" t="s">
        <v>84</v>
      </c>
      <c r="AV861" s="13" t="s">
        <v>78</v>
      </c>
      <c r="AW861" s="13" t="s">
        <v>33</v>
      </c>
      <c r="AX861" s="13" t="s">
        <v>71</v>
      </c>
      <c r="AY861" s="242" t="s">
        <v>141</v>
      </c>
    </row>
    <row r="862" s="14" customFormat="1">
      <c r="A862" s="14"/>
      <c r="B862" s="243"/>
      <c r="C862" s="244"/>
      <c r="D862" s="234" t="s">
        <v>152</v>
      </c>
      <c r="E862" s="245" t="s">
        <v>19</v>
      </c>
      <c r="F862" s="246" t="s">
        <v>681</v>
      </c>
      <c r="G862" s="244"/>
      <c r="H862" s="247">
        <v>30.600000000000001</v>
      </c>
      <c r="I862" s="248"/>
      <c r="J862" s="244"/>
      <c r="K862" s="244"/>
      <c r="L862" s="249"/>
      <c r="M862" s="250"/>
      <c r="N862" s="251"/>
      <c r="O862" s="251"/>
      <c r="P862" s="251"/>
      <c r="Q862" s="251"/>
      <c r="R862" s="251"/>
      <c r="S862" s="251"/>
      <c r="T862" s="252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3" t="s">
        <v>152</v>
      </c>
      <c r="AU862" s="253" t="s">
        <v>84</v>
      </c>
      <c r="AV862" s="14" t="s">
        <v>84</v>
      </c>
      <c r="AW862" s="14" t="s">
        <v>33</v>
      </c>
      <c r="AX862" s="14" t="s">
        <v>71</v>
      </c>
      <c r="AY862" s="253" t="s">
        <v>141</v>
      </c>
    </row>
    <row r="863" s="15" customFormat="1">
      <c r="A863" s="15"/>
      <c r="B863" s="254"/>
      <c r="C863" s="255"/>
      <c r="D863" s="234" t="s">
        <v>152</v>
      </c>
      <c r="E863" s="256" t="s">
        <v>19</v>
      </c>
      <c r="F863" s="257" t="s">
        <v>159</v>
      </c>
      <c r="G863" s="255"/>
      <c r="H863" s="258">
        <v>30.600000000000001</v>
      </c>
      <c r="I863" s="259"/>
      <c r="J863" s="255"/>
      <c r="K863" s="255"/>
      <c r="L863" s="260"/>
      <c r="M863" s="261"/>
      <c r="N863" s="262"/>
      <c r="O863" s="262"/>
      <c r="P863" s="262"/>
      <c r="Q863" s="262"/>
      <c r="R863" s="262"/>
      <c r="S863" s="262"/>
      <c r="T863" s="263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64" t="s">
        <v>152</v>
      </c>
      <c r="AU863" s="264" t="s">
        <v>84</v>
      </c>
      <c r="AV863" s="15" t="s">
        <v>148</v>
      </c>
      <c r="AW863" s="15" t="s">
        <v>33</v>
      </c>
      <c r="AX863" s="15" t="s">
        <v>78</v>
      </c>
      <c r="AY863" s="264" t="s">
        <v>141</v>
      </c>
    </row>
    <row r="864" s="2" customFormat="1" ht="16.5" customHeight="1">
      <c r="A864" s="40"/>
      <c r="B864" s="41"/>
      <c r="C864" s="214" t="s">
        <v>693</v>
      </c>
      <c r="D864" s="214" t="s">
        <v>143</v>
      </c>
      <c r="E864" s="215" t="s">
        <v>694</v>
      </c>
      <c r="F864" s="216" t="s">
        <v>695</v>
      </c>
      <c r="G864" s="217" t="s">
        <v>146</v>
      </c>
      <c r="H864" s="218">
        <v>1105.4200000000001</v>
      </c>
      <c r="I864" s="219"/>
      <c r="J864" s="220">
        <f>ROUND(I864*H864,2)</f>
        <v>0</v>
      </c>
      <c r="K864" s="216" t="s">
        <v>147</v>
      </c>
      <c r="L864" s="46"/>
      <c r="M864" s="221" t="s">
        <v>19</v>
      </c>
      <c r="N864" s="222" t="s">
        <v>43</v>
      </c>
      <c r="O864" s="86"/>
      <c r="P864" s="223">
        <f>O864*H864</f>
        <v>0</v>
      </c>
      <c r="Q864" s="223">
        <v>0</v>
      </c>
      <c r="R864" s="223">
        <f>Q864*H864</f>
        <v>0</v>
      </c>
      <c r="S864" s="223">
        <v>0</v>
      </c>
      <c r="T864" s="224">
        <f>S864*H864</f>
        <v>0</v>
      </c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R864" s="225" t="s">
        <v>148</v>
      </c>
      <c r="AT864" s="225" t="s">
        <v>143</v>
      </c>
      <c r="AU864" s="225" t="s">
        <v>84</v>
      </c>
      <c r="AY864" s="19" t="s">
        <v>141</v>
      </c>
      <c r="BE864" s="226">
        <f>IF(N864="základní",J864,0)</f>
        <v>0</v>
      </c>
      <c r="BF864" s="226">
        <f>IF(N864="snížená",J864,0)</f>
        <v>0</v>
      </c>
      <c r="BG864" s="226">
        <f>IF(N864="zákl. přenesená",J864,0)</f>
        <v>0</v>
      </c>
      <c r="BH864" s="226">
        <f>IF(N864="sníž. přenesená",J864,0)</f>
        <v>0</v>
      </c>
      <c r="BI864" s="226">
        <f>IF(N864="nulová",J864,0)</f>
        <v>0</v>
      </c>
      <c r="BJ864" s="19" t="s">
        <v>84</v>
      </c>
      <c r="BK864" s="226">
        <f>ROUND(I864*H864,2)</f>
        <v>0</v>
      </c>
      <c r="BL864" s="19" t="s">
        <v>148</v>
      </c>
      <c r="BM864" s="225" t="s">
        <v>696</v>
      </c>
    </row>
    <row r="865" s="2" customFormat="1">
      <c r="A865" s="40"/>
      <c r="B865" s="41"/>
      <c r="C865" s="42"/>
      <c r="D865" s="227" t="s">
        <v>150</v>
      </c>
      <c r="E865" s="42"/>
      <c r="F865" s="228" t="s">
        <v>697</v>
      </c>
      <c r="G865" s="42"/>
      <c r="H865" s="42"/>
      <c r="I865" s="229"/>
      <c r="J865" s="42"/>
      <c r="K865" s="42"/>
      <c r="L865" s="46"/>
      <c r="M865" s="230"/>
      <c r="N865" s="231"/>
      <c r="O865" s="86"/>
      <c r="P865" s="86"/>
      <c r="Q865" s="86"/>
      <c r="R865" s="86"/>
      <c r="S865" s="86"/>
      <c r="T865" s="87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T865" s="19" t="s">
        <v>150</v>
      </c>
      <c r="AU865" s="19" t="s">
        <v>84</v>
      </c>
    </row>
    <row r="866" s="14" customFormat="1">
      <c r="A866" s="14"/>
      <c r="B866" s="243"/>
      <c r="C866" s="244"/>
      <c r="D866" s="234" t="s">
        <v>152</v>
      </c>
      <c r="E866" s="245" t="s">
        <v>19</v>
      </c>
      <c r="F866" s="246" t="s">
        <v>1497</v>
      </c>
      <c r="G866" s="244"/>
      <c r="H866" s="247">
        <v>706.41999999999996</v>
      </c>
      <c r="I866" s="248"/>
      <c r="J866" s="244"/>
      <c r="K866" s="244"/>
      <c r="L866" s="249"/>
      <c r="M866" s="250"/>
      <c r="N866" s="251"/>
      <c r="O866" s="251"/>
      <c r="P866" s="251"/>
      <c r="Q866" s="251"/>
      <c r="R866" s="251"/>
      <c r="S866" s="251"/>
      <c r="T866" s="252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53" t="s">
        <v>152</v>
      </c>
      <c r="AU866" s="253" t="s">
        <v>84</v>
      </c>
      <c r="AV866" s="14" t="s">
        <v>84</v>
      </c>
      <c r="AW866" s="14" t="s">
        <v>33</v>
      </c>
      <c r="AX866" s="14" t="s">
        <v>71</v>
      </c>
      <c r="AY866" s="253" t="s">
        <v>141</v>
      </c>
    </row>
    <row r="867" s="14" customFormat="1">
      <c r="A867" s="14"/>
      <c r="B867" s="243"/>
      <c r="C867" s="244"/>
      <c r="D867" s="234" t="s">
        <v>152</v>
      </c>
      <c r="E867" s="245" t="s">
        <v>19</v>
      </c>
      <c r="F867" s="246" t="s">
        <v>1498</v>
      </c>
      <c r="G867" s="244"/>
      <c r="H867" s="247">
        <v>399</v>
      </c>
      <c r="I867" s="248"/>
      <c r="J867" s="244"/>
      <c r="K867" s="244"/>
      <c r="L867" s="249"/>
      <c r="M867" s="250"/>
      <c r="N867" s="251"/>
      <c r="O867" s="251"/>
      <c r="P867" s="251"/>
      <c r="Q867" s="251"/>
      <c r="R867" s="251"/>
      <c r="S867" s="251"/>
      <c r="T867" s="252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53" t="s">
        <v>152</v>
      </c>
      <c r="AU867" s="253" t="s">
        <v>84</v>
      </c>
      <c r="AV867" s="14" t="s">
        <v>84</v>
      </c>
      <c r="AW867" s="14" t="s">
        <v>33</v>
      </c>
      <c r="AX867" s="14" t="s">
        <v>71</v>
      </c>
      <c r="AY867" s="253" t="s">
        <v>141</v>
      </c>
    </row>
    <row r="868" s="15" customFormat="1">
      <c r="A868" s="15"/>
      <c r="B868" s="254"/>
      <c r="C868" s="255"/>
      <c r="D868" s="234" t="s">
        <v>152</v>
      </c>
      <c r="E868" s="256" t="s">
        <v>19</v>
      </c>
      <c r="F868" s="257" t="s">
        <v>159</v>
      </c>
      <c r="G868" s="255"/>
      <c r="H868" s="258">
        <v>1105.4200000000001</v>
      </c>
      <c r="I868" s="259"/>
      <c r="J868" s="255"/>
      <c r="K868" s="255"/>
      <c r="L868" s="260"/>
      <c r="M868" s="261"/>
      <c r="N868" s="262"/>
      <c r="O868" s="262"/>
      <c r="P868" s="262"/>
      <c r="Q868" s="262"/>
      <c r="R868" s="262"/>
      <c r="S868" s="262"/>
      <c r="T868" s="263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64" t="s">
        <v>152</v>
      </c>
      <c r="AU868" s="264" t="s">
        <v>84</v>
      </c>
      <c r="AV868" s="15" t="s">
        <v>148</v>
      </c>
      <c r="AW868" s="15" t="s">
        <v>33</v>
      </c>
      <c r="AX868" s="15" t="s">
        <v>78</v>
      </c>
      <c r="AY868" s="264" t="s">
        <v>141</v>
      </c>
    </row>
    <row r="869" s="2" customFormat="1" ht="16.5" customHeight="1">
      <c r="A869" s="40"/>
      <c r="B869" s="41"/>
      <c r="C869" s="214" t="s">
        <v>698</v>
      </c>
      <c r="D869" s="214" t="s">
        <v>143</v>
      </c>
      <c r="E869" s="215" t="s">
        <v>699</v>
      </c>
      <c r="F869" s="216" t="s">
        <v>700</v>
      </c>
      <c r="G869" s="217" t="s">
        <v>146</v>
      </c>
      <c r="H869" s="218">
        <v>132650.39999999999</v>
      </c>
      <c r="I869" s="219"/>
      <c r="J869" s="220">
        <f>ROUND(I869*H869,2)</f>
        <v>0</v>
      </c>
      <c r="K869" s="216" t="s">
        <v>147</v>
      </c>
      <c r="L869" s="46"/>
      <c r="M869" s="221" t="s">
        <v>19</v>
      </c>
      <c r="N869" s="222" t="s">
        <v>43</v>
      </c>
      <c r="O869" s="86"/>
      <c r="P869" s="223">
        <f>O869*H869</f>
        <v>0</v>
      </c>
      <c r="Q869" s="223">
        <v>0</v>
      </c>
      <c r="R869" s="223">
        <f>Q869*H869</f>
        <v>0</v>
      </c>
      <c r="S869" s="223">
        <v>0</v>
      </c>
      <c r="T869" s="224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25" t="s">
        <v>148</v>
      </c>
      <c r="AT869" s="225" t="s">
        <v>143</v>
      </c>
      <c r="AU869" s="225" t="s">
        <v>84</v>
      </c>
      <c r="AY869" s="19" t="s">
        <v>141</v>
      </c>
      <c r="BE869" s="226">
        <f>IF(N869="základní",J869,0)</f>
        <v>0</v>
      </c>
      <c r="BF869" s="226">
        <f>IF(N869="snížená",J869,0)</f>
        <v>0</v>
      </c>
      <c r="BG869" s="226">
        <f>IF(N869="zákl. přenesená",J869,0)</f>
        <v>0</v>
      </c>
      <c r="BH869" s="226">
        <f>IF(N869="sníž. přenesená",J869,0)</f>
        <v>0</v>
      </c>
      <c r="BI869" s="226">
        <f>IF(N869="nulová",J869,0)</f>
        <v>0</v>
      </c>
      <c r="BJ869" s="19" t="s">
        <v>84</v>
      </c>
      <c r="BK869" s="226">
        <f>ROUND(I869*H869,2)</f>
        <v>0</v>
      </c>
      <c r="BL869" s="19" t="s">
        <v>148</v>
      </c>
      <c r="BM869" s="225" t="s">
        <v>701</v>
      </c>
    </row>
    <row r="870" s="2" customFormat="1">
      <c r="A870" s="40"/>
      <c r="B870" s="41"/>
      <c r="C870" s="42"/>
      <c r="D870" s="227" t="s">
        <v>150</v>
      </c>
      <c r="E870" s="42"/>
      <c r="F870" s="228" t="s">
        <v>702</v>
      </c>
      <c r="G870" s="42"/>
      <c r="H870" s="42"/>
      <c r="I870" s="229"/>
      <c r="J870" s="42"/>
      <c r="K870" s="42"/>
      <c r="L870" s="46"/>
      <c r="M870" s="230"/>
      <c r="N870" s="231"/>
      <c r="O870" s="86"/>
      <c r="P870" s="86"/>
      <c r="Q870" s="86"/>
      <c r="R870" s="86"/>
      <c r="S870" s="86"/>
      <c r="T870" s="87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T870" s="19" t="s">
        <v>150</v>
      </c>
      <c r="AU870" s="19" t="s">
        <v>84</v>
      </c>
    </row>
    <row r="871" s="14" customFormat="1">
      <c r="A871" s="14"/>
      <c r="B871" s="243"/>
      <c r="C871" s="244"/>
      <c r="D871" s="234" t="s">
        <v>152</v>
      </c>
      <c r="E871" s="245" t="s">
        <v>19</v>
      </c>
      <c r="F871" s="246" t="s">
        <v>1499</v>
      </c>
      <c r="G871" s="244"/>
      <c r="H871" s="247">
        <v>132650.39999999999</v>
      </c>
      <c r="I871" s="248"/>
      <c r="J871" s="244"/>
      <c r="K871" s="244"/>
      <c r="L871" s="249"/>
      <c r="M871" s="250"/>
      <c r="N871" s="251"/>
      <c r="O871" s="251"/>
      <c r="P871" s="251"/>
      <c r="Q871" s="251"/>
      <c r="R871" s="251"/>
      <c r="S871" s="251"/>
      <c r="T871" s="252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  <c r="AE871" s="14"/>
      <c r="AT871" s="253" t="s">
        <v>152</v>
      </c>
      <c r="AU871" s="253" t="s">
        <v>84</v>
      </c>
      <c r="AV871" s="14" t="s">
        <v>84</v>
      </c>
      <c r="AW871" s="14" t="s">
        <v>33</v>
      </c>
      <c r="AX871" s="14" t="s">
        <v>71</v>
      </c>
      <c r="AY871" s="253" t="s">
        <v>141</v>
      </c>
    </row>
    <row r="872" s="15" customFormat="1">
      <c r="A872" s="15"/>
      <c r="B872" s="254"/>
      <c r="C872" s="255"/>
      <c r="D872" s="234" t="s">
        <v>152</v>
      </c>
      <c r="E872" s="256" t="s">
        <v>19</v>
      </c>
      <c r="F872" s="257" t="s">
        <v>159</v>
      </c>
      <c r="G872" s="255"/>
      <c r="H872" s="258">
        <v>132650.39999999999</v>
      </c>
      <c r="I872" s="259"/>
      <c r="J872" s="255"/>
      <c r="K872" s="255"/>
      <c r="L872" s="260"/>
      <c r="M872" s="261"/>
      <c r="N872" s="262"/>
      <c r="O872" s="262"/>
      <c r="P872" s="262"/>
      <c r="Q872" s="262"/>
      <c r="R872" s="262"/>
      <c r="S872" s="262"/>
      <c r="T872" s="263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T872" s="264" t="s">
        <v>152</v>
      </c>
      <c r="AU872" s="264" t="s">
        <v>84</v>
      </c>
      <c r="AV872" s="15" t="s">
        <v>148</v>
      </c>
      <c r="AW872" s="15" t="s">
        <v>33</v>
      </c>
      <c r="AX872" s="15" t="s">
        <v>78</v>
      </c>
      <c r="AY872" s="264" t="s">
        <v>141</v>
      </c>
    </row>
    <row r="873" s="2" customFormat="1" ht="16.5" customHeight="1">
      <c r="A873" s="40"/>
      <c r="B873" s="41"/>
      <c r="C873" s="214" t="s">
        <v>703</v>
      </c>
      <c r="D873" s="214" t="s">
        <v>143</v>
      </c>
      <c r="E873" s="215" t="s">
        <v>704</v>
      </c>
      <c r="F873" s="216" t="s">
        <v>705</v>
      </c>
      <c r="G873" s="217" t="s">
        <v>146</v>
      </c>
      <c r="H873" s="218">
        <v>1105.4200000000001</v>
      </c>
      <c r="I873" s="219"/>
      <c r="J873" s="220">
        <f>ROUND(I873*H873,2)</f>
        <v>0</v>
      </c>
      <c r="K873" s="216" t="s">
        <v>147</v>
      </c>
      <c r="L873" s="46"/>
      <c r="M873" s="221" t="s">
        <v>19</v>
      </c>
      <c r="N873" s="222" t="s">
        <v>43</v>
      </c>
      <c r="O873" s="86"/>
      <c r="P873" s="223">
        <f>O873*H873</f>
        <v>0</v>
      </c>
      <c r="Q873" s="223">
        <v>0</v>
      </c>
      <c r="R873" s="223">
        <f>Q873*H873</f>
        <v>0</v>
      </c>
      <c r="S873" s="223">
        <v>0</v>
      </c>
      <c r="T873" s="224">
        <f>S873*H873</f>
        <v>0</v>
      </c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R873" s="225" t="s">
        <v>148</v>
      </c>
      <c r="AT873" s="225" t="s">
        <v>143</v>
      </c>
      <c r="AU873" s="225" t="s">
        <v>84</v>
      </c>
      <c r="AY873" s="19" t="s">
        <v>141</v>
      </c>
      <c r="BE873" s="226">
        <f>IF(N873="základní",J873,0)</f>
        <v>0</v>
      </c>
      <c r="BF873" s="226">
        <f>IF(N873="snížená",J873,0)</f>
        <v>0</v>
      </c>
      <c r="BG873" s="226">
        <f>IF(N873="zákl. přenesená",J873,0)</f>
        <v>0</v>
      </c>
      <c r="BH873" s="226">
        <f>IF(N873="sníž. přenesená",J873,0)</f>
        <v>0</v>
      </c>
      <c r="BI873" s="226">
        <f>IF(N873="nulová",J873,0)</f>
        <v>0</v>
      </c>
      <c r="BJ873" s="19" t="s">
        <v>84</v>
      </c>
      <c r="BK873" s="226">
        <f>ROUND(I873*H873,2)</f>
        <v>0</v>
      </c>
      <c r="BL873" s="19" t="s">
        <v>148</v>
      </c>
      <c r="BM873" s="225" t="s">
        <v>706</v>
      </c>
    </row>
    <row r="874" s="2" customFormat="1">
      <c r="A874" s="40"/>
      <c r="B874" s="41"/>
      <c r="C874" s="42"/>
      <c r="D874" s="227" t="s">
        <v>150</v>
      </c>
      <c r="E874" s="42"/>
      <c r="F874" s="228" t="s">
        <v>707</v>
      </c>
      <c r="G874" s="42"/>
      <c r="H874" s="42"/>
      <c r="I874" s="229"/>
      <c r="J874" s="42"/>
      <c r="K874" s="42"/>
      <c r="L874" s="46"/>
      <c r="M874" s="230"/>
      <c r="N874" s="231"/>
      <c r="O874" s="86"/>
      <c r="P874" s="86"/>
      <c r="Q874" s="86"/>
      <c r="R874" s="86"/>
      <c r="S874" s="86"/>
      <c r="T874" s="87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T874" s="19" t="s">
        <v>150</v>
      </c>
      <c r="AU874" s="19" t="s">
        <v>84</v>
      </c>
    </row>
    <row r="875" s="14" customFormat="1">
      <c r="A875" s="14"/>
      <c r="B875" s="243"/>
      <c r="C875" s="244"/>
      <c r="D875" s="234" t="s">
        <v>152</v>
      </c>
      <c r="E875" s="245" t="s">
        <v>19</v>
      </c>
      <c r="F875" s="246" t="s">
        <v>1497</v>
      </c>
      <c r="G875" s="244"/>
      <c r="H875" s="247">
        <v>706.41999999999996</v>
      </c>
      <c r="I875" s="248"/>
      <c r="J875" s="244"/>
      <c r="K875" s="244"/>
      <c r="L875" s="249"/>
      <c r="M875" s="250"/>
      <c r="N875" s="251"/>
      <c r="O875" s="251"/>
      <c r="P875" s="251"/>
      <c r="Q875" s="251"/>
      <c r="R875" s="251"/>
      <c r="S875" s="251"/>
      <c r="T875" s="252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53" t="s">
        <v>152</v>
      </c>
      <c r="AU875" s="253" t="s">
        <v>84</v>
      </c>
      <c r="AV875" s="14" t="s">
        <v>84</v>
      </c>
      <c r="AW875" s="14" t="s">
        <v>33</v>
      </c>
      <c r="AX875" s="14" t="s">
        <v>71</v>
      </c>
      <c r="AY875" s="253" t="s">
        <v>141</v>
      </c>
    </row>
    <row r="876" s="14" customFormat="1">
      <c r="A876" s="14"/>
      <c r="B876" s="243"/>
      <c r="C876" s="244"/>
      <c r="D876" s="234" t="s">
        <v>152</v>
      </c>
      <c r="E876" s="245" t="s">
        <v>19</v>
      </c>
      <c r="F876" s="246" t="s">
        <v>1498</v>
      </c>
      <c r="G876" s="244"/>
      <c r="H876" s="247">
        <v>399</v>
      </c>
      <c r="I876" s="248"/>
      <c r="J876" s="244"/>
      <c r="K876" s="244"/>
      <c r="L876" s="249"/>
      <c r="M876" s="250"/>
      <c r="N876" s="251"/>
      <c r="O876" s="251"/>
      <c r="P876" s="251"/>
      <c r="Q876" s="251"/>
      <c r="R876" s="251"/>
      <c r="S876" s="251"/>
      <c r="T876" s="252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253" t="s">
        <v>152</v>
      </c>
      <c r="AU876" s="253" t="s">
        <v>84</v>
      </c>
      <c r="AV876" s="14" t="s">
        <v>84</v>
      </c>
      <c r="AW876" s="14" t="s">
        <v>33</v>
      </c>
      <c r="AX876" s="14" t="s">
        <v>71</v>
      </c>
      <c r="AY876" s="253" t="s">
        <v>141</v>
      </c>
    </row>
    <row r="877" s="15" customFormat="1">
      <c r="A877" s="15"/>
      <c r="B877" s="254"/>
      <c r="C877" s="255"/>
      <c r="D877" s="234" t="s">
        <v>152</v>
      </c>
      <c r="E877" s="256" t="s">
        <v>19</v>
      </c>
      <c r="F877" s="257" t="s">
        <v>159</v>
      </c>
      <c r="G877" s="255"/>
      <c r="H877" s="258">
        <v>1105.4200000000001</v>
      </c>
      <c r="I877" s="259"/>
      <c r="J877" s="255"/>
      <c r="K877" s="255"/>
      <c r="L877" s="260"/>
      <c r="M877" s="261"/>
      <c r="N877" s="262"/>
      <c r="O877" s="262"/>
      <c r="P877" s="262"/>
      <c r="Q877" s="262"/>
      <c r="R877" s="262"/>
      <c r="S877" s="262"/>
      <c r="T877" s="263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T877" s="264" t="s">
        <v>152</v>
      </c>
      <c r="AU877" s="264" t="s">
        <v>84</v>
      </c>
      <c r="AV877" s="15" t="s">
        <v>148</v>
      </c>
      <c r="AW877" s="15" t="s">
        <v>33</v>
      </c>
      <c r="AX877" s="15" t="s">
        <v>78</v>
      </c>
      <c r="AY877" s="264" t="s">
        <v>141</v>
      </c>
    </row>
    <row r="878" s="2" customFormat="1" ht="21.75" customHeight="1">
      <c r="A878" s="40"/>
      <c r="B878" s="41"/>
      <c r="C878" s="214" t="s">
        <v>708</v>
      </c>
      <c r="D878" s="214" t="s">
        <v>143</v>
      </c>
      <c r="E878" s="215" t="s">
        <v>709</v>
      </c>
      <c r="F878" s="216" t="s">
        <v>710</v>
      </c>
      <c r="G878" s="217" t="s">
        <v>347</v>
      </c>
      <c r="H878" s="218">
        <v>8</v>
      </c>
      <c r="I878" s="219"/>
      <c r="J878" s="220">
        <f>ROUND(I878*H878,2)</f>
        <v>0</v>
      </c>
      <c r="K878" s="216" t="s">
        <v>147</v>
      </c>
      <c r="L878" s="46"/>
      <c r="M878" s="221" t="s">
        <v>19</v>
      </c>
      <c r="N878" s="222" t="s">
        <v>43</v>
      </c>
      <c r="O878" s="86"/>
      <c r="P878" s="223">
        <f>O878*H878</f>
        <v>0</v>
      </c>
      <c r="Q878" s="223">
        <v>0</v>
      </c>
      <c r="R878" s="223">
        <f>Q878*H878</f>
        <v>0</v>
      </c>
      <c r="S878" s="223">
        <v>0</v>
      </c>
      <c r="T878" s="224">
        <f>S878*H878</f>
        <v>0</v>
      </c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R878" s="225" t="s">
        <v>148</v>
      </c>
      <c r="AT878" s="225" t="s">
        <v>143</v>
      </c>
      <c r="AU878" s="225" t="s">
        <v>84</v>
      </c>
      <c r="AY878" s="19" t="s">
        <v>141</v>
      </c>
      <c r="BE878" s="226">
        <f>IF(N878="základní",J878,0)</f>
        <v>0</v>
      </c>
      <c r="BF878" s="226">
        <f>IF(N878="snížená",J878,0)</f>
        <v>0</v>
      </c>
      <c r="BG878" s="226">
        <f>IF(N878="zákl. přenesená",J878,0)</f>
        <v>0</v>
      </c>
      <c r="BH878" s="226">
        <f>IF(N878="sníž. přenesená",J878,0)</f>
        <v>0</v>
      </c>
      <c r="BI878" s="226">
        <f>IF(N878="nulová",J878,0)</f>
        <v>0</v>
      </c>
      <c r="BJ878" s="19" t="s">
        <v>84</v>
      </c>
      <c r="BK878" s="226">
        <f>ROUND(I878*H878,2)</f>
        <v>0</v>
      </c>
      <c r="BL878" s="19" t="s">
        <v>148</v>
      </c>
      <c r="BM878" s="225" t="s">
        <v>711</v>
      </c>
    </row>
    <row r="879" s="2" customFormat="1">
      <c r="A879" s="40"/>
      <c r="B879" s="41"/>
      <c r="C879" s="42"/>
      <c r="D879" s="227" t="s">
        <v>150</v>
      </c>
      <c r="E879" s="42"/>
      <c r="F879" s="228" t="s">
        <v>712</v>
      </c>
      <c r="G879" s="42"/>
      <c r="H879" s="42"/>
      <c r="I879" s="229"/>
      <c r="J879" s="42"/>
      <c r="K879" s="42"/>
      <c r="L879" s="46"/>
      <c r="M879" s="230"/>
      <c r="N879" s="231"/>
      <c r="O879" s="86"/>
      <c r="P879" s="86"/>
      <c r="Q879" s="86"/>
      <c r="R879" s="86"/>
      <c r="S879" s="86"/>
      <c r="T879" s="87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T879" s="19" t="s">
        <v>150</v>
      </c>
      <c r="AU879" s="19" t="s">
        <v>84</v>
      </c>
    </row>
    <row r="880" s="14" customFormat="1">
      <c r="A880" s="14"/>
      <c r="B880" s="243"/>
      <c r="C880" s="244"/>
      <c r="D880" s="234" t="s">
        <v>152</v>
      </c>
      <c r="E880" s="245" t="s">
        <v>19</v>
      </c>
      <c r="F880" s="246" t="s">
        <v>713</v>
      </c>
      <c r="G880" s="244"/>
      <c r="H880" s="247">
        <v>8</v>
      </c>
      <c r="I880" s="248"/>
      <c r="J880" s="244"/>
      <c r="K880" s="244"/>
      <c r="L880" s="249"/>
      <c r="M880" s="250"/>
      <c r="N880" s="251"/>
      <c r="O880" s="251"/>
      <c r="P880" s="251"/>
      <c r="Q880" s="251"/>
      <c r="R880" s="251"/>
      <c r="S880" s="251"/>
      <c r="T880" s="252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  <c r="AE880" s="14"/>
      <c r="AT880" s="253" t="s">
        <v>152</v>
      </c>
      <c r="AU880" s="253" t="s">
        <v>84</v>
      </c>
      <c r="AV880" s="14" t="s">
        <v>84</v>
      </c>
      <c r="AW880" s="14" t="s">
        <v>33</v>
      </c>
      <c r="AX880" s="14" t="s">
        <v>71</v>
      </c>
      <c r="AY880" s="253" t="s">
        <v>141</v>
      </c>
    </row>
    <row r="881" s="15" customFormat="1">
      <c r="A881" s="15"/>
      <c r="B881" s="254"/>
      <c r="C881" s="255"/>
      <c r="D881" s="234" t="s">
        <v>152</v>
      </c>
      <c r="E881" s="256" t="s">
        <v>19</v>
      </c>
      <c r="F881" s="257" t="s">
        <v>159</v>
      </c>
      <c r="G881" s="255"/>
      <c r="H881" s="258">
        <v>8</v>
      </c>
      <c r="I881" s="259"/>
      <c r="J881" s="255"/>
      <c r="K881" s="255"/>
      <c r="L881" s="260"/>
      <c r="M881" s="261"/>
      <c r="N881" s="262"/>
      <c r="O881" s="262"/>
      <c r="P881" s="262"/>
      <c r="Q881" s="262"/>
      <c r="R881" s="262"/>
      <c r="S881" s="262"/>
      <c r="T881" s="263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T881" s="264" t="s">
        <v>152</v>
      </c>
      <c r="AU881" s="264" t="s">
        <v>84</v>
      </c>
      <c r="AV881" s="15" t="s">
        <v>148</v>
      </c>
      <c r="AW881" s="15" t="s">
        <v>33</v>
      </c>
      <c r="AX881" s="15" t="s">
        <v>78</v>
      </c>
      <c r="AY881" s="264" t="s">
        <v>141</v>
      </c>
    </row>
    <row r="882" s="2" customFormat="1" ht="21.75" customHeight="1">
      <c r="A882" s="40"/>
      <c r="B882" s="41"/>
      <c r="C882" s="214" t="s">
        <v>714</v>
      </c>
      <c r="D882" s="214" t="s">
        <v>143</v>
      </c>
      <c r="E882" s="215" t="s">
        <v>715</v>
      </c>
      <c r="F882" s="216" t="s">
        <v>716</v>
      </c>
      <c r="G882" s="217" t="s">
        <v>347</v>
      </c>
      <c r="H882" s="218">
        <v>960</v>
      </c>
      <c r="I882" s="219"/>
      <c r="J882" s="220">
        <f>ROUND(I882*H882,2)</f>
        <v>0</v>
      </c>
      <c r="K882" s="216" t="s">
        <v>147</v>
      </c>
      <c r="L882" s="46"/>
      <c r="M882" s="221" t="s">
        <v>19</v>
      </c>
      <c r="N882" s="222" t="s">
        <v>43</v>
      </c>
      <c r="O882" s="86"/>
      <c r="P882" s="223">
        <f>O882*H882</f>
        <v>0</v>
      </c>
      <c r="Q882" s="223">
        <v>0</v>
      </c>
      <c r="R882" s="223">
        <f>Q882*H882</f>
        <v>0</v>
      </c>
      <c r="S882" s="223">
        <v>0</v>
      </c>
      <c r="T882" s="224">
        <f>S882*H882</f>
        <v>0</v>
      </c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R882" s="225" t="s">
        <v>148</v>
      </c>
      <c r="AT882" s="225" t="s">
        <v>143</v>
      </c>
      <c r="AU882" s="225" t="s">
        <v>84</v>
      </c>
      <c r="AY882" s="19" t="s">
        <v>141</v>
      </c>
      <c r="BE882" s="226">
        <f>IF(N882="základní",J882,0)</f>
        <v>0</v>
      </c>
      <c r="BF882" s="226">
        <f>IF(N882="snížená",J882,0)</f>
        <v>0</v>
      </c>
      <c r="BG882" s="226">
        <f>IF(N882="zákl. přenesená",J882,0)</f>
        <v>0</v>
      </c>
      <c r="BH882" s="226">
        <f>IF(N882="sníž. přenesená",J882,0)</f>
        <v>0</v>
      </c>
      <c r="BI882" s="226">
        <f>IF(N882="nulová",J882,0)</f>
        <v>0</v>
      </c>
      <c r="BJ882" s="19" t="s">
        <v>84</v>
      </c>
      <c r="BK882" s="226">
        <f>ROUND(I882*H882,2)</f>
        <v>0</v>
      </c>
      <c r="BL882" s="19" t="s">
        <v>148</v>
      </c>
      <c r="BM882" s="225" t="s">
        <v>717</v>
      </c>
    </row>
    <row r="883" s="2" customFormat="1">
      <c r="A883" s="40"/>
      <c r="B883" s="41"/>
      <c r="C883" s="42"/>
      <c r="D883" s="227" t="s">
        <v>150</v>
      </c>
      <c r="E883" s="42"/>
      <c r="F883" s="228" t="s">
        <v>718</v>
      </c>
      <c r="G883" s="42"/>
      <c r="H883" s="42"/>
      <c r="I883" s="229"/>
      <c r="J883" s="42"/>
      <c r="K883" s="42"/>
      <c r="L883" s="46"/>
      <c r="M883" s="230"/>
      <c r="N883" s="231"/>
      <c r="O883" s="86"/>
      <c r="P883" s="86"/>
      <c r="Q883" s="86"/>
      <c r="R883" s="86"/>
      <c r="S883" s="86"/>
      <c r="T883" s="87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T883" s="19" t="s">
        <v>150</v>
      </c>
      <c r="AU883" s="19" t="s">
        <v>84</v>
      </c>
    </row>
    <row r="884" s="14" customFormat="1">
      <c r="A884" s="14"/>
      <c r="B884" s="243"/>
      <c r="C884" s="244"/>
      <c r="D884" s="234" t="s">
        <v>152</v>
      </c>
      <c r="E884" s="245" t="s">
        <v>19</v>
      </c>
      <c r="F884" s="246" t="s">
        <v>719</v>
      </c>
      <c r="G884" s="244"/>
      <c r="H884" s="247">
        <v>960</v>
      </c>
      <c r="I884" s="248"/>
      <c r="J884" s="244"/>
      <c r="K884" s="244"/>
      <c r="L884" s="249"/>
      <c r="M884" s="250"/>
      <c r="N884" s="251"/>
      <c r="O884" s="251"/>
      <c r="P884" s="251"/>
      <c r="Q884" s="251"/>
      <c r="R884" s="251"/>
      <c r="S884" s="251"/>
      <c r="T884" s="252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53" t="s">
        <v>152</v>
      </c>
      <c r="AU884" s="253" t="s">
        <v>84</v>
      </c>
      <c r="AV884" s="14" t="s">
        <v>84</v>
      </c>
      <c r="AW884" s="14" t="s">
        <v>33</v>
      </c>
      <c r="AX884" s="14" t="s">
        <v>71</v>
      </c>
      <c r="AY884" s="253" t="s">
        <v>141</v>
      </c>
    </row>
    <row r="885" s="15" customFormat="1">
      <c r="A885" s="15"/>
      <c r="B885" s="254"/>
      <c r="C885" s="255"/>
      <c r="D885" s="234" t="s">
        <v>152</v>
      </c>
      <c r="E885" s="256" t="s">
        <v>19</v>
      </c>
      <c r="F885" s="257" t="s">
        <v>159</v>
      </c>
      <c r="G885" s="255"/>
      <c r="H885" s="258">
        <v>960</v>
      </c>
      <c r="I885" s="259"/>
      <c r="J885" s="255"/>
      <c r="K885" s="255"/>
      <c r="L885" s="260"/>
      <c r="M885" s="261"/>
      <c r="N885" s="262"/>
      <c r="O885" s="262"/>
      <c r="P885" s="262"/>
      <c r="Q885" s="262"/>
      <c r="R885" s="262"/>
      <c r="S885" s="262"/>
      <c r="T885" s="263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4" t="s">
        <v>152</v>
      </c>
      <c r="AU885" s="264" t="s">
        <v>84</v>
      </c>
      <c r="AV885" s="15" t="s">
        <v>148</v>
      </c>
      <c r="AW885" s="15" t="s">
        <v>33</v>
      </c>
      <c r="AX885" s="15" t="s">
        <v>78</v>
      </c>
      <c r="AY885" s="264" t="s">
        <v>141</v>
      </c>
    </row>
    <row r="886" s="2" customFormat="1" ht="21.75" customHeight="1">
      <c r="A886" s="40"/>
      <c r="B886" s="41"/>
      <c r="C886" s="214" t="s">
        <v>720</v>
      </c>
      <c r="D886" s="214" t="s">
        <v>143</v>
      </c>
      <c r="E886" s="215" t="s">
        <v>721</v>
      </c>
      <c r="F886" s="216" t="s">
        <v>722</v>
      </c>
      <c r="G886" s="217" t="s">
        <v>347</v>
      </c>
      <c r="H886" s="218">
        <v>8</v>
      </c>
      <c r="I886" s="219"/>
      <c r="J886" s="220">
        <f>ROUND(I886*H886,2)</f>
        <v>0</v>
      </c>
      <c r="K886" s="216" t="s">
        <v>147</v>
      </c>
      <c r="L886" s="46"/>
      <c r="M886" s="221" t="s">
        <v>19</v>
      </c>
      <c r="N886" s="222" t="s">
        <v>43</v>
      </c>
      <c r="O886" s="86"/>
      <c r="P886" s="223">
        <f>O886*H886</f>
        <v>0</v>
      </c>
      <c r="Q886" s="223">
        <v>0</v>
      </c>
      <c r="R886" s="223">
        <f>Q886*H886</f>
        <v>0</v>
      </c>
      <c r="S886" s="223">
        <v>0</v>
      </c>
      <c r="T886" s="224">
        <f>S886*H886</f>
        <v>0</v>
      </c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R886" s="225" t="s">
        <v>148</v>
      </c>
      <c r="AT886" s="225" t="s">
        <v>143</v>
      </c>
      <c r="AU886" s="225" t="s">
        <v>84</v>
      </c>
      <c r="AY886" s="19" t="s">
        <v>141</v>
      </c>
      <c r="BE886" s="226">
        <f>IF(N886="základní",J886,0)</f>
        <v>0</v>
      </c>
      <c r="BF886" s="226">
        <f>IF(N886="snížená",J886,0)</f>
        <v>0</v>
      </c>
      <c r="BG886" s="226">
        <f>IF(N886="zákl. přenesená",J886,0)</f>
        <v>0</v>
      </c>
      <c r="BH886" s="226">
        <f>IF(N886="sníž. přenesená",J886,0)</f>
        <v>0</v>
      </c>
      <c r="BI886" s="226">
        <f>IF(N886="nulová",J886,0)</f>
        <v>0</v>
      </c>
      <c r="BJ886" s="19" t="s">
        <v>84</v>
      </c>
      <c r="BK886" s="226">
        <f>ROUND(I886*H886,2)</f>
        <v>0</v>
      </c>
      <c r="BL886" s="19" t="s">
        <v>148</v>
      </c>
      <c r="BM886" s="225" t="s">
        <v>723</v>
      </c>
    </row>
    <row r="887" s="2" customFormat="1">
      <c r="A887" s="40"/>
      <c r="B887" s="41"/>
      <c r="C887" s="42"/>
      <c r="D887" s="227" t="s">
        <v>150</v>
      </c>
      <c r="E887" s="42"/>
      <c r="F887" s="228" t="s">
        <v>724</v>
      </c>
      <c r="G887" s="42"/>
      <c r="H887" s="42"/>
      <c r="I887" s="229"/>
      <c r="J887" s="42"/>
      <c r="K887" s="42"/>
      <c r="L887" s="46"/>
      <c r="M887" s="230"/>
      <c r="N887" s="231"/>
      <c r="O887" s="86"/>
      <c r="P887" s="86"/>
      <c r="Q887" s="86"/>
      <c r="R887" s="86"/>
      <c r="S887" s="86"/>
      <c r="T887" s="87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T887" s="19" t="s">
        <v>150</v>
      </c>
      <c r="AU887" s="19" t="s">
        <v>84</v>
      </c>
    </row>
    <row r="888" s="14" customFormat="1">
      <c r="A888" s="14"/>
      <c r="B888" s="243"/>
      <c r="C888" s="244"/>
      <c r="D888" s="234" t="s">
        <v>152</v>
      </c>
      <c r="E888" s="245" t="s">
        <v>19</v>
      </c>
      <c r="F888" s="246" t="s">
        <v>713</v>
      </c>
      <c r="G888" s="244"/>
      <c r="H888" s="247">
        <v>8</v>
      </c>
      <c r="I888" s="248"/>
      <c r="J888" s="244"/>
      <c r="K888" s="244"/>
      <c r="L888" s="249"/>
      <c r="M888" s="250"/>
      <c r="N888" s="251"/>
      <c r="O888" s="251"/>
      <c r="P888" s="251"/>
      <c r="Q888" s="251"/>
      <c r="R888" s="251"/>
      <c r="S888" s="251"/>
      <c r="T888" s="252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53" t="s">
        <v>152</v>
      </c>
      <c r="AU888" s="253" t="s">
        <v>84</v>
      </c>
      <c r="AV888" s="14" t="s">
        <v>84</v>
      </c>
      <c r="AW888" s="14" t="s">
        <v>33</v>
      </c>
      <c r="AX888" s="14" t="s">
        <v>71</v>
      </c>
      <c r="AY888" s="253" t="s">
        <v>141</v>
      </c>
    </row>
    <row r="889" s="15" customFormat="1">
      <c r="A889" s="15"/>
      <c r="B889" s="254"/>
      <c r="C889" s="255"/>
      <c r="D889" s="234" t="s">
        <v>152</v>
      </c>
      <c r="E889" s="256" t="s">
        <v>19</v>
      </c>
      <c r="F889" s="257" t="s">
        <v>159</v>
      </c>
      <c r="G889" s="255"/>
      <c r="H889" s="258">
        <v>8</v>
      </c>
      <c r="I889" s="259"/>
      <c r="J889" s="255"/>
      <c r="K889" s="255"/>
      <c r="L889" s="260"/>
      <c r="M889" s="261"/>
      <c r="N889" s="262"/>
      <c r="O889" s="262"/>
      <c r="P889" s="262"/>
      <c r="Q889" s="262"/>
      <c r="R889" s="262"/>
      <c r="S889" s="262"/>
      <c r="T889" s="263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T889" s="264" t="s">
        <v>152</v>
      </c>
      <c r="AU889" s="264" t="s">
        <v>84</v>
      </c>
      <c r="AV889" s="15" t="s">
        <v>148</v>
      </c>
      <c r="AW889" s="15" t="s">
        <v>33</v>
      </c>
      <c r="AX889" s="15" t="s">
        <v>78</v>
      </c>
      <c r="AY889" s="264" t="s">
        <v>141</v>
      </c>
    </row>
    <row r="890" s="2" customFormat="1" ht="24.15" customHeight="1">
      <c r="A890" s="40"/>
      <c r="B890" s="41"/>
      <c r="C890" s="214" t="s">
        <v>725</v>
      </c>
      <c r="D890" s="214" t="s">
        <v>143</v>
      </c>
      <c r="E890" s="215" t="s">
        <v>726</v>
      </c>
      <c r="F890" s="216" t="s">
        <v>727</v>
      </c>
      <c r="G890" s="217" t="s">
        <v>636</v>
      </c>
      <c r="H890" s="218">
        <v>48</v>
      </c>
      <c r="I890" s="219"/>
      <c r="J890" s="220">
        <f>ROUND(I890*H890,2)</f>
        <v>0</v>
      </c>
      <c r="K890" s="216" t="s">
        <v>147</v>
      </c>
      <c r="L890" s="46"/>
      <c r="M890" s="221" t="s">
        <v>19</v>
      </c>
      <c r="N890" s="222" t="s">
        <v>43</v>
      </c>
      <c r="O890" s="86"/>
      <c r="P890" s="223">
        <f>O890*H890</f>
        <v>0</v>
      </c>
      <c r="Q890" s="223">
        <v>1.0000000000000001E-05</v>
      </c>
      <c r="R890" s="223">
        <f>Q890*H890</f>
        <v>0.00048000000000000007</v>
      </c>
      <c r="S890" s="223">
        <v>0</v>
      </c>
      <c r="T890" s="224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25" t="s">
        <v>148</v>
      </c>
      <c r="AT890" s="225" t="s">
        <v>143</v>
      </c>
      <c r="AU890" s="225" t="s">
        <v>84</v>
      </c>
      <c r="AY890" s="19" t="s">
        <v>141</v>
      </c>
      <c r="BE890" s="226">
        <f>IF(N890="základní",J890,0)</f>
        <v>0</v>
      </c>
      <c r="BF890" s="226">
        <f>IF(N890="snížená",J890,0)</f>
        <v>0</v>
      </c>
      <c r="BG890" s="226">
        <f>IF(N890="zákl. přenesená",J890,0)</f>
        <v>0</v>
      </c>
      <c r="BH890" s="226">
        <f>IF(N890="sníž. přenesená",J890,0)</f>
        <v>0</v>
      </c>
      <c r="BI890" s="226">
        <f>IF(N890="nulová",J890,0)</f>
        <v>0</v>
      </c>
      <c r="BJ890" s="19" t="s">
        <v>84</v>
      </c>
      <c r="BK890" s="226">
        <f>ROUND(I890*H890,2)</f>
        <v>0</v>
      </c>
      <c r="BL890" s="19" t="s">
        <v>148</v>
      </c>
      <c r="BM890" s="225" t="s">
        <v>728</v>
      </c>
    </row>
    <row r="891" s="2" customFormat="1">
      <c r="A891" s="40"/>
      <c r="B891" s="41"/>
      <c r="C891" s="42"/>
      <c r="D891" s="227" t="s">
        <v>150</v>
      </c>
      <c r="E891" s="42"/>
      <c r="F891" s="228" t="s">
        <v>729</v>
      </c>
      <c r="G891" s="42"/>
      <c r="H891" s="42"/>
      <c r="I891" s="229"/>
      <c r="J891" s="42"/>
      <c r="K891" s="42"/>
      <c r="L891" s="46"/>
      <c r="M891" s="230"/>
      <c r="N891" s="231"/>
      <c r="O891" s="86"/>
      <c r="P891" s="86"/>
      <c r="Q891" s="86"/>
      <c r="R891" s="86"/>
      <c r="S891" s="86"/>
      <c r="T891" s="87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T891" s="19" t="s">
        <v>150</v>
      </c>
      <c r="AU891" s="19" t="s">
        <v>84</v>
      </c>
    </row>
    <row r="892" s="13" customFormat="1">
      <c r="A892" s="13"/>
      <c r="B892" s="232"/>
      <c r="C892" s="233"/>
      <c r="D892" s="234" t="s">
        <v>152</v>
      </c>
      <c r="E892" s="235" t="s">
        <v>19</v>
      </c>
      <c r="F892" s="236" t="s">
        <v>730</v>
      </c>
      <c r="G892" s="233"/>
      <c r="H892" s="235" t="s">
        <v>19</v>
      </c>
      <c r="I892" s="237"/>
      <c r="J892" s="233"/>
      <c r="K892" s="233"/>
      <c r="L892" s="238"/>
      <c r="M892" s="239"/>
      <c r="N892" s="240"/>
      <c r="O892" s="240"/>
      <c r="P892" s="240"/>
      <c r="Q892" s="240"/>
      <c r="R892" s="240"/>
      <c r="S892" s="240"/>
      <c r="T892" s="241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42" t="s">
        <v>152</v>
      </c>
      <c r="AU892" s="242" t="s">
        <v>84</v>
      </c>
      <c r="AV892" s="13" t="s">
        <v>78</v>
      </c>
      <c r="AW892" s="13" t="s">
        <v>33</v>
      </c>
      <c r="AX892" s="13" t="s">
        <v>71</v>
      </c>
      <c r="AY892" s="242" t="s">
        <v>141</v>
      </c>
    </row>
    <row r="893" s="14" customFormat="1">
      <c r="A893" s="14"/>
      <c r="B893" s="243"/>
      <c r="C893" s="244"/>
      <c r="D893" s="234" t="s">
        <v>152</v>
      </c>
      <c r="E893" s="245" t="s">
        <v>19</v>
      </c>
      <c r="F893" s="246" t="s">
        <v>731</v>
      </c>
      <c r="G893" s="244"/>
      <c r="H893" s="247">
        <v>48</v>
      </c>
      <c r="I893" s="248"/>
      <c r="J893" s="244"/>
      <c r="K893" s="244"/>
      <c r="L893" s="249"/>
      <c r="M893" s="250"/>
      <c r="N893" s="251"/>
      <c r="O893" s="251"/>
      <c r="P893" s="251"/>
      <c r="Q893" s="251"/>
      <c r="R893" s="251"/>
      <c r="S893" s="251"/>
      <c r="T893" s="252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  <c r="AE893" s="14"/>
      <c r="AT893" s="253" t="s">
        <v>152</v>
      </c>
      <c r="AU893" s="253" t="s">
        <v>84</v>
      </c>
      <c r="AV893" s="14" t="s">
        <v>84</v>
      </c>
      <c r="AW893" s="14" t="s">
        <v>33</v>
      </c>
      <c r="AX893" s="14" t="s">
        <v>71</v>
      </c>
      <c r="AY893" s="253" t="s">
        <v>141</v>
      </c>
    </row>
    <row r="894" s="15" customFormat="1">
      <c r="A894" s="15"/>
      <c r="B894" s="254"/>
      <c r="C894" s="255"/>
      <c r="D894" s="234" t="s">
        <v>152</v>
      </c>
      <c r="E894" s="256" t="s">
        <v>19</v>
      </c>
      <c r="F894" s="257" t="s">
        <v>159</v>
      </c>
      <c r="G894" s="255"/>
      <c r="H894" s="258">
        <v>48</v>
      </c>
      <c r="I894" s="259"/>
      <c r="J894" s="255"/>
      <c r="K894" s="255"/>
      <c r="L894" s="260"/>
      <c r="M894" s="261"/>
      <c r="N894" s="262"/>
      <c r="O894" s="262"/>
      <c r="P894" s="262"/>
      <c r="Q894" s="262"/>
      <c r="R894" s="262"/>
      <c r="S894" s="262"/>
      <c r="T894" s="263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T894" s="264" t="s">
        <v>152</v>
      </c>
      <c r="AU894" s="264" t="s">
        <v>84</v>
      </c>
      <c r="AV894" s="15" t="s">
        <v>148</v>
      </c>
      <c r="AW894" s="15" t="s">
        <v>33</v>
      </c>
      <c r="AX894" s="15" t="s">
        <v>78</v>
      </c>
      <c r="AY894" s="264" t="s">
        <v>141</v>
      </c>
    </row>
    <row r="895" s="2" customFormat="1" ht="21.75" customHeight="1">
      <c r="A895" s="40"/>
      <c r="B895" s="41"/>
      <c r="C895" s="214" t="s">
        <v>732</v>
      </c>
      <c r="D895" s="214" t="s">
        <v>143</v>
      </c>
      <c r="E895" s="215" t="s">
        <v>733</v>
      </c>
      <c r="F895" s="216" t="s">
        <v>734</v>
      </c>
      <c r="G895" s="217" t="s">
        <v>636</v>
      </c>
      <c r="H895" s="218">
        <v>48</v>
      </c>
      <c r="I895" s="219"/>
      <c r="J895" s="220">
        <f>ROUND(I895*H895,2)</f>
        <v>0</v>
      </c>
      <c r="K895" s="216" t="s">
        <v>147</v>
      </c>
      <c r="L895" s="46"/>
      <c r="M895" s="221" t="s">
        <v>19</v>
      </c>
      <c r="N895" s="222" t="s">
        <v>43</v>
      </c>
      <c r="O895" s="86"/>
      <c r="P895" s="223">
        <f>O895*H895</f>
        <v>0</v>
      </c>
      <c r="Q895" s="223">
        <v>0.00018000000000000001</v>
      </c>
      <c r="R895" s="223">
        <f>Q895*H895</f>
        <v>0.0086400000000000001</v>
      </c>
      <c r="S895" s="223">
        <v>0</v>
      </c>
      <c r="T895" s="224">
        <f>S895*H895</f>
        <v>0</v>
      </c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R895" s="225" t="s">
        <v>148</v>
      </c>
      <c r="AT895" s="225" t="s">
        <v>143</v>
      </c>
      <c r="AU895" s="225" t="s">
        <v>84</v>
      </c>
      <c r="AY895" s="19" t="s">
        <v>141</v>
      </c>
      <c r="BE895" s="226">
        <f>IF(N895="základní",J895,0)</f>
        <v>0</v>
      </c>
      <c r="BF895" s="226">
        <f>IF(N895="snížená",J895,0)</f>
        <v>0</v>
      </c>
      <c r="BG895" s="226">
        <f>IF(N895="zákl. přenesená",J895,0)</f>
        <v>0</v>
      </c>
      <c r="BH895" s="226">
        <f>IF(N895="sníž. přenesená",J895,0)</f>
        <v>0</v>
      </c>
      <c r="BI895" s="226">
        <f>IF(N895="nulová",J895,0)</f>
        <v>0</v>
      </c>
      <c r="BJ895" s="19" t="s">
        <v>84</v>
      </c>
      <c r="BK895" s="226">
        <f>ROUND(I895*H895,2)</f>
        <v>0</v>
      </c>
      <c r="BL895" s="19" t="s">
        <v>148</v>
      </c>
      <c r="BM895" s="225" t="s">
        <v>735</v>
      </c>
    </row>
    <row r="896" s="2" customFormat="1">
      <c r="A896" s="40"/>
      <c r="B896" s="41"/>
      <c r="C896" s="42"/>
      <c r="D896" s="227" t="s">
        <v>150</v>
      </c>
      <c r="E896" s="42"/>
      <c r="F896" s="228" t="s">
        <v>736</v>
      </c>
      <c r="G896" s="42"/>
      <c r="H896" s="42"/>
      <c r="I896" s="229"/>
      <c r="J896" s="42"/>
      <c r="K896" s="42"/>
      <c r="L896" s="46"/>
      <c r="M896" s="230"/>
      <c r="N896" s="231"/>
      <c r="O896" s="86"/>
      <c r="P896" s="86"/>
      <c r="Q896" s="86"/>
      <c r="R896" s="86"/>
      <c r="S896" s="86"/>
      <c r="T896" s="87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T896" s="19" t="s">
        <v>150</v>
      </c>
      <c r="AU896" s="19" t="s">
        <v>84</v>
      </c>
    </row>
    <row r="897" s="13" customFormat="1">
      <c r="A897" s="13"/>
      <c r="B897" s="232"/>
      <c r="C897" s="233"/>
      <c r="D897" s="234" t="s">
        <v>152</v>
      </c>
      <c r="E897" s="235" t="s">
        <v>19</v>
      </c>
      <c r="F897" s="236" t="s">
        <v>730</v>
      </c>
      <c r="G897" s="233"/>
      <c r="H897" s="235" t="s">
        <v>19</v>
      </c>
      <c r="I897" s="237"/>
      <c r="J897" s="233"/>
      <c r="K897" s="233"/>
      <c r="L897" s="238"/>
      <c r="M897" s="239"/>
      <c r="N897" s="240"/>
      <c r="O897" s="240"/>
      <c r="P897" s="240"/>
      <c r="Q897" s="240"/>
      <c r="R897" s="240"/>
      <c r="S897" s="240"/>
      <c r="T897" s="241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2" t="s">
        <v>152</v>
      </c>
      <c r="AU897" s="242" t="s">
        <v>84</v>
      </c>
      <c r="AV897" s="13" t="s">
        <v>78</v>
      </c>
      <c r="AW897" s="13" t="s">
        <v>33</v>
      </c>
      <c r="AX897" s="13" t="s">
        <v>71</v>
      </c>
      <c r="AY897" s="242" t="s">
        <v>141</v>
      </c>
    </row>
    <row r="898" s="14" customFormat="1">
      <c r="A898" s="14"/>
      <c r="B898" s="243"/>
      <c r="C898" s="244"/>
      <c r="D898" s="234" t="s">
        <v>152</v>
      </c>
      <c r="E898" s="245" t="s">
        <v>19</v>
      </c>
      <c r="F898" s="246" t="s">
        <v>731</v>
      </c>
      <c r="G898" s="244"/>
      <c r="H898" s="247">
        <v>48</v>
      </c>
      <c r="I898" s="248"/>
      <c r="J898" s="244"/>
      <c r="K898" s="244"/>
      <c r="L898" s="249"/>
      <c r="M898" s="250"/>
      <c r="N898" s="251"/>
      <c r="O898" s="251"/>
      <c r="P898" s="251"/>
      <c r="Q898" s="251"/>
      <c r="R898" s="251"/>
      <c r="S898" s="251"/>
      <c r="T898" s="252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3" t="s">
        <v>152</v>
      </c>
      <c r="AU898" s="253" t="s">
        <v>84</v>
      </c>
      <c r="AV898" s="14" t="s">
        <v>84</v>
      </c>
      <c r="AW898" s="14" t="s">
        <v>33</v>
      </c>
      <c r="AX898" s="14" t="s">
        <v>71</v>
      </c>
      <c r="AY898" s="253" t="s">
        <v>141</v>
      </c>
    </row>
    <row r="899" s="15" customFormat="1">
      <c r="A899" s="15"/>
      <c r="B899" s="254"/>
      <c r="C899" s="255"/>
      <c r="D899" s="234" t="s">
        <v>152</v>
      </c>
      <c r="E899" s="256" t="s">
        <v>19</v>
      </c>
      <c r="F899" s="257" t="s">
        <v>159</v>
      </c>
      <c r="G899" s="255"/>
      <c r="H899" s="258">
        <v>48</v>
      </c>
      <c r="I899" s="259"/>
      <c r="J899" s="255"/>
      <c r="K899" s="255"/>
      <c r="L899" s="260"/>
      <c r="M899" s="261"/>
      <c r="N899" s="262"/>
      <c r="O899" s="262"/>
      <c r="P899" s="262"/>
      <c r="Q899" s="262"/>
      <c r="R899" s="262"/>
      <c r="S899" s="262"/>
      <c r="T899" s="263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T899" s="264" t="s">
        <v>152</v>
      </c>
      <c r="AU899" s="264" t="s">
        <v>84</v>
      </c>
      <c r="AV899" s="15" t="s">
        <v>148</v>
      </c>
      <c r="AW899" s="15" t="s">
        <v>33</v>
      </c>
      <c r="AX899" s="15" t="s">
        <v>78</v>
      </c>
      <c r="AY899" s="264" t="s">
        <v>141</v>
      </c>
    </row>
    <row r="900" s="2" customFormat="1" ht="24.15" customHeight="1">
      <c r="A900" s="40"/>
      <c r="B900" s="41"/>
      <c r="C900" s="214" t="s">
        <v>737</v>
      </c>
      <c r="D900" s="214" t="s">
        <v>143</v>
      </c>
      <c r="E900" s="215" t="s">
        <v>738</v>
      </c>
      <c r="F900" s="216" t="s">
        <v>739</v>
      </c>
      <c r="G900" s="217" t="s">
        <v>146</v>
      </c>
      <c r="H900" s="218">
        <v>36.719999999999999</v>
      </c>
      <c r="I900" s="219"/>
      <c r="J900" s="220">
        <f>ROUND(I900*H900,2)</f>
        <v>0</v>
      </c>
      <c r="K900" s="216" t="s">
        <v>147</v>
      </c>
      <c r="L900" s="46"/>
      <c r="M900" s="221" t="s">
        <v>19</v>
      </c>
      <c r="N900" s="222" t="s">
        <v>43</v>
      </c>
      <c r="O900" s="86"/>
      <c r="P900" s="223">
        <f>O900*H900</f>
        <v>0</v>
      </c>
      <c r="Q900" s="223">
        <v>0</v>
      </c>
      <c r="R900" s="223">
        <f>Q900*H900</f>
        <v>0</v>
      </c>
      <c r="S900" s="223">
        <v>0.058999999999999997</v>
      </c>
      <c r="T900" s="224">
        <f>S900*H900</f>
        <v>2.16648</v>
      </c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R900" s="225" t="s">
        <v>148</v>
      </c>
      <c r="AT900" s="225" t="s">
        <v>143</v>
      </c>
      <c r="AU900" s="225" t="s">
        <v>84</v>
      </c>
      <c r="AY900" s="19" t="s">
        <v>141</v>
      </c>
      <c r="BE900" s="226">
        <f>IF(N900="základní",J900,0)</f>
        <v>0</v>
      </c>
      <c r="BF900" s="226">
        <f>IF(N900="snížená",J900,0)</f>
        <v>0</v>
      </c>
      <c r="BG900" s="226">
        <f>IF(N900="zákl. přenesená",J900,0)</f>
        <v>0</v>
      </c>
      <c r="BH900" s="226">
        <f>IF(N900="sníž. přenesená",J900,0)</f>
        <v>0</v>
      </c>
      <c r="BI900" s="226">
        <f>IF(N900="nulová",J900,0)</f>
        <v>0</v>
      </c>
      <c r="BJ900" s="19" t="s">
        <v>84</v>
      </c>
      <c r="BK900" s="226">
        <f>ROUND(I900*H900,2)</f>
        <v>0</v>
      </c>
      <c r="BL900" s="19" t="s">
        <v>148</v>
      </c>
      <c r="BM900" s="225" t="s">
        <v>740</v>
      </c>
    </row>
    <row r="901" s="2" customFormat="1">
      <c r="A901" s="40"/>
      <c r="B901" s="41"/>
      <c r="C901" s="42"/>
      <c r="D901" s="227" t="s">
        <v>150</v>
      </c>
      <c r="E901" s="42"/>
      <c r="F901" s="228" t="s">
        <v>741</v>
      </c>
      <c r="G901" s="42"/>
      <c r="H901" s="42"/>
      <c r="I901" s="229"/>
      <c r="J901" s="42"/>
      <c r="K901" s="42"/>
      <c r="L901" s="46"/>
      <c r="M901" s="230"/>
      <c r="N901" s="231"/>
      <c r="O901" s="86"/>
      <c r="P901" s="86"/>
      <c r="Q901" s="86"/>
      <c r="R901" s="86"/>
      <c r="S901" s="86"/>
      <c r="T901" s="87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T901" s="19" t="s">
        <v>150</v>
      </c>
      <c r="AU901" s="19" t="s">
        <v>84</v>
      </c>
    </row>
    <row r="902" s="13" customFormat="1">
      <c r="A902" s="13"/>
      <c r="B902" s="232"/>
      <c r="C902" s="233"/>
      <c r="D902" s="234" t="s">
        <v>152</v>
      </c>
      <c r="E902" s="235" t="s">
        <v>19</v>
      </c>
      <c r="F902" s="236" t="s">
        <v>626</v>
      </c>
      <c r="G902" s="233"/>
      <c r="H902" s="235" t="s">
        <v>19</v>
      </c>
      <c r="I902" s="237"/>
      <c r="J902" s="233"/>
      <c r="K902" s="233"/>
      <c r="L902" s="238"/>
      <c r="M902" s="239"/>
      <c r="N902" s="240"/>
      <c r="O902" s="240"/>
      <c r="P902" s="240"/>
      <c r="Q902" s="240"/>
      <c r="R902" s="240"/>
      <c r="S902" s="240"/>
      <c r="T902" s="24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2" t="s">
        <v>152</v>
      </c>
      <c r="AU902" s="242" t="s">
        <v>84</v>
      </c>
      <c r="AV902" s="13" t="s">
        <v>78</v>
      </c>
      <c r="AW902" s="13" t="s">
        <v>33</v>
      </c>
      <c r="AX902" s="13" t="s">
        <v>71</v>
      </c>
      <c r="AY902" s="242" t="s">
        <v>141</v>
      </c>
    </row>
    <row r="903" s="14" customFormat="1">
      <c r="A903" s="14"/>
      <c r="B903" s="243"/>
      <c r="C903" s="244"/>
      <c r="D903" s="234" t="s">
        <v>152</v>
      </c>
      <c r="E903" s="245" t="s">
        <v>19</v>
      </c>
      <c r="F903" s="246" t="s">
        <v>742</v>
      </c>
      <c r="G903" s="244"/>
      <c r="H903" s="247">
        <v>36.719999999999999</v>
      </c>
      <c r="I903" s="248"/>
      <c r="J903" s="244"/>
      <c r="K903" s="244"/>
      <c r="L903" s="249"/>
      <c r="M903" s="250"/>
      <c r="N903" s="251"/>
      <c r="O903" s="251"/>
      <c r="P903" s="251"/>
      <c r="Q903" s="251"/>
      <c r="R903" s="251"/>
      <c r="S903" s="251"/>
      <c r="T903" s="252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3" t="s">
        <v>152</v>
      </c>
      <c r="AU903" s="253" t="s">
        <v>84</v>
      </c>
      <c r="AV903" s="14" t="s">
        <v>84</v>
      </c>
      <c r="AW903" s="14" t="s">
        <v>33</v>
      </c>
      <c r="AX903" s="14" t="s">
        <v>71</v>
      </c>
      <c r="AY903" s="253" t="s">
        <v>141</v>
      </c>
    </row>
    <row r="904" s="15" customFormat="1">
      <c r="A904" s="15"/>
      <c r="B904" s="254"/>
      <c r="C904" s="255"/>
      <c r="D904" s="234" t="s">
        <v>152</v>
      </c>
      <c r="E904" s="256" t="s">
        <v>19</v>
      </c>
      <c r="F904" s="257" t="s">
        <v>159</v>
      </c>
      <c r="G904" s="255"/>
      <c r="H904" s="258">
        <v>36.719999999999999</v>
      </c>
      <c r="I904" s="259"/>
      <c r="J904" s="255"/>
      <c r="K904" s="255"/>
      <c r="L904" s="260"/>
      <c r="M904" s="261"/>
      <c r="N904" s="262"/>
      <c r="O904" s="262"/>
      <c r="P904" s="262"/>
      <c r="Q904" s="262"/>
      <c r="R904" s="262"/>
      <c r="S904" s="262"/>
      <c r="T904" s="263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64" t="s">
        <v>152</v>
      </c>
      <c r="AU904" s="264" t="s">
        <v>84</v>
      </c>
      <c r="AV904" s="15" t="s">
        <v>148</v>
      </c>
      <c r="AW904" s="15" t="s">
        <v>33</v>
      </c>
      <c r="AX904" s="15" t="s">
        <v>78</v>
      </c>
      <c r="AY904" s="264" t="s">
        <v>141</v>
      </c>
    </row>
    <row r="905" s="2" customFormat="1" ht="24.15" customHeight="1">
      <c r="A905" s="40"/>
      <c r="B905" s="41"/>
      <c r="C905" s="214" t="s">
        <v>743</v>
      </c>
      <c r="D905" s="214" t="s">
        <v>143</v>
      </c>
      <c r="E905" s="215" t="s">
        <v>744</v>
      </c>
      <c r="F905" s="216" t="s">
        <v>745</v>
      </c>
      <c r="G905" s="217" t="s">
        <v>146</v>
      </c>
      <c r="H905" s="218">
        <v>189.99199999999999</v>
      </c>
      <c r="I905" s="219"/>
      <c r="J905" s="220">
        <f>ROUND(I905*H905,2)</f>
        <v>0</v>
      </c>
      <c r="K905" s="216" t="s">
        <v>147</v>
      </c>
      <c r="L905" s="46"/>
      <c r="M905" s="221" t="s">
        <v>19</v>
      </c>
      <c r="N905" s="222" t="s">
        <v>43</v>
      </c>
      <c r="O905" s="86"/>
      <c r="P905" s="223">
        <f>O905*H905</f>
        <v>0</v>
      </c>
      <c r="Q905" s="223">
        <v>0</v>
      </c>
      <c r="R905" s="223">
        <f>Q905*H905</f>
        <v>0</v>
      </c>
      <c r="S905" s="223">
        <v>0.014</v>
      </c>
      <c r="T905" s="224">
        <f>S905*H905</f>
        <v>2.659888</v>
      </c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R905" s="225" t="s">
        <v>148</v>
      </c>
      <c r="AT905" s="225" t="s">
        <v>143</v>
      </c>
      <c r="AU905" s="225" t="s">
        <v>84</v>
      </c>
      <c r="AY905" s="19" t="s">
        <v>141</v>
      </c>
      <c r="BE905" s="226">
        <f>IF(N905="základní",J905,0)</f>
        <v>0</v>
      </c>
      <c r="BF905" s="226">
        <f>IF(N905="snížená",J905,0)</f>
        <v>0</v>
      </c>
      <c r="BG905" s="226">
        <f>IF(N905="zákl. přenesená",J905,0)</f>
        <v>0</v>
      </c>
      <c r="BH905" s="226">
        <f>IF(N905="sníž. přenesená",J905,0)</f>
        <v>0</v>
      </c>
      <c r="BI905" s="226">
        <f>IF(N905="nulová",J905,0)</f>
        <v>0</v>
      </c>
      <c r="BJ905" s="19" t="s">
        <v>84</v>
      </c>
      <c r="BK905" s="226">
        <f>ROUND(I905*H905,2)</f>
        <v>0</v>
      </c>
      <c r="BL905" s="19" t="s">
        <v>148</v>
      </c>
      <c r="BM905" s="225" t="s">
        <v>746</v>
      </c>
    </row>
    <row r="906" s="2" customFormat="1">
      <c r="A906" s="40"/>
      <c r="B906" s="41"/>
      <c r="C906" s="42"/>
      <c r="D906" s="227" t="s">
        <v>150</v>
      </c>
      <c r="E906" s="42"/>
      <c r="F906" s="228" t="s">
        <v>747</v>
      </c>
      <c r="G906" s="42"/>
      <c r="H906" s="42"/>
      <c r="I906" s="229"/>
      <c r="J906" s="42"/>
      <c r="K906" s="42"/>
      <c r="L906" s="46"/>
      <c r="M906" s="230"/>
      <c r="N906" s="231"/>
      <c r="O906" s="86"/>
      <c r="P906" s="86"/>
      <c r="Q906" s="86"/>
      <c r="R906" s="86"/>
      <c r="S906" s="86"/>
      <c r="T906" s="87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T906" s="19" t="s">
        <v>150</v>
      </c>
      <c r="AU906" s="19" t="s">
        <v>84</v>
      </c>
    </row>
    <row r="907" s="13" customFormat="1">
      <c r="A907" s="13"/>
      <c r="B907" s="232"/>
      <c r="C907" s="233"/>
      <c r="D907" s="234" t="s">
        <v>152</v>
      </c>
      <c r="E907" s="235" t="s">
        <v>19</v>
      </c>
      <c r="F907" s="236" t="s">
        <v>1479</v>
      </c>
      <c r="G907" s="233"/>
      <c r="H907" s="235" t="s">
        <v>19</v>
      </c>
      <c r="I907" s="237"/>
      <c r="J907" s="233"/>
      <c r="K907" s="233"/>
      <c r="L907" s="238"/>
      <c r="M907" s="239"/>
      <c r="N907" s="240"/>
      <c r="O907" s="240"/>
      <c r="P907" s="240"/>
      <c r="Q907" s="240"/>
      <c r="R907" s="240"/>
      <c r="S907" s="240"/>
      <c r="T907" s="241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42" t="s">
        <v>152</v>
      </c>
      <c r="AU907" s="242" t="s">
        <v>84</v>
      </c>
      <c r="AV907" s="13" t="s">
        <v>78</v>
      </c>
      <c r="AW907" s="13" t="s">
        <v>33</v>
      </c>
      <c r="AX907" s="13" t="s">
        <v>71</v>
      </c>
      <c r="AY907" s="242" t="s">
        <v>141</v>
      </c>
    </row>
    <row r="908" s="14" customFormat="1">
      <c r="A908" s="14"/>
      <c r="B908" s="243"/>
      <c r="C908" s="244"/>
      <c r="D908" s="234" t="s">
        <v>152</v>
      </c>
      <c r="E908" s="245" t="s">
        <v>19</v>
      </c>
      <c r="F908" s="246" t="s">
        <v>1500</v>
      </c>
      <c r="G908" s="244"/>
      <c r="H908" s="247">
        <v>189.99199999999999</v>
      </c>
      <c r="I908" s="248"/>
      <c r="J908" s="244"/>
      <c r="K908" s="244"/>
      <c r="L908" s="249"/>
      <c r="M908" s="250"/>
      <c r="N908" s="251"/>
      <c r="O908" s="251"/>
      <c r="P908" s="251"/>
      <c r="Q908" s="251"/>
      <c r="R908" s="251"/>
      <c r="S908" s="251"/>
      <c r="T908" s="252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  <c r="AE908" s="14"/>
      <c r="AT908" s="253" t="s">
        <v>152</v>
      </c>
      <c r="AU908" s="253" t="s">
        <v>84</v>
      </c>
      <c r="AV908" s="14" t="s">
        <v>84</v>
      </c>
      <c r="AW908" s="14" t="s">
        <v>33</v>
      </c>
      <c r="AX908" s="14" t="s">
        <v>71</v>
      </c>
      <c r="AY908" s="253" t="s">
        <v>141</v>
      </c>
    </row>
    <row r="909" s="15" customFormat="1">
      <c r="A909" s="15"/>
      <c r="B909" s="254"/>
      <c r="C909" s="255"/>
      <c r="D909" s="234" t="s">
        <v>152</v>
      </c>
      <c r="E909" s="256" t="s">
        <v>19</v>
      </c>
      <c r="F909" s="257" t="s">
        <v>159</v>
      </c>
      <c r="G909" s="255"/>
      <c r="H909" s="258">
        <v>189.99199999999999</v>
      </c>
      <c r="I909" s="259"/>
      <c r="J909" s="255"/>
      <c r="K909" s="255"/>
      <c r="L909" s="260"/>
      <c r="M909" s="261"/>
      <c r="N909" s="262"/>
      <c r="O909" s="262"/>
      <c r="P909" s="262"/>
      <c r="Q909" s="262"/>
      <c r="R909" s="262"/>
      <c r="S909" s="262"/>
      <c r="T909" s="263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T909" s="264" t="s">
        <v>152</v>
      </c>
      <c r="AU909" s="264" t="s">
        <v>84</v>
      </c>
      <c r="AV909" s="15" t="s">
        <v>148</v>
      </c>
      <c r="AW909" s="15" t="s">
        <v>33</v>
      </c>
      <c r="AX909" s="15" t="s">
        <v>78</v>
      </c>
      <c r="AY909" s="264" t="s">
        <v>141</v>
      </c>
    </row>
    <row r="910" s="12" customFormat="1" ht="22.8" customHeight="1">
      <c r="A910" s="12"/>
      <c r="B910" s="198"/>
      <c r="C910" s="199"/>
      <c r="D910" s="200" t="s">
        <v>70</v>
      </c>
      <c r="E910" s="212" t="s">
        <v>749</v>
      </c>
      <c r="F910" s="212" t="s">
        <v>750</v>
      </c>
      <c r="G910" s="199"/>
      <c r="H910" s="199"/>
      <c r="I910" s="202"/>
      <c r="J910" s="213">
        <f>BK910</f>
        <v>0</v>
      </c>
      <c r="K910" s="199"/>
      <c r="L910" s="204"/>
      <c r="M910" s="205"/>
      <c r="N910" s="206"/>
      <c r="O910" s="206"/>
      <c r="P910" s="207">
        <f>SUM(P911:P920)</f>
        <v>0</v>
      </c>
      <c r="Q910" s="206"/>
      <c r="R910" s="207">
        <f>SUM(R911:R920)</f>
        <v>0</v>
      </c>
      <c r="S910" s="206"/>
      <c r="T910" s="208">
        <f>SUM(T911:T920)</f>
        <v>0</v>
      </c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R910" s="209" t="s">
        <v>78</v>
      </c>
      <c r="AT910" s="210" t="s">
        <v>70</v>
      </c>
      <c r="AU910" s="210" t="s">
        <v>78</v>
      </c>
      <c r="AY910" s="209" t="s">
        <v>141</v>
      </c>
      <c r="BK910" s="211">
        <f>SUM(BK911:BK920)</f>
        <v>0</v>
      </c>
    </row>
    <row r="911" s="2" customFormat="1" ht="24.15" customHeight="1">
      <c r="A911" s="40"/>
      <c r="B911" s="41"/>
      <c r="C911" s="214" t="s">
        <v>751</v>
      </c>
      <c r="D911" s="214" t="s">
        <v>143</v>
      </c>
      <c r="E911" s="215" t="s">
        <v>752</v>
      </c>
      <c r="F911" s="216" t="s">
        <v>753</v>
      </c>
      <c r="G911" s="217" t="s">
        <v>186</v>
      </c>
      <c r="H911" s="218">
        <v>15.674</v>
      </c>
      <c r="I911" s="219"/>
      <c r="J911" s="220">
        <f>ROUND(I911*H911,2)</f>
        <v>0</v>
      </c>
      <c r="K911" s="216" t="s">
        <v>147</v>
      </c>
      <c r="L911" s="46"/>
      <c r="M911" s="221" t="s">
        <v>19</v>
      </c>
      <c r="N911" s="222" t="s">
        <v>43</v>
      </c>
      <c r="O911" s="86"/>
      <c r="P911" s="223">
        <f>O911*H911</f>
        <v>0</v>
      </c>
      <c r="Q911" s="223">
        <v>0</v>
      </c>
      <c r="R911" s="223">
        <f>Q911*H911</f>
        <v>0</v>
      </c>
      <c r="S911" s="223">
        <v>0</v>
      </c>
      <c r="T911" s="224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25" t="s">
        <v>148</v>
      </c>
      <c r="AT911" s="225" t="s">
        <v>143</v>
      </c>
      <c r="AU911" s="225" t="s">
        <v>84</v>
      </c>
      <c r="AY911" s="19" t="s">
        <v>141</v>
      </c>
      <c r="BE911" s="226">
        <f>IF(N911="základní",J911,0)</f>
        <v>0</v>
      </c>
      <c r="BF911" s="226">
        <f>IF(N911="snížená",J911,0)</f>
        <v>0</v>
      </c>
      <c r="BG911" s="226">
        <f>IF(N911="zákl. přenesená",J911,0)</f>
        <v>0</v>
      </c>
      <c r="BH911" s="226">
        <f>IF(N911="sníž. přenesená",J911,0)</f>
        <v>0</v>
      </c>
      <c r="BI911" s="226">
        <f>IF(N911="nulová",J911,0)</f>
        <v>0</v>
      </c>
      <c r="BJ911" s="19" t="s">
        <v>84</v>
      </c>
      <c r="BK911" s="226">
        <f>ROUND(I911*H911,2)</f>
        <v>0</v>
      </c>
      <c r="BL911" s="19" t="s">
        <v>148</v>
      </c>
      <c r="BM911" s="225" t="s">
        <v>754</v>
      </c>
    </row>
    <row r="912" s="2" customFormat="1">
      <c r="A912" s="40"/>
      <c r="B912" s="41"/>
      <c r="C912" s="42"/>
      <c r="D912" s="227" t="s">
        <v>150</v>
      </c>
      <c r="E912" s="42"/>
      <c r="F912" s="228" t="s">
        <v>755</v>
      </c>
      <c r="G912" s="42"/>
      <c r="H912" s="42"/>
      <c r="I912" s="229"/>
      <c r="J912" s="42"/>
      <c r="K912" s="42"/>
      <c r="L912" s="46"/>
      <c r="M912" s="230"/>
      <c r="N912" s="231"/>
      <c r="O912" s="86"/>
      <c r="P912" s="86"/>
      <c r="Q912" s="86"/>
      <c r="R912" s="86"/>
      <c r="S912" s="86"/>
      <c r="T912" s="87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T912" s="19" t="s">
        <v>150</v>
      </c>
      <c r="AU912" s="19" t="s">
        <v>84</v>
      </c>
    </row>
    <row r="913" s="2" customFormat="1" ht="21.75" customHeight="1">
      <c r="A913" s="40"/>
      <c r="B913" s="41"/>
      <c r="C913" s="214" t="s">
        <v>756</v>
      </c>
      <c r="D913" s="214" t="s">
        <v>143</v>
      </c>
      <c r="E913" s="215" t="s">
        <v>757</v>
      </c>
      <c r="F913" s="216" t="s">
        <v>758</v>
      </c>
      <c r="G913" s="217" t="s">
        <v>186</v>
      </c>
      <c r="H913" s="218">
        <v>15.674</v>
      </c>
      <c r="I913" s="219"/>
      <c r="J913" s="220">
        <f>ROUND(I913*H913,2)</f>
        <v>0</v>
      </c>
      <c r="K913" s="216" t="s">
        <v>147</v>
      </c>
      <c r="L913" s="46"/>
      <c r="M913" s="221" t="s">
        <v>19</v>
      </c>
      <c r="N913" s="222" t="s">
        <v>43</v>
      </c>
      <c r="O913" s="86"/>
      <c r="P913" s="223">
        <f>O913*H913</f>
        <v>0</v>
      </c>
      <c r="Q913" s="223">
        <v>0</v>
      </c>
      <c r="R913" s="223">
        <f>Q913*H913</f>
        <v>0</v>
      </c>
      <c r="S913" s="223">
        <v>0</v>
      </c>
      <c r="T913" s="224">
        <f>S913*H913</f>
        <v>0</v>
      </c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R913" s="225" t="s">
        <v>148</v>
      </c>
      <c r="AT913" s="225" t="s">
        <v>143</v>
      </c>
      <c r="AU913" s="225" t="s">
        <v>84</v>
      </c>
      <c r="AY913" s="19" t="s">
        <v>141</v>
      </c>
      <c r="BE913" s="226">
        <f>IF(N913="základní",J913,0)</f>
        <v>0</v>
      </c>
      <c r="BF913" s="226">
        <f>IF(N913="snížená",J913,0)</f>
        <v>0</v>
      </c>
      <c r="BG913" s="226">
        <f>IF(N913="zákl. přenesená",J913,0)</f>
        <v>0</v>
      </c>
      <c r="BH913" s="226">
        <f>IF(N913="sníž. přenesená",J913,0)</f>
        <v>0</v>
      </c>
      <c r="BI913" s="226">
        <f>IF(N913="nulová",J913,0)</f>
        <v>0</v>
      </c>
      <c r="BJ913" s="19" t="s">
        <v>84</v>
      </c>
      <c r="BK913" s="226">
        <f>ROUND(I913*H913,2)</f>
        <v>0</v>
      </c>
      <c r="BL913" s="19" t="s">
        <v>148</v>
      </c>
      <c r="BM913" s="225" t="s">
        <v>759</v>
      </c>
    </row>
    <row r="914" s="2" customFormat="1">
      <c r="A914" s="40"/>
      <c r="B914" s="41"/>
      <c r="C914" s="42"/>
      <c r="D914" s="227" t="s">
        <v>150</v>
      </c>
      <c r="E914" s="42"/>
      <c r="F914" s="228" t="s">
        <v>760</v>
      </c>
      <c r="G914" s="42"/>
      <c r="H914" s="42"/>
      <c r="I914" s="229"/>
      <c r="J914" s="42"/>
      <c r="K914" s="42"/>
      <c r="L914" s="46"/>
      <c r="M914" s="230"/>
      <c r="N914" s="231"/>
      <c r="O914" s="86"/>
      <c r="P914" s="86"/>
      <c r="Q914" s="86"/>
      <c r="R914" s="86"/>
      <c r="S914" s="86"/>
      <c r="T914" s="87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T914" s="19" t="s">
        <v>150</v>
      </c>
      <c r="AU914" s="19" t="s">
        <v>84</v>
      </c>
    </row>
    <row r="915" s="2" customFormat="1" ht="24.15" customHeight="1">
      <c r="A915" s="40"/>
      <c r="B915" s="41"/>
      <c r="C915" s="214" t="s">
        <v>761</v>
      </c>
      <c r="D915" s="214" t="s">
        <v>143</v>
      </c>
      <c r="E915" s="215" t="s">
        <v>762</v>
      </c>
      <c r="F915" s="216" t="s">
        <v>763</v>
      </c>
      <c r="G915" s="217" t="s">
        <v>186</v>
      </c>
      <c r="H915" s="218">
        <v>219.786</v>
      </c>
      <c r="I915" s="219"/>
      <c r="J915" s="220">
        <f>ROUND(I915*H915,2)</f>
        <v>0</v>
      </c>
      <c r="K915" s="216" t="s">
        <v>147</v>
      </c>
      <c r="L915" s="46"/>
      <c r="M915" s="221" t="s">
        <v>19</v>
      </c>
      <c r="N915" s="222" t="s">
        <v>43</v>
      </c>
      <c r="O915" s="86"/>
      <c r="P915" s="223">
        <f>O915*H915</f>
        <v>0</v>
      </c>
      <c r="Q915" s="223">
        <v>0</v>
      </c>
      <c r="R915" s="223">
        <f>Q915*H915</f>
        <v>0</v>
      </c>
      <c r="S915" s="223">
        <v>0</v>
      </c>
      <c r="T915" s="224">
        <f>S915*H915</f>
        <v>0</v>
      </c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R915" s="225" t="s">
        <v>148</v>
      </c>
      <c r="AT915" s="225" t="s">
        <v>143</v>
      </c>
      <c r="AU915" s="225" t="s">
        <v>84</v>
      </c>
      <c r="AY915" s="19" t="s">
        <v>141</v>
      </c>
      <c r="BE915" s="226">
        <f>IF(N915="základní",J915,0)</f>
        <v>0</v>
      </c>
      <c r="BF915" s="226">
        <f>IF(N915="snížená",J915,0)</f>
        <v>0</v>
      </c>
      <c r="BG915" s="226">
        <f>IF(N915="zákl. přenesená",J915,0)</f>
        <v>0</v>
      </c>
      <c r="BH915" s="226">
        <f>IF(N915="sníž. přenesená",J915,0)</f>
        <v>0</v>
      </c>
      <c r="BI915" s="226">
        <f>IF(N915="nulová",J915,0)</f>
        <v>0</v>
      </c>
      <c r="BJ915" s="19" t="s">
        <v>84</v>
      </c>
      <c r="BK915" s="226">
        <f>ROUND(I915*H915,2)</f>
        <v>0</v>
      </c>
      <c r="BL915" s="19" t="s">
        <v>148</v>
      </c>
      <c r="BM915" s="225" t="s">
        <v>764</v>
      </c>
    </row>
    <row r="916" s="2" customFormat="1">
      <c r="A916" s="40"/>
      <c r="B916" s="41"/>
      <c r="C916" s="42"/>
      <c r="D916" s="227" t="s">
        <v>150</v>
      </c>
      <c r="E916" s="42"/>
      <c r="F916" s="228" t="s">
        <v>765</v>
      </c>
      <c r="G916" s="42"/>
      <c r="H916" s="42"/>
      <c r="I916" s="229"/>
      <c r="J916" s="42"/>
      <c r="K916" s="42"/>
      <c r="L916" s="46"/>
      <c r="M916" s="230"/>
      <c r="N916" s="231"/>
      <c r="O916" s="86"/>
      <c r="P916" s="86"/>
      <c r="Q916" s="86"/>
      <c r="R916" s="86"/>
      <c r="S916" s="86"/>
      <c r="T916" s="87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T916" s="19" t="s">
        <v>150</v>
      </c>
      <c r="AU916" s="19" t="s">
        <v>84</v>
      </c>
    </row>
    <row r="917" s="14" customFormat="1">
      <c r="A917" s="14"/>
      <c r="B917" s="243"/>
      <c r="C917" s="244"/>
      <c r="D917" s="234" t="s">
        <v>152</v>
      </c>
      <c r="E917" s="245" t="s">
        <v>19</v>
      </c>
      <c r="F917" s="246" t="s">
        <v>1501</v>
      </c>
      <c r="G917" s="244"/>
      <c r="H917" s="247">
        <v>219.786</v>
      </c>
      <c r="I917" s="248"/>
      <c r="J917" s="244"/>
      <c r="K917" s="244"/>
      <c r="L917" s="249"/>
      <c r="M917" s="250"/>
      <c r="N917" s="251"/>
      <c r="O917" s="251"/>
      <c r="P917" s="251"/>
      <c r="Q917" s="251"/>
      <c r="R917" s="251"/>
      <c r="S917" s="251"/>
      <c r="T917" s="252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53" t="s">
        <v>152</v>
      </c>
      <c r="AU917" s="253" t="s">
        <v>84</v>
      </c>
      <c r="AV917" s="14" t="s">
        <v>84</v>
      </c>
      <c r="AW917" s="14" t="s">
        <v>33</v>
      </c>
      <c r="AX917" s="14" t="s">
        <v>71</v>
      </c>
      <c r="AY917" s="253" t="s">
        <v>141</v>
      </c>
    </row>
    <row r="918" s="15" customFormat="1">
      <c r="A918" s="15"/>
      <c r="B918" s="254"/>
      <c r="C918" s="255"/>
      <c r="D918" s="234" t="s">
        <v>152</v>
      </c>
      <c r="E918" s="256" t="s">
        <v>19</v>
      </c>
      <c r="F918" s="257" t="s">
        <v>159</v>
      </c>
      <c r="G918" s="255"/>
      <c r="H918" s="258">
        <v>219.786</v>
      </c>
      <c r="I918" s="259"/>
      <c r="J918" s="255"/>
      <c r="K918" s="255"/>
      <c r="L918" s="260"/>
      <c r="M918" s="261"/>
      <c r="N918" s="262"/>
      <c r="O918" s="262"/>
      <c r="P918" s="262"/>
      <c r="Q918" s="262"/>
      <c r="R918" s="262"/>
      <c r="S918" s="262"/>
      <c r="T918" s="263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T918" s="264" t="s">
        <v>152</v>
      </c>
      <c r="AU918" s="264" t="s">
        <v>84</v>
      </c>
      <c r="AV918" s="15" t="s">
        <v>148</v>
      </c>
      <c r="AW918" s="15" t="s">
        <v>33</v>
      </c>
      <c r="AX918" s="15" t="s">
        <v>78</v>
      </c>
      <c r="AY918" s="264" t="s">
        <v>141</v>
      </c>
    </row>
    <row r="919" s="2" customFormat="1" ht="24.15" customHeight="1">
      <c r="A919" s="40"/>
      <c r="B919" s="41"/>
      <c r="C919" s="214" t="s">
        <v>767</v>
      </c>
      <c r="D919" s="214" t="s">
        <v>143</v>
      </c>
      <c r="E919" s="215" t="s">
        <v>768</v>
      </c>
      <c r="F919" s="216" t="s">
        <v>769</v>
      </c>
      <c r="G919" s="217" t="s">
        <v>186</v>
      </c>
      <c r="H919" s="218">
        <v>15.674</v>
      </c>
      <c r="I919" s="219"/>
      <c r="J919" s="220">
        <f>ROUND(I919*H919,2)</f>
        <v>0</v>
      </c>
      <c r="K919" s="216" t="s">
        <v>147</v>
      </c>
      <c r="L919" s="46"/>
      <c r="M919" s="221" t="s">
        <v>19</v>
      </c>
      <c r="N919" s="222" t="s">
        <v>43</v>
      </c>
      <c r="O919" s="86"/>
      <c r="P919" s="223">
        <f>O919*H919</f>
        <v>0</v>
      </c>
      <c r="Q919" s="223">
        <v>0</v>
      </c>
      <c r="R919" s="223">
        <f>Q919*H919</f>
        <v>0</v>
      </c>
      <c r="S919" s="223">
        <v>0</v>
      </c>
      <c r="T919" s="224">
        <f>S919*H919</f>
        <v>0</v>
      </c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R919" s="225" t="s">
        <v>148</v>
      </c>
      <c r="AT919" s="225" t="s">
        <v>143</v>
      </c>
      <c r="AU919" s="225" t="s">
        <v>84</v>
      </c>
      <c r="AY919" s="19" t="s">
        <v>141</v>
      </c>
      <c r="BE919" s="226">
        <f>IF(N919="základní",J919,0)</f>
        <v>0</v>
      </c>
      <c r="BF919" s="226">
        <f>IF(N919="snížená",J919,0)</f>
        <v>0</v>
      </c>
      <c r="BG919" s="226">
        <f>IF(N919="zákl. přenesená",J919,0)</f>
        <v>0</v>
      </c>
      <c r="BH919" s="226">
        <f>IF(N919="sníž. přenesená",J919,0)</f>
        <v>0</v>
      </c>
      <c r="BI919" s="226">
        <f>IF(N919="nulová",J919,0)</f>
        <v>0</v>
      </c>
      <c r="BJ919" s="19" t="s">
        <v>84</v>
      </c>
      <c r="BK919" s="226">
        <f>ROUND(I919*H919,2)</f>
        <v>0</v>
      </c>
      <c r="BL919" s="19" t="s">
        <v>148</v>
      </c>
      <c r="BM919" s="225" t="s">
        <v>770</v>
      </c>
    </row>
    <row r="920" s="2" customFormat="1">
      <c r="A920" s="40"/>
      <c r="B920" s="41"/>
      <c r="C920" s="42"/>
      <c r="D920" s="227" t="s">
        <v>150</v>
      </c>
      <c r="E920" s="42"/>
      <c r="F920" s="228" t="s">
        <v>771</v>
      </c>
      <c r="G920" s="42"/>
      <c r="H920" s="42"/>
      <c r="I920" s="229"/>
      <c r="J920" s="42"/>
      <c r="K920" s="42"/>
      <c r="L920" s="46"/>
      <c r="M920" s="230"/>
      <c r="N920" s="231"/>
      <c r="O920" s="86"/>
      <c r="P920" s="86"/>
      <c r="Q920" s="86"/>
      <c r="R920" s="86"/>
      <c r="S920" s="86"/>
      <c r="T920" s="87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T920" s="19" t="s">
        <v>150</v>
      </c>
      <c r="AU920" s="19" t="s">
        <v>84</v>
      </c>
    </row>
    <row r="921" s="12" customFormat="1" ht="22.8" customHeight="1">
      <c r="A921" s="12"/>
      <c r="B921" s="198"/>
      <c r="C921" s="199"/>
      <c r="D921" s="200" t="s">
        <v>70</v>
      </c>
      <c r="E921" s="212" t="s">
        <v>772</v>
      </c>
      <c r="F921" s="212" t="s">
        <v>773</v>
      </c>
      <c r="G921" s="199"/>
      <c r="H921" s="199"/>
      <c r="I921" s="202"/>
      <c r="J921" s="213">
        <f>BK921</f>
        <v>0</v>
      </c>
      <c r="K921" s="199"/>
      <c r="L921" s="204"/>
      <c r="M921" s="205"/>
      <c r="N921" s="206"/>
      <c r="O921" s="206"/>
      <c r="P921" s="207">
        <f>SUM(P922:P923)</f>
        <v>0</v>
      </c>
      <c r="Q921" s="206"/>
      <c r="R921" s="207">
        <f>SUM(R922:R923)</f>
        <v>0</v>
      </c>
      <c r="S921" s="206"/>
      <c r="T921" s="208">
        <f>SUM(T922:T923)</f>
        <v>0</v>
      </c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R921" s="209" t="s">
        <v>78</v>
      </c>
      <c r="AT921" s="210" t="s">
        <v>70</v>
      </c>
      <c r="AU921" s="210" t="s">
        <v>78</v>
      </c>
      <c r="AY921" s="209" t="s">
        <v>141</v>
      </c>
      <c r="BK921" s="211">
        <f>SUM(BK922:BK923)</f>
        <v>0</v>
      </c>
    </row>
    <row r="922" s="2" customFormat="1" ht="33" customHeight="1">
      <c r="A922" s="40"/>
      <c r="B922" s="41"/>
      <c r="C922" s="214" t="s">
        <v>774</v>
      </c>
      <c r="D922" s="214" t="s">
        <v>143</v>
      </c>
      <c r="E922" s="215" t="s">
        <v>775</v>
      </c>
      <c r="F922" s="216" t="s">
        <v>776</v>
      </c>
      <c r="G922" s="217" t="s">
        <v>186</v>
      </c>
      <c r="H922" s="218">
        <v>71.265000000000001</v>
      </c>
      <c r="I922" s="219"/>
      <c r="J922" s="220">
        <f>ROUND(I922*H922,2)</f>
        <v>0</v>
      </c>
      <c r="K922" s="216" t="s">
        <v>147</v>
      </c>
      <c r="L922" s="46"/>
      <c r="M922" s="221" t="s">
        <v>19</v>
      </c>
      <c r="N922" s="222" t="s">
        <v>43</v>
      </c>
      <c r="O922" s="86"/>
      <c r="P922" s="223">
        <f>O922*H922</f>
        <v>0</v>
      </c>
      <c r="Q922" s="223">
        <v>0</v>
      </c>
      <c r="R922" s="223">
        <f>Q922*H922</f>
        <v>0</v>
      </c>
      <c r="S922" s="223">
        <v>0</v>
      </c>
      <c r="T922" s="224">
        <f>S922*H922</f>
        <v>0</v>
      </c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R922" s="225" t="s">
        <v>148</v>
      </c>
      <c r="AT922" s="225" t="s">
        <v>143</v>
      </c>
      <c r="AU922" s="225" t="s">
        <v>84</v>
      </c>
      <c r="AY922" s="19" t="s">
        <v>141</v>
      </c>
      <c r="BE922" s="226">
        <f>IF(N922="základní",J922,0)</f>
        <v>0</v>
      </c>
      <c r="BF922" s="226">
        <f>IF(N922="snížená",J922,0)</f>
        <v>0</v>
      </c>
      <c r="BG922" s="226">
        <f>IF(N922="zákl. přenesená",J922,0)</f>
        <v>0</v>
      </c>
      <c r="BH922" s="226">
        <f>IF(N922="sníž. přenesená",J922,0)</f>
        <v>0</v>
      </c>
      <c r="BI922" s="226">
        <f>IF(N922="nulová",J922,0)</f>
        <v>0</v>
      </c>
      <c r="BJ922" s="19" t="s">
        <v>84</v>
      </c>
      <c r="BK922" s="226">
        <f>ROUND(I922*H922,2)</f>
        <v>0</v>
      </c>
      <c r="BL922" s="19" t="s">
        <v>148</v>
      </c>
      <c r="BM922" s="225" t="s">
        <v>777</v>
      </c>
    </row>
    <row r="923" s="2" customFormat="1">
      <c r="A923" s="40"/>
      <c r="B923" s="41"/>
      <c r="C923" s="42"/>
      <c r="D923" s="227" t="s">
        <v>150</v>
      </c>
      <c r="E923" s="42"/>
      <c r="F923" s="228" t="s">
        <v>778</v>
      </c>
      <c r="G923" s="42"/>
      <c r="H923" s="42"/>
      <c r="I923" s="229"/>
      <c r="J923" s="42"/>
      <c r="K923" s="42"/>
      <c r="L923" s="46"/>
      <c r="M923" s="230"/>
      <c r="N923" s="231"/>
      <c r="O923" s="86"/>
      <c r="P923" s="86"/>
      <c r="Q923" s="86"/>
      <c r="R923" s="86"/>
      <c r="S923" s="86"/>
      <c r="T923" s="87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T923" s="19" t="s">
        <v>150</v>
      </c>
      <c r="AU923" s="19" t="s">
        <v>84</v>
      </c>
    </row>
    <row r="924" s="12" customFormat="1" ht="25.92" customHeight="1">
      <c r="A924" s="12"/>
      <c r="B924" s="198"/>
      <c r="C924" s="199"/>
      <c r="D924" s="200" t="s">
        <v>70</v>
      </c>
      <c r="E924" s="201" t="s">
        <v>779</v>
      </c>
      <c r="F924" s="201" t="s">
        <v>780</v>
      </c>
      <c r="G924" s="199"/>
      <c r="H924" s="199"/>
      <c r="I924" s="202"/>
      <c r="J924" s="203">
        <f>BK924</f>
        <v>0</v>
      </c>
      <c r="K924" s="199"/>
      <c r="L924" s="204"/>
      <c r="M924" s="205"/>
      <c r="N924" s="206"/>
      <c r="O924" s="206"/>
      <c r="P924" s="207">
        <f>P925+P979+P1085+P1132+P1177+P1197</f>
        <v>0</v>
      </c>
      <c r="Q924" s="206"/>
      <c r="R924" s="207">
        <f>R925+R979+R1085+R1132+R1177+R1197</f>
        <v>3.1912206200000002</v>
      </c>
      <c r="S924" s="206"/>
      <c r="T924" s="208">
        <f>T925+T979+T1085+T1132+T1177+T1197</f>
        <v>0.83632119999999999</v>
      </c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R924" s="209" t="s">
        <v>84</v>
      </c>
      <c r="AT924" s="210" t="s">
        <v>70</v>
      </c>
      <c r="AU924" s="210" t="s">
        <v>71</v>
      </c>
      <c r="AY924" s="209" t="s">
        <v>141</v>
      </c>
      <c r="BK924" s="211">
        <f>BK925+BK979+BK1085+BK1132+BK1177+BK1197</f>
        <v>0</v>
      </c>
    </row>
    <row r="925" s="12" customFormat="1" ht="22.8" customHeight="1">
      <c r="A925" s="12"/>
      <c r="B925" s="198"/>
      <c r="C925" s="199"/>
      <c r="D925" s="200" t="s">
        <v>70</v>
      </c>
      <c r="E925" s="212" t="s">
        <v>781</v>
      </c>
      <c r="F925" s="212" t="s">
        <v>782</v>
      </c>
      <c r="G925" s="199"/>
      <c r="H925" s="199"/>
      <c r="I925" s="202"/>
      <c r="J925" s="213">
        <f>BK925</f>
        <v>0</v>
      </c>
      <c r="K925" s="199"/>
      <c r="L925" s="204"/>
      <c r="M925" s="205"/>
      <c r="N925" s="206"/>
      <c r="O925" s="206"/>
      <c r="P925" s="207">
        <f>SUM(P926:P978)</f>
        <v>0</v>
      </c>
      <c r="Q925" s="206"/>
      <c r="R925" s="207">
        <f>SUM(R926:R978)</f>
        <v>0.34709148000000001</v>
      </c>
      <c r="S925" s="206"/>
      <c r="T925" s="208">
        <f>SUM(T926:T978)</f>
        <v>0</v>
      </c>
      <c r="U925" s="12"/>
      <c r="V925" s="12"/>
      <c r="W925" s="12"/>
      <c r="X925" s="12"/>
      <c r="Y925" s="12"/>
      <c r="Z925" s="12"/>
      <c r="AA925" s="12"/>
      <c r="AB925" s="12"/>
      <c r="AC925" s="12"/>
      <c r="AD925" s="12"/>
      <c r="AE925" s="12"/>
      <c r="AR925" s="209" t="s">
        <v>84</v>
      </c>
      <c r="AT925" s="210" t="s">
        <v>70</v>
      </c>
      <c r="AU925" s="210" t="s">
        <v>78</v>
      </c>
      <c r="AY925" s="209" t="s">
        <v>141</v>
      </c>
      <c r="BK925" s="211">
        <f>SUM(BK926:BK978)</f>
        <v>0</v>
      </c>
    </row>
    <row r="926" s="2" customFormat="1" ht="21.75" customHeight="1">
      <c r="A926" s="40"/>
      <c r="B926" s="41"/>
      <c r="C926" s="214" t="s">
        <v>783</v>
      </c>
      <c r="D926" s="214" t="s">
        <v>143</v>
      </c>
      <c r="E926" s="215" t="s">
        <v>784</v>
      </c>
      <c r="F926" s="216" t="s">
        <v>785</v>
      </c>
      <c r="G926" s="217" t="s">
        <v>146</v>
      </c>
      <c r="H926" s="218">
        <v>98.603999999999999</v>
      </c>
      <c r="I926" s="219"/>
      <c r="J926" s="220">
        <f>ROUND(I926*H926,2)</f>
        <v>0</v>
      </c>
      <c r="K926" s="216" t="s">
        <v>147</v>
      </c>
      <c r="L926" s="46"/>
      <c r="M926" s="221" t="s">
        <v>19</v>
      </c>
      <c r="N926" s="222" t="s">
        <v>43</v>
      </c>
      <c r="O926" s="86"/>
      <c r="P926" s="223">
        <f>O926*H926</f>
        <v>0</v>
      </c>
      <c r="Q926" s="223">
        <v>0</v>
      </c>
      <c r="R926" s="223">
        <f>Q926*H926</f>
        <v>0</v>
      </c>
      <c r="S926" s="223">
        <v>0</v>
      </c>
      <c r="T926" s="224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25" t="s">
        <v>283</v>
      </c>
      <c r="AT926" s="225" t="s">
        <v>143</v>
      </c>
      <c r="AU926" s="225" t="s">
        <v>84</v>
      </c>
      <c r="AY926" s="19" t="s">
        <v>141</v>
      </c>
      <c r="BE926" s="226">
        <f>IF(N926="základní",J926,0)</f>
        <v>0</v>
      </c>
      <c r="BF926" s="226">
        <f>IF(N926="snížená",J926,0)</f>
        <v>0</v>
      </c>
      <c r="BG926" s="226">
        <f>IF(N926="zákl. přenesená",J926,0)</f>
        <v>0</v>
      </c>
      <c r="BH926" s="226">
        <f>IF(N926="sníž. přenesená",J926,0)</f>
        <v>0</v>
      </c>
      <c r="BI926" s="226">
        <f>IF(N926="nulová",J926,0)</f>
        <v>0</v>
      </c>
      <c r="BJ926" s="19" t="s">
        <v>84</v>
      </c>
      <c r="BK926" s="226">
        <f>ROUND(I926*H926,2)</f>
        <v>0</v>
      </c>
      <c r="BL926" s="19" t="s">
        <v>283</v>
      </c>
      <c r="BM926" s="225" t="s">
        <v>786</v>
      </c>
    </row>
    <row r="927" s="2" customFormat="1">
      <c r="A927" s="40"/>
      <c r="B927" s="41"/>
      <c r="C927" s="42"/>
      <c r="D927" s="227" t="s">
        <v>150</v>
      </c>
      <c r="E927" s="42"/>
      <c r="F927" s="228" t="s">
        <v>787</v>
      </c>
      <c r="G927" s="42"/>
      <c r="H927" s="42"/>
      <c r="I927" s="229"/>
      <c r="J927" s="42"/>
      <c r="K927" s="42"/>
      <c r="L927" s="46"/>
      <c r="M927" s="230"/>
      <c r="N927" s="231"/>
      <c r="O927" s="86"/>
      <c r="P927" s="86"/>
      <c r="Q927" s="86"/>
      <c r="R927" s="86"/>
      <c r="S927" s="86"/>
      <c r="T927" s="87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T927" s="19" t="s">
        <v>150</v>
      </c>
      <c r="AU927" s="19" t="s">
        <v>84</v>
      </c>
    </row>
    <row r="928" s="13" customFormat="1">
      <c r="A928" s="13"/>
      <c r="B928" s="232"/>
      <c r="C928" s="233"/>
      <c r="D928" s="234" t="s">
        <v>152</v>
      </c>
      <c r="E928" s="235" t="s">
        <v>19</v>
      </c>
      <c r="F928" s="236" t="s">
        <v>788</v>
      </c>
      <c r="G928" s="233"/>
      <c r="H928" s="235" t="s">
        <v>19</v>
      </c>
      <c r="I928" s="237"/>
      <c r="J928" s="233"/>
      <c r="K928" s="233"/>
      <c r="L928" s="238"/>
      <c r="M928" s="239"/>
      <c r="N928" s="240"/>
      <c r="O928" s="240"/>
      <c r="P928" s="240"/>
      <c r="Q928" s="240"/>
      <c r="R928" s="240"/>
      <c r="S928" s="240"/>
      <c r="T928" s="241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42" t="s">
        <v>152</v>
      </c>
      <c r="AU928" s="242" t="s">
        <v>84</v>
      </c>
      <c r="AV928" s="13" t="s">
        <v>78</v>
      </c>
      <c r="AW928" s="13" t="s">
        <v>33</v>
      </c>
      <c r="AX928" s="13" t="s">
        <v>71</v>
      </c>
      <c r="AY928" s="242" t="s">
        <v>141</v>
      </c>
    </row>
    <row r="929" s="13" customFormat="1">
      <c r="A929" s="13"/>
      <c r="B929" s="232"/>
      <c r="C929" s="233"/>
      <c r="D929" s="234" t="s">
        <v>152</v>
      </c>
      <c r="E929" s="235" t="s">
        <v>19</v>
      </c>
      <c r="F929" s="236" t="s">
        <v>789</v>
      </c>
      <c r="G929" s="233"/>
      <c r="H929" s="235" t="s">
        <v>19</v>
      </c>
      <c r="I929" s="237"/>
      <c r="J929" s="233"/>
      <c r="K929" s="233"/>
      <c r="L929" s="238"/>
      <c r="M929" s="239"/>
      <c r="N929" s="240"/>
      <c r="O929" s="240"/>
      <c r="P929" s="240"/>
      <c r="Q929" s="240"/>
      <c r="R929" s="240"/>
      <c r="S929" s="240"/>
      <c r="T929" s="241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42" t="s">
        <v>152</v>
      </c>
      <c r="AU929" s="242" t="s">
        <v>84</v>
      </c>
      <c r="AV929" s="13" t="s">
        <v>78</v>
      </c>
      <c r="AW929" s="13" t="s">
        <v>33</v>
      </c>
      <c r="AX929" s="13" t="s">
        <v>71</v>
      </c>
      <c r="AY929" s="242" t="s">
        <v>141</v>
      </c>
    </row>
    <row r="930" s="14" customFormat="1">
      <c r="A930" s="14"/>
      <c r="B930" s="243"/>
      <c r="C930" s="244"/>
      <c r="D930" s="234" t="s">
        <v>152</v>
      </c>
      <c r="E930" s="245" t="s">
        <v>19</v>
      </c>
      <c r="F930" s="246" t="s">
        <v>249</v>
      </c>
      <c r="G930" s="244"/>
      <c r="H930" s="247">
        <v>32.868000000000002</v>
      </c>
      <c r="I930" s="248"/>
      <c r="J930" s="244"/>
      <c r="K930" s="244"/>
      <c r="L930" s="249"/>
      <c r="M930" s="250"/>
      <c r="N930" s="251"/>
      <c r="O930" s="251"/>
      <c r="P930" s="251"/>
      <c r="Q930" s="251"/>
      <c r="R930" s="251"/>
      <c r="S930" s="251"/>
      <c r="T930" s="252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  <c r="AE930" s="14"/>
      <c r="AT930" s="253" t="s">
        <v>152</v>
      </c>
      <c r="AU930" s="253" t="s">
        <v>84</v>
      </c>
      <c r="AV930" s="14" t="s">
        <v>84</v>
      </c>
      <c r="AW930" s="14" t="s">
        <v>33</v>
      </c>
      <c r="AX930" s="14" t="s">
        <v>71</v>
      </c>
      <c r="AY930" s="253" t="s">
        <v>141</v>
      </c>
    </row>
    <row r="931" s="13" customFormat="1">
      <c r="A931" s="13"/>
      <c r="B931" s="232"/>
      <c r="C931" s="233"/>
      <c r="D931" s="234" t="s">
        <v>152</v>
      </c>
      <c r="E931" s="235" t="s">
        <v>19</v>
      </c>
      <c r="F931" s="236" t="s">
        <v>790</v>
      </c>
      <c r="G931" s="233"/>
      <c r="H931" s="235" t="s">
        <v>19</v>
      </c>
      <c r="I931" s="237"/>
      <c r="J931" s="233"/>
      <c r="K931" s="233"/>
      <c r="L931" s="238"/>
      <c r="M931" s="239"/>
      <c r="N931" s="240"/>
      <c r="O931" s="240"/>
      <c r="P931" s="240"/>
      <c r="Q931" s="240"/>
      <c r="R931" s="240"/>
      <c r="S931" s="240"/>
      <c r="T931" s="241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42" t="s">
        <v>152</v>
      </c>
      <c r="AU931" s="242" t="s">
        <v>84</v>
      </c>
      <c r="AV931" s="13" t="s">
        <v>78</v>
      </c>
      <c r="AW931" s="13" t="s">
        <v>33</v>
      </c>
      <c r="AX931" s="13" t="s">
        <v>71</v>
      </c>
      <c r="AY931" s="242" t="s">
        <v>141</v>
      </c>
    </row>
    <row r="932" s="14" customFormat="1">
      <c r="A932" s="14"/>
      <c r="B932" s="243"/>
      <c r="C932" s="244"/>
      <c r="D932" s="234" t="s">
        <v>152</v>
      </c>
      <c r="E932" s="245" t="s">
        <v>19</v>
      </c>
      <c r="F932" s="246" t="s">
        <v>249</v>
      </c>
      <c r="G932" s="244"/>
      <c r="H932" s="247">
        <v>32.868000000000002</v>
      </c>
      <c r="I932" s="248"/>
      <c r="J932" s="244"/>
      <c r="K932" s="244"/>
      <c r="L932" s="249"/>
      <c r="M932" s="250"/>
      <c r="N932" s="251"/>
      <c r="O932" s="251"/>
      <c r="P932" s="251"/>
      <c r="Q932" s="251"/>
      <c r="R932" s="251"/>
      <c r="S932" s="251"/>
      <c r="T932" s="252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  <c r="AE932" s="14"/>
      <c r="AT932" s="253" t="s">
        <v>152</v>
      </c>
      <c r="AU932" s="253" t="s">
        <v>84</v>
      </c>
      <c r="AV932" s="14" t="s">
        <v>84</v>
      </c>
      <c r="AW932" s="14" t="s">
        <v>33</v>
      </c>
      <c r="AX932" s="14" t="s">
        <v>71</v>
      </c>
      <c r="AY932" s="253" t="s">
        <v>141</v>
      </c>
    </row>
    <row r="933" s="13" customFormat="1">
      <c r="A933" s="13"/>
      <c r="B933" s="232"/>
      <c r="C933" s="233"/>
      <c r="D933" s="234" t="s">
        <v>152</v>
      </c>
      <c r="E933" s="235" t="s">
        <v>19</v>
      </c>
      <c r="F933" s="236" t="s">
        <v>791</v>
      </c>
      <c r="G933" s="233"/>
      <c r="H933" s="235" t="s">
        <v>19</v>
      </c>
      <c r="I933" s="237"/>
      <c r="J933" s="233"/>
      <c r="K933" s="233"/>
      <c r="L933" s="238"/>
      <c r="M933" s="239"/>
      <c r="N933" s="240"/>
      <c r="O933" s="240"/>
      <c r="P933" s="240"/>
      <c r="Q933" s="240"/>
      <c r="R933" s="240"/>
      <c r="S933" s="240"/>
      <c r="T933" s="24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2" t="s">
        <v>152</v>
      </c>
      <c r="AU933" s="242" t="s">
        <v>84</v>
      </c>
      <c r="AV933" s="13" t="s">
        <v>78</v>
      </c>
      <c r="AW933" s="13" t="s">
        <v>33</v>
      </c>
      <c r="AX933" s="13" t="s">
        <v>71</v>
      </c>
      <c r="AY933" s="242" t="s">
        <v>141</v>
      </c>
    </row>
    <row r="934" s="14" customFormat="1">
      <c r="A934" s="14"/>
      <c r="B934" s="243"/>
      <c r="C934" s="244"/>
      <c r="D934" s="234" t="s">
        <v>152</v>
      </c>
      <c r="E934" s="245" t="s">
        <v>19</v>
      </c>
      <c r="F934" s="246" t="s">
        <v>249</v>
      </c>
      <c r="G934" s="244"/>
      <c r="H934" s="247">
        <v>32.868000000000002</v>
      </c>
      <c r="I934" s="248"/>
      <c r="J934" s="244"/>
      <c r="K934" s="244"/>
      <c r="L934" s="249"/>
      <c r="M934" s="250"/>
      <c r="N934" s="251"/>
      <c r="O934" s="251"/>
      <c r="P934" s="251"/>
      <c r="Q934" s="251"/>
      <c r="R934" s="251"/>
      <c r="S934" s="251"/>
      <c r="T934" s="252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53" t="s">
        <v>152</v>
      </c>
      <c r="AU934" s="253" t="s">
        <v>84</v>
      </c>
      <c r="AV934" s="14" t="s">
        <v>84</v>
      </c>
      <c r="AW934" s="14" t="s">
        <v>33</v>
      </c>
      <c r="AX934" s="14" t="s">
        <v>71</v>
      </c>
      <c r="AY934" s="253" t="s">
        <v>141</v>
      </c>
    </row>
    <row r="935" s="15" customFormat="1">
      <c r="A935" s="15"/>
      <c r="B935" s="254"/>
      <c r="C935" s="255"/>
      <c r="D935" s="234" t="s">
        <v>152</v>
      </c>
      <c r="E935" s="256" t="s">
        <v>19</v>
      </c>
      <c r="F935" s="257" t="s">
        <v>159</v>
      </c>
      <c r="G935" s="255"/>
      <c r="H935" s="258">
        <v>98.604000000000013</v>
      </c>
      <c r="I935" s="259"/>
      <c r="J935" s="255"/>
      <c r="K935" s="255"/>
      <c r="L935" s="260"/>
      <c r="M935" s="261"/>
      <c r="N935" s="262"/>
      <c r="O935" s="262"/>
      <c r="P935" s="262"/>
      <c r="Q935" s="262"/>
      <c r="R935" s="262"/>
      <c r="S935" s="262"/>
      <c r="T935" s="263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T935" s="264" t="s">
        <v>152</v>
      </c>
      <c r="AU935" s="264" t="s">
        <v>84</v>
      </c>
      <c r="AV935" s="15" t="s">
        <v>148</v>
      </c>
      <c r="AW935" s="15" t="s">
        <v>33</v>
      </c>
      <c r="AX935" s="15" t="s">
        <v>78</v>
      </c>
      <c r="AY935" s="264" t="s">
        <v>141</v>
      </c>
    </row>
    <row r="936" s="2" customFormat="1" ht="16.5" customHeight="1">
      <c r="A936" s="40"/>
      <c r="B936" s="41"/>
      <c r="C936" s="265" t="s">
        <v>792</v>
      </c>
      <c r="D936" s="265" t="s">
        <v>183</v>
      </c>
      <c r="E936" s="266" t="s">
        <v>793</v>
      </c>
      <c r="F936" s="267" t="s">
        <v>794</v>
      </c>
      <c r="G936" s="268" t="s">
        <v>212</v>
      </c>
      <c r="H936" s="269">
        <v>295.81200000000001</v>
      </c>
      <c r="I936" s="270"/>
      <c r="J936" s="271">
        <f>ROUND(I936*H936,2)</f>
        <v>0</v>
      </c>
      <c r="K936" s="267" t="s">
        <v>795</v>
      </c>
      <c r="L936" s="272"/>
      <c r="M936" s="273" t="s">
        <v>19</v>
      </c>
      <c r="N936" s="274" t="s">
        <v>43</v>
      </c>
      <c r="O936" s="86"/>
      <c r="P936" s="223">
        <f>O936*H936</f>
        <v>0</v>
      </c>
      <c r="Q936" s="223">
        <v>0.001</v>
      </c>
      <c r="R936" s="223">
        <f>Q936*H936</f>
        <v>0.29581200000000002</v>
      </c>
      <c r="S936" s="223">
        <v>0</v>
      </c>
      <c r="T936" s="224">
        <f>S936*H936</f>
        <v>0</v>
      </c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R936" s="225" t="s">
        <v>294</v>
      </c>
      <c r="AT936" s="225" t="s">
        <v>183</v>
      </c>
      <c r="AU936" s="225" t="s">
        <v>84</v>
      </c>
      <c r="AY936" s="19" t="s">
        <v>141</v>
      </c>
      <c r="BE936" s="226">
        <f>IF(N936="základní",J936,0)</f>
        <v>0</v>
      </c>
      <c r="BF936" s="226">
        <f>IF(N936="snížená",J936,0)</f>
        <v>0</v>
      </c>
      <c r="BG936" s="226">
        <f>IF(N936="zákl. přenesená",J936,0)</f>
        <v>0</v>
      </c>
      <c r="BH936" s="226">
        <f>IF(N936="sníž. přenesená",J936,0)</f>
        <v>0</v>
      </c>
      <c r="BI936" s="226">
        <f>IF(N936="nulová",J936,0)</f>
        <v>0</v>
      </c>
      <c r="BJ936" s="19" t="s">
        <v>84</v>
      </c>
      <c r="BK936" s="226">
        <f>ROUND(I936*H936,2)</f>
        <v>0</v>
      </c>
      <c r="BL936" s="19" t="s">
        <v>283</v>
      </c>
      <c r="BM936" s="225" t="s">
        <v>796</v>
      </c>
    </row>
    <row r="937" s="13" customFormat="1">
      <c r="A937" s="13"/>
      <c r="B937" s="232"/>
      <c r="C937" s="233"/>
      <c r="D937" s="234" t="s">
        <v>152</v>
      </c>
      <c r="E937" s="235" t="s">
        <v>19</v>
      </c>
      <c r="F937" s="236" t="s">
        <v>797</v>
      </c>
      <c r="G937" s="233"/>
      <c r="H937" s="235" t="s">
        <v>19</v>
      </c>
      <c r="I937" s="237"/>
      <c r="J937" s="233"/>
      <c r="K937" s="233"/>
      <c r="L937" s="238"/>
      <c r="M937" s="239"/>
      <c r="N937" s="240"/>
      <c r="O937" s="240"/>
      <c r="P937" s="240"/>
      <c r="Q937" s="240"/>
      <c r="R937" s="240"/>
      <c r="S937" s="240"/>
      <c r="T937" s="241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42" t="s">
        <v>152</v>
      </c>
      <c r="AU937" s="242" t="s">
        <v>84</v>
      </c>
      <c r="AV937" s="13" t="s">
        <v>78</v>
      </c>
      <c r="AW937" s="13" t="s">
        <v>33</v>
      </c>
      <c r="AX937" s="13" t="s">
        <v>71</v>
      </c>
      <c r="AY937" s="242" t="s">
        <v>141</v>
      </c>
    </row>
    <row r="938" s="13" customFormat="1">
      <c r="A938" s="13"/>
      <c r="B938" s="232"/>
      <c r="C938" s="233"/>
      <c r="D938" s="234" t="s">
        <v>152</v>
      </c>
      <c r="E938" s="235" t="s">
        <v>19</v>
      </c>
      <c r="F938" s="236" t="s">
        <v>789</v>
      </c>
      <c r="G938" s="233"/>
      <c r="H938" s="235" t="s">
        <v>19</v>
      </c>
      <c r="I938" s="237"/>
      <c r="J938" s="233"/>
      <c r="K938" s="233"/>
      <c r="L938" s="238"/>
      <c r="M938" s="239"/>
      <c r="N938" s="240"/>
      <c r="O938" s="240"/>
      <c r="P938" s="240"/>
      <c r="Q938" s="240"/>
      <c r="R938" s="240"/>
      <c r="S938" s="240"/>
      <c r="T938" s="241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42" t="s">
        <v>152</v>
      </c>
      <c r="AU938" s="242" t="s">
        <v>84</v>
      </c>
      <c r="AV938" s="13" t="s">
        <v>78</v>
      </c>
      <c r="AW938" s="13" t="s">
        <v>33</v>
      </c>
      <c r="AX938" s="13" t="s">
        <v>71</v>
      </c>
      <c r="AY938" s="242" t="s">
        <v>141</v>
      </c>
    </row>
    <row r="939" s="14" customFormat="1">
      <c r="A939" s="14"/>
      <c r="B939" s="243"/>
      <c r="C939" s="244"/>
      <c r="D939" s="234" t="s">
        <v>152</v>
      </c>
      <c r="E939" s="245" t="s">
        <v>19</v>
      </c>
      <c r="F939" s="246" t="s">
        <v>249</v>
      </c>
      <c r="G939" s="244"/>
      <c r="H939" s="247">
        <v>32.868000000000002</v>
      </c>
      <c r="I939" s="248"/>
      <c r="J939" s="244"/>
      <c r="K939" s="244"/>
      <c r="L939" s="249"/>
      <c r="M939" s="250"/>
      <c r="N939" s="251"/>
      <c r="O939" s="251"/>
      <c r="P939" s="251"/>
      <c r="Q939" s="251"/>
      <c r="R939" s="251"/>
      <c r="S939" s="251"/>
      <c r="T939" s="252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  <c r="AE939" s="14"/>
      <c r="AT939" s="253" t="s">
        <v>152</v>
      </c>
      <c r="AU939" s="253" t="s">
        <v>84</v>
      </c>
      <c r="AV939" s="14" t="s">
        <v>84</v>
      </c>
      <c r="AW939" s="14" t="s">
        <v>33</v>
      </c>
      <c r="AX939" s="14" t="s">
        <v>71</v>
      </c>
      <c r="AY939" s="253" t="s">
        <v>141</v>
      </c>
    </row>
    <row r="940" s="13" customFormat="1">
      <c r="A940" s="13"/>
      <c r="B940" s="232"/>
      <c r="C940" s="233"/>
      <c r="D940" s="234" t="s">
        <v>152</v>
      </c>
      <c r="E940" s="235" t="s">
        <v>19</v>
      </c>
      <c r="F940" s="236" t="s">
        <v>790</v>
      </c>
      <c r="G940" s="233"/>
      <c r="H940" s="235" t="s">
        <v>19</v>
      </c>
      <c r="I940" s="237"/>
      <c r="J940" s="233"/>
      <c r="K940" s="233"/>
      <c r="L940" s="238"/>
      <c r="M940" s="239"/>
      <c r="N940" s="240"/>
      <c r="O940" s="240"/>
      <c r="P940" s="240"/>
      <c r="Q940" s="240"/>
      <c r="R940" s="240"/>
      <c r="S940" s="240"/>
      <c r="T940" s="241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2" t="s">
        <v>152</v>
      </c>
      <c r="AU940" s="242" t="s">
        <v>84</v>
      </c>
      <c r="AV940" s="13" t="s">
        <v>78</v>
      </c>
      <c r="AW940" s="13" t="s">
        <v>33</v>
      </c>
      <c r="AX940" s="13" t="s">
        <v>71</v>
      </c>
      <c r="AY940" s="242" t="s">
        <v>141</v>
      </c>
    </row>
    <row r="941" s="14" customFormat="1">
      <c r="A941" s="14"/>
      <c r="B941" s="243"/>
      <c r="C941" s="244"/>
      <c r="D941" s="234" t="s">
        <v>152</v>
      </c>
      <c r="E941" s="245" t="s">
        <v>19</v>
      </c>
      <c r="F941" s="246" t="s">
        <v>249</v>
      </c>
      <c r="G941" s="244"/>
      <c r="H941" s="247">
        <v>32.868000000000002</v>
      </c>
      <c r="I941" s="248"/>
      <c r="J941" s="244"/>
      <c r="K941" s="244"/>
      <c r="L941" s="249"/>
      <c r="M941" s="250"/>
      <c r="N941" s="251"/>
      <c r="O941" s="251"/>
      <c r="P941" s="251"/>
      <c r="Q941" s="251"/>
      <c r="R941" s="251"/>
      <c r="S941" s="251"/>
      <c r="T941" s="252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  <c r="AE941" s="14"/>
      <c r="AT941" s="253" t="s">
        <v>152</v>
      </c>
      <c r="AU941" s="253" t="s">
        <v>84</v>
      </c>
      <c r="AV941" s="14" t="s">
        <v>84</v>
      </c>
      <c r="AW941" s="14" t="s">
        <v>33</v>
      </c>
      <c r="AX941" s="14" t="s">
        <v>71</v>
      </c>
      <c r="AY941" s="253" t="s">
        <v>141</v>
      </c>
    </row>
    <row r="942" s="13" customFormat="1">
      <c r="A942" s="13"/>
      <c r="B942" s="232"/>
      <c r="C942" s="233"/>
      <c r="D942" s="234" t="s">
        <v>152</v>
      </c>
      <c r="E942" s="235" t="s">
        <v>19</v>
      </c>
      <c r="F942" s="236" t="s">
        <v>791</v>
      </c>
      <c r="G942" s="233"/>
      <c r="H942" s="235" t="s">
        <v>19</v>
      </c>
      <c r="I942" s="237"/>
      <c r="J942" s="233"/>
      <c r="K942" s="233"/>
      <c r="L942" s="238"/>
      <c r="M942" s="239"/>
      <c r="N942" s="240"/>
      <c r="O942" s="240"/>
      <c r="P942" s="240"/>
      <c r="Q942" s="240"/>
      <c r="R942" s="240"/>
      <c r="S942" s="240"/>
      <c r="T942" s="241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42" t="s">
        <v>152</v>
      </c>
      <c r="AU942" s="242" t="s">
        <v>84</v>
      </c>
      <c r="AV942" s="13" t="s">
        <v>78</v>
      </c>
      <c r="AW942" s="13" t="s">
        <v>33</v>
      </c>
      <c r="AX942" s="13" t="s">
        <v>71</v>
      </c>
      <c r="AY942" s="242" t="s">
        <v>141</v>
      </c>
    </row>
    <row r="943" s="14" customFormat="1">
      <c r="A943" s="14"/>
      <c r="B943" s="243"/>
      <c r="C943" s="244"/>
      <c r="D943" s="234" t="s">
        <v>152</v>
      </c>
      <c r="E943" s="245" t="s">
        <v>19</v>
      </c>
      <c r="F943" s="246" t="s">
        <v>249</v>
      </c>
      <c r="G943" s="244"/>
      <c r="H943" s="247">
        <v>32.868000000000002</v>
      </c>
      <c r="I943" s="248"/>
      <c r="J943" s="244"/>
      <c r="K943" s="244"/>
      <c r="L943" s="249"/>
      <c r="M943" s="250"/>
      <c r="N943" s="251"/>
      <c r="O943" s="251"/>
      <c r="P943" s="251"/>
      <c r="Q943" s="251"/>
      <c r="R943" s="251"/>
      <c r="S943" s="251"/>
      <c r="T943" s="252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253" t="s">
        <v>152</v>
      </c>
      <c r="AU943" s="253" t="s">
        <v>84</v>
      </c>
      <c r="AV943" s="14" t="s">
        <v>84</v>
      </c>
      <c r="AW943" s="14" t="s">
        <v>33</v>
      </c>
      <c r="AX943" s="14" t="s">
        <v>71</v>
      </c>
      <c r="AY943" s="253" t="s">
        <v>141</v>
      </c>
    </row>
    <row r="944" s="15" customFormat="1">
      <c r="A944" s="15"/>
      <c r="B944" s="254"/>
      <c r="C944" s="255"/>
      <c r="D944" s="234" t="s">
        <v>152</v>
      </c>
      <c r="E944" s="256" t="s">
        <v>19</v>
      </c>
      <c r="F944" s="257" t="s">
        <v>159</v>
      </c>
      <c r="G944" s="255"/>
      <c r="H944" s="258">
        <v>98.604000000000013</v>
      </c>
      <c r="I944" s="259"/>
      <c r="J944" s="255"/>
      <c r="K944" s="255"/>
      <c r="L944" s="260"/>
      <c r="M944" s="261"/>
      <c r="N944" s="262"/>
      <c r="O944" s="262"/>
      <c r="P944" s="262"/>
      <c r="Q944" s="262"/>
      <c r="R944" s="262"/>
      <c r="S944" s="262"/>
      <c r="T944" s="263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T944" s="264" t="s">
        <v>152</v>
      </c>
      <c r="AU944" s="264" t="s">
        <v>84</v>
      </c>
      <c r="AV944" s="15" t="s">
        <v>148</v>
      </c>
      <c r="AW944" s="15" t="s">
        <v>33</v>
      </c>
      <c r="AX944" s="15" t="s">
        <v>78</v>
      </c>
      <c r="AY944" s="264" t="s">
        <v>141</v>
      </c>
    </row>
    <row r="945" s="14" customFormat="1">
      <c r="A945" s="14"/>
      <c r="B945" s="243"/>
      <c r="C945" s="244"/>
      <c r="D945" s="234" t="s">
        <v>152</v>
      </c>
      <c r="E945" s="244"/>
      <c r="F945" s="246" t="s">
        <v>798</v>
      </c>
      <c r="G945" s="244"/>
      <c r="H945" s="247">
        <v>295.81200000000001</v>
      </c>
      <c r="I945" s="248"/>
      <c r="J945" s="244"/>
      <c r="K945" s="244"/>
      <c r="L945" s="249"/>
      <c r="M945" s="250"/>
      <c r="N945" s="251"/>
      <c r="O945" s="251"/>
      <c r="P945" s="251"/>
      <c r="Q945" s="251"/>
      <c r="R945" s="251"/>
      <c r="S945" s="251"/>
      <c r="T945" s="252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  <c r="AE945" s="14"/>
      <c r="AT945" s="253" t="s">
        <v>152</v>
      </c>
      <c r="AU945" s="253" t="s">
        <v>84</v>
      </c>
      <c r="AV945" s="14" t="s">
        <v>84</v>
      </c>
      <c r="AW945" s="14" t="s">
        <v>4</v>
      </c>
      <c r="AX945" s="14" t="s">
        <v>78</v>
      </c>
      <c r="AY945" s="253" t="s">
        <v>141</v>
      </c>
    </row>
    <row r="946" s="2" customFormat="1" ht="21.75" customHeight="1">
      <c r="A946" s="40"/>
      <c r="B946" s="41"/>
      <c r="C946" s="214" t="s">
        <v>799</v>
      </c>
      <c r="D946" s="214" t="s">
        <v>143</v>
      </c>
      <c r="E946" s="215" t="s">
        <v>800</v>
      </c>
      <c r="F946" s="216" t="s">
        <v>801</v>
      </c>
      <c r="G946" s="217" t="s">
        <v>146</v>
      </c>
      <c r="H946" s="218">
        <v>16.884</v>
      </c>
      <c r="I946" s="219"/>
      <c r="J946" s="220">
        <f>ROUND(I946*H946,2)</f>
        <v>0</v>
      </c>
      <c r="K946" s="216" t="s">
        <v>147</v>
      </c>
      <c r="L946" s="46"/>
      <c r="M946" s="221" t="s">
        <v>19</v>
      </c>
      <c r="N946" s="222" t="s">
        <v>43</v>
      </c>
      <c r="O946" s="86"/>
      <c r="P946" s="223">
        <f>O946*H946</f>
        <v>0</v>
      </c>
      <c r="Q946" s="223">
        <v>0</v>
      </c>
      <c r="R946" s="223">
        <f>Q946*H946</f>
        <v>0</v>
      </c>
      <c r="S946" s="223">
        <v>0</v>
      </c>
      <c r="T946" s="224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25" t="s">
        <v>283</v>
      </c>
      <c r="AT946" s="225" t="s">
        <v>143</v>
      </c>
      <c r="AU946" s="225" t="s">
        <v>84</v>
      </c>
      <c r="AY946" s="19" t="s">
        <v>141</v>
      </c>
      <c r="BE946" s="226">
        <f>IF(N946="základní",J946,0)</f>
        <v>0</v>
      </c>
      <c r="BF946" s="226">
        <f>IF(N946="snížená",J946,0)</f>
        <v>0</v>
      </c>
      <c r="BG946" s="226">
        <f>IF(N946="zákl. přenesená",J946,0)</f>
        <v>0</v>
      </c>
      <c r="BH946" s="226">
        <f>IF(N946="sníž. přenesená",J946,0)</f>
        <v>0</v>
      </c>
      <c r="BI946" s="226">
        <f>IF(N946="nulová",J946,0)</f>
        <v>0</v>
      </c>
      <c r="BJ946" s="19" t="s">
        <v>84</v>
      </c>
      <c r="BK946" s="226">
        <f>ROUND(I946*H946,2)</f>
        <v>0</v>
      </c>
      <c r="BL946" s="19" t="s">
        <v>283</v>
      </c>
      <c r="BM946" s="225" t="s">
        <v>802</v>
      </c>
    </row>
    <row r="947" s="2" customFormat="1">
      <c r="A947" s="40"/>
      <c r="B947" s="41"/>
      <c r="C947" s="42"/>
      <c r="D947" s="227" t="s">
        <v>150</v>
      </c>
      <c r="E947" s="42"/>
      <c r="F947" s="228" t="s">
        <v>803</v>
      </c>
      <c r="G947" s="42"/>
      <c r="H947" s="42"/>
      <c r="I947" s="229"/>
      <c r="J947" s="42"/>
      <c r="K947" s="42"/>
      <c r="L947" s="46"/>
      <c r="M947" s="230"/>
      <c r="N947" s="231"/>
      <c r="O947" s="86"/>
      <c r="P947" s="86"/>
      <c r="Q947" s="86"/>
      <c r="R947" s="86"/>
      <c r="S947" s="86"/>
      <c r="T947" s="87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T947" s="19" t="s">
        <v>150</v>
      </c>
      <c r="AU947" s="19" t="s">
        <v>84</v>
      </c>
    </row>
    <row r="948" s="13" customFormat="1">
      <c r="A948" s="13"/>
      <c r="B948" s="232"/>
      <c r="C948" s="233"/>
      <c r="D948" s="234" t="s">
        <v>152</v>
      </c>
      <c r="E948" s="235" t="s">
        <v>19</v>
      </c>
      <c r="F948" s="236" t="s">
        <v>788</v>
      </c>
      <c r="G948" s="233"/>
      <c r="H948" s="235" t="s">
        <v>19</v>
      </c>
      <c r="I948" s="237"/>
      <c r="J948" s="233"/>
      <c r="K948" s="233"/>
      <c r="L948" s="238"/>
      <c r="M948" s="239"/>
      <c r="N948" s="240"/>
      <c r="O948" s="240"/>
      <c r="P948" s="240"/>
      <c r="Q948" s="240"/>
      <c r="R948" s="240"/>
      <c r="S948" s="240"/>
      <c r="T948" s="241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42" t="s">
        <v>152</v>
      </c>
      <c r="AU948" s="242" t="s">
        <v>84</v>
      </c>
      <c r="AV948" s="13" t="s">
        <v>78</v>
      </c>
      <c r="AW948" s="13" t="s">
        <v>33</v>
      </c>
      <c r="AX948" s="13" t="s">
        <v>71</v>
      </c>
      <c r="AY948" s="242" t="s">
        <v>141</v>
      </c>
    </row>
    <row r="949" s="13" customFormat="1">
      <c r="A949" s="13"/>
      <c r="B949" s="232"/>
      <c r="C949" s="233"/>
      <c r="D949" s="234" t="s">
        <v>152</v>
      </c>
      <c r="E949" s="235" t="s">
        <v>19</v>
      </c>
      <c r="F949" s="236" t="s">
        <v>789</v>
      </c>
      <c r="G949" s="233"/>
      <c r="H949" s="235" t="s">
        <v>19</v>
      </c>
      <c r="I949" s="237"/>
      <c r="J949" s="233"/>
      <c r="K949" s="233"/>
      <c r="L949" s="238"/>
      <c r="M949" s="239"/>
      <c r="N949" s="240"/>
      <c r="O949" s="240"/>
      <c r="P949" s="240"/>
      <c r="Q949" s="240"/>
      <c r="R949" s="240"/>
      <c r="S949" s="240"/>
      <c r="T949" s="24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42" t="s">
        <v>152</v>
      </c>
      <c r="AU949" s="242" t="s">
        <v>84</v>
      </c>
      <c r="AV949" s="13" t="s">
        <v>78</v>
      </c>
      <c r="AW949" s="13" t="s">
        <v>33</v>
      </c>
      <c r="AX949" s="13" t="s">
        <v>71</v>
      </c>
      <c r="AY949" s="242" t="s">
        <v>141</v>
      </c>
    </row>
    <row r="950" s="14" customFormat="1">
      <c r="A950" s="14"/>
      <c r="B950" s="243"/>
      <c r="C950" s="244"/>
      <c r="D950" s="234" t="s">
        <v>152</v>
      </c>
      <c r="E950" s="245" t="s">
        <v>19</v>
      </c>
      <c r="F950" s="246" t="s">
        <v>804</v>
      </c>
      <c r="G950" s="244"/>
      <c r="H950" s="247">
        <v>5.6280000000000001</v>
      </c>
      <c r="I950" s="248"/>
      <c r="J950" s="244"/>
      <c r="K950" s="244"/>
      <c r="L950" s="249"/>
      <c r="M950" s="250"/>
      <c r="N950" s="251"/>
      <c r="O950" s="251"/>
      <c r="P950" s="251"/>
      <c r="Q950" s="251"/>
      <c r="R950" s="251"/>
      <c r="S950" s="251"/>
      <c r="T950" s="252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253" t="s">
        <v>152</v>
      </c>
      <c r="AU950" s="253" t="s">
        <v>84</v>
      </c>
      <c r="AV950" s="14" t="s">
        <v>84</v>
      </c>
      <c r="AW950" s="14" t="s">
        <v>33</v>
      </c>
      <c r="AX950" s="14" t="s">
        <v>71</v>
      </c>
      <c r="AY950" s="253" t="s">
        <v>141</v>
      </c>
    </row>
    <row r="951" s="13" customFormat="1">
      <c r="A951" s="13"/>
      <c r="B951" s="232"/>
      <c r="C951" s="233"/>
      <c r="D951" s="234" t="s">
        <v>152</v>
      </c>
      <c r="E951" s="235" t="s">
        <v>19</v>
      </c>
      <c r="F951" s="236" t="s">
        <v>790</v>
      </c>
      <c r="G951" s="233"/>
      <c r="H951" s="235" t="s">
        <v>19</v>
      </c>
      <c r="I951" s="237"/>
      <c r="J951" s="233"/>
      <c r="K951" s="233"/>
      <c r="L951" s="238"/>
      <c r="M951" s="239"/>
      <c r="N951" s="240"/>
      <c r="O951" s="240"/>
      <c r="P951" s="240"/>
      <c r="Q951" s="240"/>
      <c r="R951" s="240"/>
      <c r="S951" s="240"/>
      <c r="T951" s="24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2" t="s">
        <v>152</v>
      </c>
      <c r="AU951" s="242" t="s">
        <v>84</v>
      </c>
      <c r="AV951" s="13" t="s">
        <v>78</v>
      </c>
      <c r="AW951" s="13" t="s">
        <v>33</v>
      </c>
      <c r="AX951" s="13" t="s">
        <v>71</v>
      </c>
      <c r="AY951" s="242" t="s">
        <v>141</v>
      </c>
    </row>
    <row r="952" s="14" customFormat="1">
      <c r="A952" s="14"/>
      <c r="B952" s="243"/>
      <c r="C952" s="244"/>
      <c r="D952" s="234" t="s">
        <v>152</v>
      </c>
      <c r="E952" s="245" t="s">
        <v>19</v>
      </c>
      <c r="F952" s="246" t="s">
        <v>804</v>
      </c>
      <c r="G952" s="244"/>
      <c r="H952" s="247">
        <v>5.6280000000000001</v>
      </c>
      <c r="I952" s="248"/>
      <c r="J952" s="244"/>
      <c r="K952" s="244"/>
      <c r="L952" s="249"/>
      <c r="M952" s="250"/>
      <c r="N952" s="251"/>
      <c r="O952" s="251"/>
      <c r="P952" s="251"/>
      <c r="Q952" s="251"/>
      <c r="R952" s="251"/>
      <c r="S952" s="251"/>
      <c r="T952" s="252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253" t="s">
        <v>152</v>
      </c>
      <c r="AU952" s="253" t="s">
        <v>84</v>
      </c>
      <c r="AV952" s="14" t="s">
        <v>84</v>
      </c>
      <c r="AW952" s="14" t="s">
        <v>33</v>
      </c>
      <c r="AX952" s="14" t="s">
        <v>71</v>
      </c>
      <c r="AY952" s="253" t="s">
        <v>141</v>
      </c>
    </row>
    <row r="953" s="13" customFormat="1">
      <c r="A953" s="13"/>
      <c r="B953" s="232"/>
      <c r="C953" s="233"/>
      <c r="D953" s="234" t="s">
        <v>152</v>
      </c>
      <c r="E953" s="235" t="s">
        <v>19</v>
      </c>
      <c r="F953" s="236" t="s">
        <v>791</v>
      </c>
      <c r="G953" s="233"/>
      <c r="H953" s="235" t="s">
        <v>19</v>
      </c>
      <c r="I953" s="237"/>
      <c r="J953" s="233"/>
      <c r="K953" s="233"/>
      <c r="L953" s="238"/>
      <c r="M953" s="239"/>
      <c r="N953" s="240"/>
      <c r="O953" s="240"/>
      <c r="P953" s="240"/>
      <c r="Q953" s="240"/>
      <c r="R953" s="240"/>
      <c r="S953" s="240"/>
      <c r="T953" s="24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2" t="s">
        <v>152</v>
      </c>
      <c r="AU953" s="242" t="s">
        <v>84</v>
      </c>
      <c r="AV953" s="13" t="s">
        <v>78</v>
      </c>
      <c r="AW953" s="13" t="s">
        <v>33</v>
      </c>
      <c r="AX953" s="13" t="s">
        <v>71</v>
      </c>
      <c r="AY953" s="242" t="s">
        <v>141</v>
      </c>
    </row>
    <row r="954" s="14" customFormat="1">
      <c r="A954" s="14"/>
      <c r="B954" s="243"/>
      <c r="C954" s="244"/>
      <c r="D954" s="234" t="s">
        <v>152</v>
      </c>
      <c r="E954" s="245" t="s">
        <v>19</v>
      </c>
      <c r="F954" s="246" t="s">
        <v>804</v>
      </c>
      <c r="G954" s="244"/>
      <c r="H954" s="247">
        <v>5.6280000000000001</v>
      </c>
      <c r="I954" s="248"/>
      <c r="J954" s="244"/>
      <c r="K954" s="244"/>
      <c r="L954" s="249"/>
      <c r="M954" s="250"/>
      <c r="N954" s="251"/>
      <c r="O954" s="251"/>
      <c r="P954" s="251"/>
      <c r="Q954" s="251"/>
      <c r="R954" s="251"/>
      <c r="S954" s="251"/>
      <c r="T954" s="252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253" t="s">
        <v>152</v>
      </c>
      <c r="AU954" s="253" t="s">
        <v>84</v>
      </c>
      <c r="AV954" s="14" t="s">
        <v>84</v>
      </c>
      <c r="AW954" s="14" t="s">
        <v>33</v>
      </c>
      <c r="AX954" s="14" t="s">
        <v>71</v>
      </c>
      <c r="AY954" s="253" t="s">
        <v>141</v>
      </c>
    </row>
    <row r="955" s="15" customFormat="1">
      <c r="A955" s="15"/>
      <c r="B955" s="254"/>
      <c r="C955" s="255"/>
      <c r="D955" s="234" t="s">
        <v>152</v>
      </c>
      <c r="E955" s="256" t="s">
        <v>19</v>
      </c>
      <c r="F955" s="257" t="s">
        <v>159</v>
      </c>
      <c r="G955" s="255"/>
      <c r="H955" s="258">
        <v>16.884</v>
      </c>
      <c r="I955" s="259"/>
      <c r="J955" s="255"/>
      <c r="K955" s="255"/>
      <c r="L955" s="260"/>
      <c r="M955" s="261"/>
      <c r="N955" s="262"/>
      <c r="O955" s="262"/>
      <c r="P955" s="262"/>
      <c r="Q955" s="262"/>
      <c r="R955" s="262"/>
      <c r="S955" s="262"/>
      <c r="T955" s="263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T955" s="264" t="s">
        <v>152</v>
      </c>
      <c r="AU955" s="264" t="s">
        <v>84</v>
      </c>
      <c r="AV955" s="15" t="s">
        <v>148</v>
      </c>
      <c r="AW955" s="15" t="s">
        <v>33</v>
      </c>
      <c r="AX955" s="15" t="s">
        <v>78</v>
      </c>
      <c r="AY955" s="264" t="s">
        <v>141</v>
      </c>
    </row>
    <row r="956" s="2" customFormat="1" ht="16.5" customHeight="1">
      <c r="A956" s="40"/>
      <c r="B956" s="41"/>
      <c r="C956" s="265" t="s">
        <v>805</v>
      </c>
      <c r="D956" s="265" t="s">
        <v>183</v>
      </c>
      <c r="E956" s="266" t="s">
        <v>806</v>
      </c>
      <c r="F956" s="267" t="s">
        <v>794</v>
      </c>
      <c r="G956" s="268" t="s">
        <v>212</v>
      </c>
      <c r="H956" s="269">
        <v>50.652000000000001</v>
      </c>
      <c r="I956" s="270"/>
      <c r="J956" s="271">
        <f>ROUND(I956*H956,2)</f>
        <v>0</v>
      </c>
      <c r="K956" s="267" t="s">
        <v>795</v>
      </c>
      <c r="L956" s="272"/>
      <c r="M956" s="273" t="s">
        <v>19</v>
      </c>
      <c r="N956" s="274" t="s">
        <v>43</v>
      </c>
      <c r="O956" s="86"/>
      <c r="P956" s="223">
        <f>O956*H956</f>
        <v>0</v>
      </c>
      <c r="Q956" s="223">
        <v>0.001</v>
      </c>
      <c r="R956" s="223">
        <f>Q956*H956</f>
        <v>0.050652000000000003</v>
      </c>
      <c r="S956" s="223">
        <v>0</v>
      </c>
      <c r="T956" s="224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25" t="s">
        <v>294</v>
      </c>
      <c r="AT956" s="225" t="s">
        <v>183</v>
      </c>
      <c r="AU956" s="225" t="s">
        <v>84</v>
      </c>
      <c r="AY956" s="19" t="s">
        <v>141</v>
      </c>
      <c r="BE956" s="226">
        <f>IF(N956="základní",J956,0)</f>
        <v>0</v>
      </c>
      <c r="BF956" s="226">
        <f>IF(N956="snížená",J956,0)</f>
        <v>0</v>
      </c>
      <c r="BG956" s="226">
        <f>IF(N956="zákl. přenesená",J956,0)</f>
        <v>0</v>
      </c>
      <c r="BH956" s="226">
        <f>IF(N956="sníž. přenesená",J956,0)</f>
        <v>0</v>
      </c>
      <c r="BI956" s="226">
        <f>IF(N956="nulová",J956,0)</f>
        <v>0</v>
      </c>
      <c r="BJ956" s="19" t="s">
        <v>84</v>
      </c>
      <c r="BK956" s="226">
        <f>ROUND(I956*H956,2)</f>
        <v>0</v>
      </c>
      <c r="BL956" s="19" t="s">
        <v>283</v>
      </c>
      <c r="BM956" s="225" t="s">
        <v>807</v>
      </c>
    </row>
    <row r="957" s="13" customFormat="1">
      <c r="A957" s="13"/>
      <c r="B957" s="232"/>
      <c r="C957" s="233"/>
      <c r="D957" s="234" t="s">
        <v>152</v>
      </c>
      <c r="E957" s="235" t="s">
        <v>19</v>
      </c>
      <c r="F957" s="236" t="s">
        <v>808</v>
      </c>
      <c r="G957" s="233"/>
      <c r="H957" s="235" t="s">
        <v>19</v>
      </c>
      <c r="I957" s="237"/>
      <c r="J957" s="233"/>
      <c r="K957" s="233"/>
      <c r="L957" s="238"/>
      <c r="M957" s="239"/>
      <c r="N957" s="240"/>
      <c r="O957" s="240"/>
      <c r="P957" s="240"/>
      <c r="Q957" s="240"/>
      <c r="R957" s="240"/>
      <c r="S957" s="240"/>
      <c r="T957" s="24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2" t="s">
        <v>152</v>
      </c>
      <c r="AU957" s="242" t="s">
        <v>84</v>
      </c>
      <c r="AV957" s="13" t="s">
        <v>78</v>
      </c>
      <c r="AW957" s="13" t="s">
        <v>33</v>
      </c>
      <c r="AX957" s="13" t="s">
        <v>71</v>
      </c>
      <c r="AY957" s="242" t="s">
        <v>141</v>
      </c>
    </row>
    <row r="958" s="13" customFormat="1">
      <c r="A958" s="13"/>
      <c r="B958" s="232"/>
      <c r="C958" s="233"/>
      <c r="D958" s="234" t="s">
        <v>152</v>
      </c>
      <c r="E958" s="235" t="s">
        <v>19</v>
      </c>
      <c r="F958" s="236" t="s">
        <v>789</v>
      </c>
      <c r="G958" s="233"/>
      <c r="H958" s="235" t="s">
        <v>19</v>
      </c>
      <c r="I958" s="237"/>
      <c r="J958" s="233"/>
      <c r="K958" s="233"/>
      <c r="L958" s="238"/>
      <c r="M958" s="239"/>
      <c r="N958" s="240"/>
      <c r="O958" s="240"/>
      <c r="P958" s="240"/>
      <c r="Q958" s="240"/>
      <c r="R958" s="240"/>
      <c r="S958" s="240"/>
      <c r="T958" s="241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2" t="s">
        <v>152</v>
      </c>
      <c r="AU958" s="242" t="s">
        <v>84</v>
      </c>
      <c r="AV958" s="13" t="s">
        <v>78</v>
      </c>
      <c r="AW958" s="13" t="s">
        <v>33</v>
      </c>
      <c r="AX958" s="13" t="s">
        <v>71</v>
      </c>
      <c r="AY958" s="242" t="s">
        <v>141</v>
      </c>
    </row>
    <row r="959" s="14" customFormat="1">
      <c r="A959" s="14"/>
      <c r="B959" s="243"/>
      <c r="C959" s="244"/>
      <c r="D959" s="234" t="s">
        <v>152</v>
      </c>
      <c r="E959" s="245" t="s">
        <v>19</v>
      </c>
      <c r="F959" s="246" t="s">
        <v>804</v>
      </c>
      <c r="G959" s="244"/>
      <c r="H959" s="247">
        <v>5.6280000000000001</v>
      </c>
      <c r="I959" s="248"/>
      <c r="J959" s="244"/>
      <c r="K959" s="244"/>
      <c r="L959" s="249"/>
      <c r="M959" s="250"/>
      <c r="N959" s="251"/>
      <c r="O959" s="251"/>
      <c r="P959" s="251"/>
      <c r="Q959" s="251"/>
      <c r="R959" s="251"/>
      <c r="S959" s="251"/>
      <c r="T959" s="252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  <c r="AE959" s="14"/>
      <c r="AT959" s="253" t="s">
        <v>152</v>
      </c>
      <c r="AU959" s="253" t="s">
        <v>84</v>
      </c>
      <c r="AV959" s="14" t="s">
        <v>84</v>
      </c>
      <c r="AW959" s="14" t="s">
        <v>33</v>
      </c>
      <c r="AX959" s="14" t="s">
        <v>71</v>
      </c>
      <c r="AY959" s="253" t="s">
        <v>141</v>
      </c>
    </row>
    <row r="960" s="13" customFormat="1">
      <c r="A960" s="13"/>
      <c r="B960" s="232"/>
      <c r="C960" s="233"/>
      <c r="D960" s="234" t="s">
        <v>152</v>
      </c>
      <c r="E960" s="235" t="s">
        <v>19</v>
      </c>
      <c r="F960" s="236" t="s">
        <v>790</v>
      </c>
      <c r="G960" s="233"/>
      <c r="H960" s="235" t="s">
        <v>19</v>
      </c>
      <c r="I960" s="237"/>
      <c r="J960" s="233"/>
      <c r="K960" s="233"/>
      <c r="L960" s="238"/>
      <c r="M960" s="239"/>
      <c r="N960" s="240"/>
      <c r="O960" s="240"/>
      <c r="P960" s="240"/>
      <c r="Q960" s="240"/>
      <c r="R960" s="240"/>
      <c r="S960" s="240"/>
      <c r="T960" s="241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2" t="s">
        <v>152</v>
      </c>
      <c r="AU960" s="242" t="s">
        <v>84</v>
      </c>
      <c r="AV960" s="13" t="s">
        <v>78</v>
      </c>
      <c r="AW960" s="13" t="s">
        <v>33</v>
      </c>
      <c r="AX960" s="13" t="s">
        <v>71</v>
      </c>
      <c r="AY960" s="242" t="s">
        <v>141</v>
      </c>
    </row>
    <row r="961" s="14" customFormat="1">
      <c r="A961" s="14"/>
      <c r="B961" s="243"/>
      <c r="C961" s="244"/>
      <c r="D961" s="234" t="s">
        <v>152</v>
      </c>
      <c r="E961" s="245" t="s">
        <v>19</v>
      </c>
      <c r="F961" s="246" t="s">
        <v>804</v>
      </c>
      <c r="G961" s="244"/>
      <c r="H961" s="247">
        <v>5.6280000000000001</v>
      </c>
      <c r="I961" s="248"/>
      <c r="J961" s="244"/>
      <c r="K961" s="244"/>
      <c r="L961" s="249"/>
      <c r="M961" s="250"/>
      <c r="N961" s="251"/>
      <c r="O961" s="251"/>
      <c r="P961" s="251"/>
      <c r="Q961" s="251"/>
      <c r="R961" s="251"/>
      <c r="S961" s="251"/>
      <c r="T961" s="252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3" t="s">
        <v>152</v>
      </c>
      <c r="AU961" s="253" t="s">
        <v>84</v>
      </c>
      <c r="AV961" s="14" t="s">
        <v>84</v>
      </c>
      <c r="AW961" s="14" t="s">
        <v>33</v>
      </c>
      <c r="AX961" s="14" t="s">
        <v>71</v>
      </c>
      <c r="AY961" s="253" t="s">
        <v>141</v>
      </c>
    </row>
    <row r="962" s="13" customFormat="1">
      <c r="A962" s="13"/>
      <c r="B962" s="232"/>
      <c r="C962" s="233"/>
      <c r="D962" s="234" t="s">
        <v>152</v>
      </c>
      <c r="E962" s="235" t="s">
        <v>19</v>
      </c>
      <c r="F962" s="236" t="s">
        <v>791</v>
      </c>
      <c r="G962" s="233"/>
      <c r="H962" s="235" t="s">
        <v>19</v>
      </c>
      <c r="I962" s="237"/>
      <c r="J962" s="233"/>
      <c r="K962" s="233"/>
      <c r="L962" s="238"/>
      <c r="M962" s="239"/>
      <c r="N962" s="240"/>
      <c r="O962" s="240"/>
      <c r="P962" s="240"/>
      <c r="Q962" s="240"/>
      <c r="R962" s="240"/>
      <c r="S962" s="240"/>
      <c r="T962" s="24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42" t="s">
        <v>152</v>
      </c>
      <c r="AU962" s="242" t="s">
        <v>84</v>
      </c>
      <c r="AV962" s="13" t="s">
        <v>78</v>
      </c>
      <c r="AW962" s="13" t="s">
        <v>33</v>
      </c>
      <c r="AX962" s="13" t="s">
        <v>71</v>
      </c>
      <c r="AY962" s="242" t="s">
        <v>141</v>
      </c>
    </row>
    <row r="963" s="14" customFormat="1">
      <c r="A963" s="14"/>
      <c r="B963" s="243"/>
      <c r="C963" s="244"/>
      <c r="D963" s="234" t="s">
        <v>152</v>
      </c>
      <c r="E963" s="245" t="s">
        <v>19</v>
      </c>
      <c r="F963" s="246" t="s">
        <v>804</v>
      </c>
      <c r="G963" s="244"/>
      <c r="H963" s="247">
        <v>5.6280000000000001</v>
      </c>
      <c r="I963" s="248"/>
      <c r="J963" s="244"/>
      <c r="K963" s="244"/>
      <c r="L963" s="249"/>
      <c r="M963" s="250"/>
      <c r="N963" s="251"/>
      <c r="O963" s="251"/>
      <c r="P963" s="251"/>
      <c r="Q963" s="251"/>
      <c r="R963" s="251"/>
      <c r="S963" s="251"/>
      <c r="T963" s="252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53" t="s">
        <v>152</v>
      </c>
      <c r="AU963" s="253" t="s">
        <v>84</v>
      </c>
      <c r="AV963" s="14" t="s">
        <v>84</v>
      </c>
      <c r="AW963" s="14" t="s">
        <v>33</v>
      </c>
      <c r="AX963" s="14" t="s">
        <v>71</v>
      </c>
      <c r="AY963" s="253" t="s">
        <v>141</v>
      </c>
    </row>
    <row r="964" s="15" customFormat="1">
      <c r="A964" s="15"/>
      <c r="B964" s="254"/>
      <c r="C964" s="255"/>
      <c r="D964" s="234" t="s">
        <v>152</v>
      </c>
      <c r="E964" s="256" t="s">
        <v>19</v>
      </c>
      <c r="F964" s="257" t="s">
        <v>159</v>
      </c>
      <c r="G964" s="255"/>
      <c r="H964" s="258">
        <v>16.884</v>
      </c>
      <c r="I964" s="259"/>
      <c r="J964" s="255"/>
      <c r="K964" s="255"/>
      <c r="L964" s="260"/>
      <c r="M964" s="261"/>
      <c r="N964" s="262"/>
      <c r="O964" s="262"/>
      <c r="P964" s="262"/>
      <c r="Q964" s="262"/>
      <c r="R964" s="262"/>
      <c r="S964" s="262"/>
      <c r="T964" s="263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64" t="s">
        <v>152</v>
      </c>
      <c r="AU964" s="264" t="s">
        <v>84</v>
      </c>
      <c r="AV964" s="15" t="s">
        <v>148</v>
      </c>
      <c r="AW964" s="15" t="s">
        <v>33</v>
      </c>
      <c r="AX964" s="15" t="s">
        <v>78</v>
      </c>
      <c r="AY964" s="264" t="s">
        <v>141</v>
      </c>
    </row>
    <row r="965" s="14" customFormat="1">
      <c r="A965" s="14"/>
      <c r="B965" s="243"/>
      <c r="C965" s="244"/>
      <c r="D965" s="234" t="s">
        <v>152</v>
      </c>
      <c r="E965" s="244"/>
      <c r="F965" s="246" t="s">
        <v>809</v>
      </c>
      <c r="G965" s="244"/>
      <c r="H965" s="247">
        <v>50.652000000000001</v>
      </c>
      <c r="I965" s="248"/>
      <c r="J965" s="244"/>
      <c r="K965" s="244"/>
      <c r="L965" s="249"/>
      <c r="M965" s="250"/>
      <c r="N965" s="251"/>
      <c r="O965" s="251"/>
      <c r="P965" s="251"/>
      <c r="Q965" s="251"/>
      <c r="R965" s="251"/>
      <c r="S965" s="251"/>
      <c r="T965" s="252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253" t="s">
        <v>152</v>
      </c>
      <c r="AU965" s="253" t="s">
        <v>84</v>
      </c>
      <c r="AV965" s="14" t="s">
        <v>84</v>
      </c>
      <c r="AW965" s="14" t="s">
        <v>4</v>
      </c>
      <c r="AX965" s="14" t="s">
        <v>78</v>
      </c>
      <c r="AY965" s="253" t="s">
        <v>141</v>
      </c>
    </row>
    <row r="966" s="2" customFormat="1" ht="24.15" customHeight="1">
      <c r="A966" s="40"/>
      <c r="B966" s="41"/>
      <c r="C966" s="214" t="s">
        <v>810</v>
      </c>
      <c r="D966" s="214" t="s">
        <v>143</v>
      </c>
      <c r="E966" s="215" t="s">
        <v>811</v>
      </c>
      <c r="F966" s="216" t="s">
        <v>812</v>
      </c>
      <c r="G966" s="217" t="s">
        <v>347</v>
      </c>
      <c r="H966" s="218">
        <v>29.879999999999999</v>
      </c>
      <c r="I966" s="219"/>
      <c r="J966" s="220">
        <f>ROUND(I966*H966,2)</f>
        <v>0</v>
      </c>
      <c r="K966" s="216" t="s">
        <v>147</v>
      </c>
      <c r="L966" s="46"/>
      <c r="M966" s="221" t="s">
        <v>19</v>
      </c>
      <c r="N966" s="222" t="s">
        <v>43</v>
      </c>
      <c r="O966" s="86"/>
      <c r="P966" s="223">
        <f>O966*H966</f>
        <v>0</v>
      </c>
      <c r="Q966" s="223">
        <v>0</v>
      </c>
      <c r="R966" s="223">
        <f>Q966*H966</f>
        <v>0</v>
      </c>
      <c r="S966" s="223">
        <v>0</v>
      </c>
      <c r="T966" s="224">
        <f>S966*H966</f>
        <v>0</v>
      </c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R966" s="225" t="s">
        <v>283</v>
      </c>
      <c r="AT966" s="225" t="s">
        <v>143</v>
      </c>
      <c r="AU966" s="225" t="s">
        <v>84</v>
      </c>
      <c r="AY966" s="19" t="s">
        <v>141</v>
      </c>
      <c r="BE966" s="226">
        <f>IF(N966="základní",J966,0)</f>
        <v>0</v>
      </c>
      <c r="BF966" s="226">
        <f>IF(N966="snížená",J966,0)</f>
        <v>0</v>
      </c>
      <c r="BG966" s="226">
        <f>IF(N966="zákl. přenesená",J966,0)</f>
        <v>0</v>
      </c>
      <c r="BH966" s="226">
        <f>IF(N966="sníž. přenesená",J966,0)</f>
        <v>0</v>
      </c>
      <c r="BI966" s="226">
        <f>IF(N966="nulová",J966,0)</f>
        <v>0</v>
      </c>
      <c r="BJ966" s="19" t="s">
        <v>84</v>
      </c>
      <c r="BK966" s="226">
        <f>ROUND(I966*H966,2)</f>
        <v>0</v>
      </c>
      <c r="BL966" s="19" t="s">
        <v>283</v>
      </c>
      <c r="BM966" s="225" t="s">
        <v>813</v>
      </c>
    </row>
    <row r="967" s="2" customFormat="1">
      <c r="A967" s="40"/>
      <c r="B967" s="41"/>
      <c r="C967" s="42"/>
      <c r="D967" s="227" t="s">
        <v>150</v>
      </c>
      <c r="E967" s="42"/>
      <c r="F967" s="228" t="s">
        <v>814</v>
      </c>
      <c r="G967" s="42"/>
      <c r="H967" s="42"/>
      <c r="I967" s="229"/>
      <c r="J967" s="42"/>
      <c r="K967" s="42"/>
      <c r="L967" s="46"/>
      <c r="M967" s="230"/>
      <c r="N967" s="231"/>
      <c r="O967" s="86"/>
      <c r="P967" s="86"/>
      <c r="Q967" s="86"/>
      <c r="R967" s="86"/>
      <c r="S967" s="86"/>
      <c r="T967" s="87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T967" s="19" t="s">
        <v>150</v>
      </c>
      <c r="AU967" s="19" t="s">
        <v>84</v>
      </c>
    </row>
    <row r="968" s="13" customFormat="1">
      <c r="A968" s="13"/>
      <c r="B968" s="232"/>
      <c r="C968" s="233"/>
      <c r="D968" s="234" t="s">
        <v>152</v>
      </c>
      <c r="E968" s="235" t="s">
        <v>19</v>
      </c>
      <c r="F968" s="236" t="s">
        <v>815</v>
      </c>
      <c r="G968" s="233"/>
      <c r="H968" s="235" t="s">
        <v>19</v>
      </c>
      <c r="I968" s="237"/>
      <c r="J968" s="233"/>
      <c r="K968" s="233"/>
      <c r="L968" s="238"/>
      <c r="M968" s="239"/>
      <c r="N968" s="240"/>
      <c r="O968" s="240"/>
      <c r="P968" s="240"/>
      <c r="Q968" s="240"/>
      <c r="R968" s="240"/>
      <c r="S968" s="240"/>
      <c r="T968" s="24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2" t="s">
        <v>152</v>
      </c>
      <c r="AU968" s="242" t="s">
        <v>84</v>
      </c>
      <c r="AV968" s="13" t="s">
        <v>78</v>
      </c>
      <c r="AW968" s="13" t="s">
        <v>33</v>
      </c>
      <c r="AX968" s="13" t="s">
        <v>71</v>
      </c>
      <c r="AY968" s="242" t="s">
        <v>141</v>
      </c>
    </row>
    <row r="969" s="14" customFormat="1">
      <c r="A969" s="14"/>
      <c r="B969" s="243"/>
      <c r="C969" s="244"/>
      <c r="D969" s="234" t="s">
        <v>152</v>
      </c>
      <c r="E969" s="245" t="s">
        <v>19</v>
      </c>
      <c r="F969" s="246" t="s">
        <v>816</v>
      </c>
      <c r="G969" s="244"/>
      <c r="H969" s="247">
        <v>29.879999999999999</v>
      </c>
      <c r="I969" s="248"/>
      <c r="J969" s="244"/>
      <c r="K969" s="244"/>
      <c r="L969" s="249"/>
      <c r="M969" s="250"/>
      <c r="N969" s="251"/>
      <c r="O969" s="251"/>
      <c r="P969" s="251"/>
      <c r="Q969" s="251"/>
      <c r="R969" s="251"/>
      <c r="S969" s="251"/>
      <c r="T969" s="252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3" t="s">
        <v>152</v>
      </c>
      <c r="AU969" s="253" t="s">
        <v>84</v>
      </c>
      <c r="AV969" s="14" t="s">
        <v>84</v>
      </c>
      <c r="AW969" s="14" t="s">
        <v>33</v>
      </c>
      <c r="AX969" s="14" t="s">
        <v>71</v>
      </c>
      <c r="AY969" s="253" t="s">
        <v>141</v>
      </c>
    </row>
    <row r="970" s="15" customFormat="1">
      <c r="A970" s="15"/>
      <c r="B970" s="254"/>
      <c r="C970" s="255"/>
      <c r="D970" s="234" t="s">
        <v>152</v>
      </c>
      <c r="E970" s="256" t="s">
        <v>19</v>
      </c>
      <c r="F970" s="257" t="s">
        <v>159</v>
      </c>
      <c r="G970" s="255"/>
      <c r="H970" s="258">
        <v>29.879999999999999</v>
      </c>
      <c r="I970" s="259"/>
      <c r="J970" s="255"/>
      <c r="K970" s="255"/>
      <c r="L970" s="260"/>
      <c r="M970" s="261"/>
      <c r="N970" s="262"/>
      <c r="O970" s="262"/>
      <c r="P970" s="262"/>
      <c r="Q970" s="262"/>
      <c r="R970" s="262"/>
      <c r="S970" s="262"/>
      <c r="T970" s="263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64" t="s">
        <v>152</v>
      </c>
      <c r="AU970" s="264" t="s">
        <v>84</v>
      </c>
      <c r="AV970" s="15" t="s">
        <v>148</v>
      </c>
      <c r="AW970" s="15" t="s">
        <v>33</v>
      </c>
      <c r="AX970" s="15" t="s">
        <v>78</v>
      </c>
      <c r="AY970" s="264" t="s">
        <v>141</v>
      </c>
    </row>
    <row r="971" s="2" customFormat="1" ht="16.5" customHeight="1">
      <c r="A971" s="40"/>
      <c r="B971" s="41"/>
      <c r="C971" s="265" t="s">
        <v>817</v>
      </c>
      <c r="D971" s="265" t="s">
        <v>183</v>
      </c>
      <c r="E971" s="266" t="s">
        <v>818</v>
      </c>
      <c r="F971" s="267" t="s">
        <v>819</v>
      </c>
      <c r="G971" s="268" t="s">
        <v>347</v>
      </c>
      <c r="H971" s="269">
        <v>31.373999999999999</v>
      </c>
      <c r="I971" s="270"/>
      <c r="J971" s="271">
        <f>ROUND(I971*H971,2)</f>
        <v>0</v>
      </c>
      <c r="K971" s="267" t="s">
        <v>147</v>
      </c>
      <c r="L971" s="272"/>
      <c r="M971" s="273" t="s">
        <v>19</v>
      </c>
      <c r="N971" s="274" t="s">
        <v>43</v>
      </c>
      <c r="O971" s="86"/>
      <c r="P971" s="223">
        <f>O971*H971</f>
        <v>0</v>
      </c>
      <c r="Q971" s="223">
        <v>2.0000000000000002E-05</v>
      </c>
      <c r="R971" s="223">
        <f>Q971*H971</f>
        <v>0.00062748000000000003</v>
      </c>
      <c r="S971" s="223">
        <v>0</v>
      </c>
      <c r="T971" s="224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25" t="s">
        <v>294</v>
      </c>
      <c r="AT971" s="225" t="s">
        <v>183</v>
      </c>
      <c r="AU971" s="225" t="s">
        <v>84</v>
      </c>
      <c r="AY971" s="19" t="s">
        <v>141</v>
      </c>
      <c r="BE971" s="226">
        <f>IF(N971="základní",J971,0)</f>
        <v>0</v>
      </c>
      <c r="BF971" s="226">
        <f>IF(N971="snížená",J971,0)</f>
        <v>0</v>
      </c>
      <c r="BG971" s="226">
        <f>IF(N971="zákl. přenesená",J971,0)</f>
        <v>0</v>
      </c>
      <c r="BH971" s="226">
        <f>IF(N971="sníž. přenesená",J971,0)</f>
        <v>0</v>
      </c>
      <c r="BI971" s="226">
        <f>IF(N971="nulová",J971,0)</f>
        <v>0</v>
      </c>
      <c r="BJ971" s="19" t="s">
        <v>84</v>
      </c>
      <c r="BK971" s="226">
        <f>ROUND(I971*H971,2)</f>
        <v>0</v>
      </c>
      <c r="BL971" s="19" t="s">
        <v>283</v>
      </c>
      <c r="BM971" s="225" t="s">
        <v>820</v>
      </c>
    </row>
    <row r="972" s="2" customFormat="1">
      <c r="A972" s="40"/>
      <c r="B972" s="41"/>
      <c r="C972" s="42"/>
      <c r="D972" s="227" t="s">
        <v>150</v>
      </c>
      <c r="E972" s="42"/>
      <c r="F972" s="228" t="s">
        <v>821</v>
      </c>
      <c r="G972" s="42"/>
      <c r="H972" s="42"/>
      <c r="I972" s="229"/>
      <c r="J972" s="42"/>
      <c r="K972" s="42"/>
      <c r="L972" s="46"/>
      <c r="M972" s="230"/>
      <c r="N972" s="231"/>
      <c r="O972" s="86"/>
      <c r="P972" s="86"/>
      <c r="Q972" s="86"/>
      <c r="R972" s="86"/>
      <c r="S972" s="86"/>
      <c r="T972" s="87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T972" s="19" t="s">
        <v>150</v>
      </c>
      <c r="AU972" s="19" t="s">
        <v>84</v>
      </c>
    </row>
    <row r="973" s="13" customFormat="1">
      <c r="A973" s="13"/>
      <c r="B973" s="232"/>
      <c r="C973" s="233"/>
      <c r="D973" s="234" t="s">
        <v>152</v>
      </c>
      <c r="E973" s="235" t="s">
        <v>19</v>
      </c>
      <c r="F973" s="236" t="s">
        <v>815</v>
      </c>
      <c r="G973" s="233"/>
      <c r="H973" s="235" t="s">
        <v>19</v>
      </c>
      <c r="I973" s="237"/>
      <c r="J973" s="233"/>
      <c r="K973" s="233"/>
      <c r="L973" s="238"/>
      <c r="M973" s="239"/>
      <c r="N973" s="240"/>
      <c r="O973" s="240"/>
      <c r="P973" s="240"/>
      <c r="Q973" s="240"/>
      <c r="R973" s="240"/>
      <c r="S973" s="240"/>
      <c r="T973" s="241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42" t="s">
        <v>152</v>
      </c>
      <c r="AU973" s="242" t="s">
        <v>84</v>
      </c>
      <c r="AV973" s="13" t="s">
        <v>78</v>
      </c>
      <c r="AW973" s="13" t="s">
        <v>33</v>
      </c>
      <c r="AX973" s="13" t="s">
        <v>71</v>
      </c>
      <c r="AY973" s="242" t="s">
        <v>141</v>
      </c>
    </row>
    <row r="974" s="14" customFormat="1">
      <c r="A974" s="14"/>
      <c r="B974" s="243"/>
      <c r="C974" s="244"/>
      <c r="D974" s="234" t="s">
        <v>152</v>
      </c>
      <c r="E974" s="245" t="s">
        <v>19</v>
      </c>
      <c r="F974" s="246" t="s">
        <v>816</v>
      </c>
      <c r="G974" s="244"/>
      <c r="H974" s="247">
        <v>29.879999999999999</v>
      </c>
      <c r="I974" s="248"/>
      <c r="J974" s="244"/>
      <c r="K974" s="244"/>
      <c r="L974" s="249"/>
      <c r="M974" s="250"/>
      <c r="N974" s="251"/>
      <c r="O974" s="251"/>
      <c r="P974" s="251"/>
      <c r="Q974" s="251"/>
      <c r="R974" s="251"/>
      <c r="S974" s="251"/>
      <c r="T974" s="252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  <c r="AE974" s="14"/>
      <c r="AT974" s="253" t="s">
        <v>152</v>
      </c>
      <c r="AU974" s="253" t="s">
        <v>84</v>
      </c>
      <c r="AV974" s="14" t="s">
        <v>84</v>
      </c>
      <c r="AW974" s="14" t="s">
        <v>33</v>
      </c>
      <c r="AX974" s="14" t="s">
        <v>71</v>
      </c>
      <c r="AY974" s="253" t="s">
        <v>141</v>
      </c>
    </row>
    <row r="975" s="15" customFormat="1">
      <c r="A975" s="15"/>
      <c r="B975" s="254"/>
      <c r="C975" s="255"/>
      <c r="D975" s="234" t="s">
        <v>152</v>
      </c>
      <c r="E975" s="256" t="s">
        <v>19</v>
      </c>
      <c r="F975" s="257" t="s">
        <v>159</v>
      </c>
      <c r="G975" s="255"/>
      <c r="H975" s="258">
        <v>29.879999999999999</v>
      </c>
      <c r="I975" s="259"/>
      <c r="J975" s="255"/>
      <c r="K975" s="255"/>
      <c r="L975" s="260"/>
      <c r="M975" s="261"/>
      <c r="N975" s="262"/>
      <c r="O975" s="262"/>
      <c r="P975" s="262"/>
      <c r="Q975" s="262"/>
      <c r="R975" s="262"/>
      <c r="S975" s="262"/>
      <c r="T975" s="263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64" t="s">
        <v>152</v>
      </c>
      <c r="AU975" s="264" t="s">
        <v>84</v>
      </c>
      <c r="AV975" s="15" t="s">
        <v>148</v>
      </c>
      <c r="AW975" s="15" t="s">
        <v>33</v>
      </c>
      <c r="AX975" s="15" t="s">
        <v>78</v>
      </c>
      <c r="AY975" s="264" t="s">
        <v>141</v>
      </c>
    </row>
    <row r="976" s="14" customFormat="1">
      <c r="A976" s="14"/>
      <c r="B976" s="243"/>
      <c r="C976" s="244"/>
      <c r="D976" s="234" t="s">
        <v>152</v>
      </c>
      <c r="E976" s="244"/>
      <c r="F976" s="246" t="s">
        <v>822</v>
      </c>
      <c r="G976" s="244"/>
      <c r="H976" s="247">
        <v>31.373999999999999</v>
      </c>
      <c r="I976" s="248"/>
      <c r="J976" s="244"/>
      <c r="K976" s="244"/>
      <c r="L976" s="249"/>
      <c r="M976" s="250"/>
      <c r="N976" s="251"/>
      <c r="O976" s="251"/>
      <c r="P976" s="251"/>
      <c r="Q976" s="251"/>
      <c r="R976" s="251"/>
      <c r="S976" s="251"/>
      <c r="T976" s="252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3" t="s">
        <v>152</v>
      </c>
      <c r="AU976" s="253" t="s">
        <v>84</v>
      </c>
      <c r="AV976" s="14" t="s">
        <v>84</v>
      </c>
      <c r="AW976" s="14" t="s">
        <v>4</v>
      </c>
      <c r="AX976" s="14" t="s">
        <v>78</v>
      </c>
      <c r="AY976" s="253" t="s">
        <v>141</v>
      </c>
    </row>
    <row r="977" s="2" customFormat="1" ht="24.15" customHeight="1">
      <c r="A977" s="40"/>
      <c r="B977" s="41"/>
      <c r="C977" s="214" t="s">
        <v>823</v>
      </c>
      <c r="D977" s="214" t="s">
        <v>143</v>
      </c>
      <c r="E977" s="215" t="s">
        <v>824</v>
      </c>
      <c r="F977" s="216" t="s">
        <v>825</v>
      </c>
      <c r="G977" s="217" t="s">
        <v>826</v>
      </c>
      <c r="H977" s="286"/>
      <c r="I977" s="219"/>
      <c r="J977" s="220">
        <f>ROUND(I977*H977,2)</f>
        <v>0</v>
      </c>
      <c r="K977" s="216" t="s">
        <v>147</v>
      </c>
      <c r="L977" s="46"/>
      <c r="M977" s="221" t="s">
        <v>19</v>
      </c>
      <c r="N977" s="222" t="s">
        <v>43</v>
      </c>
      <c r="O977" s="86"/>
      <c r="P977" s="223">
        <f>O977*H977</f>
        <v>0</v>
      </c>
      <c r="Q977" s="223">
        <v>0</v>
      </c>
      <c r="R977" s="223">
        <f>Q977*H977</f>
        <v>0</v>
      </c>
      <c r="S977" s="223">
        <v>0</v>
      </c>
      <c r="T977" s="224">
        <f>S977*H977</f>
        <v>0</v>
      </c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R977" s="225" t="s">
        <v>283</v>
      </c>
      <c r="AT977" s="225" t="s">
        <v>143</v>
      </c>
      <c r="AU977" s="225" t="s">
        <v>84</v>
      </c>
      <c r="AY977" s="19" t="s">
        <v>141</v>
      </c>
      <c r="BE977" s="226">
        <f>IF(N977="základní",J977,0)</f>
        <v>0</v>
      </c>
      <c r="BF977" s="226">
        <f>IF(N977="snížená",J977,0)</f>
        <v>0</v>
      </c>
      <c r="BG977" s="226">
        <f>IF(N977="zákl. přenesená",J977,0)</f>
        <v>0</v>
      </c>
      <c r="BH977" s="226">
        <f>IF(N977="sníž. přenesená",J977,0)</f>
        <v>0</v>
      </c>
      <c r="BI977" s="226">
        <f>IF(N977="nulová",J977,0)</f>
        <v>0</v>
      </c>
      <c r="BJ977" s="19" t="s">
        <v>84</v>
      </c>
      <c r="BK977" s="226">
        <f>ROUND(I977*H977,2)</f>
        <v>0</v>
      </c>
      <c r="BL977" s="19" t="s">
        <v>283</v>
      </c>
      <c r="BM977" s="225" t="s">
        <v>827</v>
      </c>
    </row>
    <row r="978" s="2" customFormat="1">
      <c r="A978" s="40"/>
      <c r="B978" s="41"/>
      <c r="C978" s="42"/>
      <c r="D978" s="227" t="s">
        <v>150</v>
      </c>
      <c r="E978" s="42"/>
      <c r="F978" s="228" t="s">
        <v>828</v>
      </c>
      <c r="G978" s="42"/>
      <c r="H978" s="42"/>
      <c r="I978" s="229"/>
      <c r="J978" s="42"/>
      <c r="K978" s="42"/>
      <c r="L978" s="46"/>
      <c r="M978" s="230"/>
      <c r="N978" s="231"/>
      <c r="O978" s="86"/>
      <c r="P978" s="86"/>
      <c r="Q978" s="86"/>
      <c r="R978" s="86"/>
      <c r="S978" s="86"/>
      <c r="T978" s="87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T978" s="19" t="s">
        <v>150</v>
      </c>
      <c r="AU978" s="19" t="s">
        <v>84</v>
      </c>
    </row>
    <row r="979" s="12" customFormat="1" ht="22.8" customHeight="1">
      <c r="A979" s="12"/>
      <c r="B979" s="198"/>
      <c r="C979" s="199"/>
      <c r="D979" s="200" t="s">
        <v>70</v>
      </c>
      <c r="E979" s="212" t="s">
        <v>829</v>
      </c>
      <c r="F979" s="212" t="s">
        <v>830</v>
      </c>
      <c r="G979" s="199"/>
      <c r="H979" s="199"/>
      <c r="I979" s="202"/>
      <c r="J979" s="213">
        <f>BK979</f>
        <v>0</v>
      </c>
      <c r="K979" s="199"/>
      <c r="L979" s="204"/>
      <c r="M979" s="205"/>
      <c r="N979" s="206"/>
      <c r="O979" s="206"/>
      <c r="P979" s="207">
        <f>SUM(P980:P1084)</f>
        <v>0</v>
      </c>
      <c r="Q979" s="206"/>
      <c r="R979" s="207">
        <f>SUM(R980:R1084)</f>
        <v>0.81247180000000008</v>
      </c>
      <c r="S979" s="206"/>
      <c r="T979" s="208">
        <f>SUM(T980:T1084)</f>
        <v>0.33232119999999998</v>
      </c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R979" s="209" t="s">
        <v>84</v>
      </c>
      <c r="AT979" s="210" t="s">
        <v>70</v>
      </c>
      <c r="AU979" s="210" t="s">
        <v>78</v>
      </c>
      <c r="AY979" s="209" t="s">
        <v>141</v>
      </c>
      <c r="BK979" s="211">
        <f>SUM(BK980:BK1084)</f>
        <v>0</v>
      </c>
    </row>
    <row r="980" s="2" customFormat="1" ht="16.5" customHeight="1">
      <c r="A980" s="40"/>
      <c r="B980" s="41"/>
      <c r="C980" s="214" t="s">
        <v>831</v>
      </c>
      <c r="D980" s="214" t="s">
        <v>143</v>
      </c>
      <c r="E980" s="215" t="s">
        <v>832</v>
      </c>
      <c r="F980" s="216" t="s">
        <v>833</v>
      </c>
      <c r="G980" s="217" t="s">
        <v>347</v>
      </c>
      <c r="H980" s="218">
        <v>38.259999999999998</v>
      </c>
      <c r="I980" s="219"/>
      <c r="J980" s="220">
        <f>ROUND(I980*H980,2)</f>
        <v>0</v>
      </c>
      <c r="K980" s="216" t="s">
        <v>147</v>
      </c>
      <c r="L980" s="46"/>
      <c r="M980" s="221" t="s">
        <v>19</v>
      </c>
      <c r="N980" s="222" t="s">
        <v>43</v>
      </c>
      <c r="O980" s="86"/>
      <c r="P980" s="223">
        <f>O980*H980</f>
        <v>0</v>
      </c>
      <c r="Q980" s="223">
        <v>0</v>
      </c>
      <c r="R980" s="223">
        <f>Q980*H980</f>
        <v>0</v>
      </c>
      <c r="S980" s="223">
        <v>0.00067000000000000002</v>
      </c>
      <c r="T980" s="224">
        <f>S980*H980</f>
        <v>0.025634199999999999</v>
      </c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R980" s="225" t="s">
        <v>283</v>
      </c>
      <c r="AT980" s="225" t="s">
        <v>143</v>
      </c>
      <c r="AU980" s="225" t="s">
        <v>84</v>
      </c>
      <c r="AY980" s="19" t="s">
        <v>141</v>
      </c>
      <c r="BE980" s="226">
        <f>IF(N980="základní",J980,0)</f>
        <v>0</v>
      </c>
      <c r="BF980" s="226">
        <f>IF(N980="snížená",J980,0)</f>
        <v>0</v>
      </c>
      <c r="BG980" s="226">
        <f>IF(N980="zákl. přenesená",J980,0)</f>
        <v>0</v>
      </c>
      <c r="BH980" s="226">
        <f>IF(N980="sníž. přenesená",J980,0)</f>
        <v>0</v>
      </c>
      <c r="BI980" s="226">
        <f>IF(N980="nulová",J980,0)</f>
        <v>0</v>
      </c>
      <c r="BJ980" s="19" t="s">
        <v>84</v>
      </c>
      <c r="BK980" s="226">
        <f>ROUND(I980*H980,2)</f>
        <v>0</v>
      </c>
      <c r="BL980" s="19" t="s">
        <v>283</v>
      </c>
      <c r="BM980" s="225" t="s">
        <v>834</v>
      </c>
    </row>
    <row r="981" s="2" customFormat="1">
      <c r="A981" s="40"/>
      <c r="B981" s="41"/>
      <c r="C981" s="42"/>
      <c r="D981" s="227" t="s">
        <v>150</v>
      </c>
      <c r="E981" s="42"/>
      <c r="F981" s="228" t="s">
        <v>835</v>
      </c>
      <c r="G981" s="42"/>
      <c r="H981" s="42"/>
      <c r="I981" s="229"/>
      <c r="J981" s="42"/>
      <c r="K981" s="42"/>
      <c r="L981" s="46"/>
      <c r="M981" s="230"/>
      <c r="N981" s="231"/>
      <c r="O981" s="86"/>
      <c r="P981" s="86"/>
      <c r="Q981" s="86"/>
      <c r="R981" s="86"/>
      <c r="S981" s="86"/>
      <c r="T981" s="87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T981" s="19" t="s">
        <v>150</v>
      </c>
      <c r="AU981" s="19" t="s">
        <v>84</v>
      </c>
    </row>
    <row r="982" s="13" customFormat="1">
      <c r="A982" s="13"/>
      <c r="B982" s="232"/>
      <c r="C982" s="233"/>
      <c r="D982" s="234" t="s">
        <v>152</v>
      </c>
      <c r="E982" s="235" t="s">
        <v>19</v>
      </c>
      <c r="F982" s="236" t="s">
        <v>1479</v>
      </c>
      <c r="G982" s="233"/>
      <c r="H982" s="235" t="s">
        <v>19</v>
      </c>
      <c r="I982" s="237"/>
      <c r="J982" s="233"/>
      <c r="K982" s="233"/>
      <c r="L982" s="238"/>
      <c r="M982" s="239"/>
      <c r="N982" s="240"/>
      <c r="O982" s="240"/>
      <c r="P982" s="240"/>
      <c r="Q982" s="240"/>
      <c r="R982" s="240"/>
      <c r="S982" s="240"/>
      <c r="T982" s="241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2" t="s">
        <v>152</v>
      </c>
      <c r="AU982" s="242" t="s">
        <v>84</v>
      </c>
      <c r="AV982" s="13" t="s">
        <v>78</v>
      </c>
      <c r="AW982" s="13" t="s">
        <v>33</v>
      </c>
      <c r="AX982" s="13" t="s">
        <v>71</v>
      </c>
      <c r="AY982" s="242" t="s">
        <v>141</v>
      </c>
    </row>
    <row r="983" s="14" customFormat="1">
      <c r="A983" s="14"/>
      <c r="B983" s="243"/>
      <c r="C983" s="244"/>
      <c r="D983" s="234" t="s">
        <v>152</v>
      </c>
      <c r="E983" s="245" t="s">
        <v>19</v>
      </c>
      <c r="F983" s="246" t="s">
        <v>836</v>
      </c>
      <c r="G983" s="244"/>
      <c r="H983" s="247">
        <v>19.129999999999999</v>
      </c>
      <c r="I983" s="248"/>
      <c r="J983" s="244"/>
      <c r="K983" s="244"/>
      <c r="L983" s="249"/>
      <c r="M983" s="250"/>
      <c r="N983" s="251"/>
      <c r="O983" s="251"/>
      <c r="P983" s="251"/>
      <c r="Q983" s="251"/>
      <c r="R983" s="251"/>
      <c r="S983" s="251"/>
      <c r="T983" s="252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  <c r="AE983" s="14"/>
      <c r="AT983" s="253" t="s">
        <v>152</v>
      </c>
      <c r="AU983" s="253" t="s">
        <v>84</v>
      </c>
      <c r="AV983" s="14" t="s">
        <v>84</v>
      </c>
      <c r="AW983" s="14" t="s">
        <v>33</v>
      </c>
      <c r="AX983" s="14" t="s">
        <v>71</v>
      </c>
      <c r="AY983" s="253" t="s">
        <v>141</v>
      </c>
    </row>
    <row r="984" s="13" customFormat="1">
      <c r="A984" s="13"/>
      <c r="B984" s="232"/>
      <c r="C984" s="233"/>
      <c r="D984" s="234" t="s">
        <v>152</v>
      </c>
      <c r="E984" s="235" t="s">
        <v>19</v>
      </c>
      <c r="F984" s="236" t="s">
        <v>264</v>
      </c>
      <c r="G984" s="233"/>
      <c r="H984" s="235" t="s">
        <v>19</v>
      </c>
      <c r="I984" s="237"/>
      <c r="J984" s="233"/>
      <c r="K984" s="233"/>
      <c r="L984" s="238"/>
      <c r="M984" s="239"/>
      <c r="N984" s="240"/>
      <c r="O984" s="240"/>
      <c r="P984" s="240"/>
      <c r="Q984" s="240"/>
      <c r="R984" s="240"/>
      <c r="S984" s="240"/>
      <c r="T984" s="241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42" t="s">
        <v>152</v>
      </c>
      <c r="AU984" s="242" t="s">
        <v>84</v>
      </c>
      <c r="AV984" s="13" t="s">
        <v>78</v>
      </c>
      <c r="AW984" s="13" t="s">
        <v>33</v>
      </c>
      <c r="AX984" s="13" t="s">
        <v>71</v>
      </c>
      <c r="AY984" s="242" t="s">
        <v>141</v>
      </c>
    </row>
    <row r="985" s="14" customFormat="1">
      <c r="A985" s="14"/>
      <c r="B985" s="243"/>
      <c r="C985" s="244"/>
      <c r="D985" s="234" t="s">
        <v>152</v>
      </c>
      <c r="E985" s="245" t="s">
        <v>19</v>
      </c>
      <c r="F985" s="246" t="s">
        <v>836</v>
      </c>
      <c r="G985" s="244"/>
      <c r="H985" s="247">
        <v>19.129999999999999</v>
      </c>
      <c r="I985" s="248"/>
      <c r="J985" s="244"/>
      <c r="K985" s="244"/>
      <c r="L985" s="249"/>
      <c r="M985" s="250"/>
      <c r="N985" s="251"/>
      <c r="O985" s="251"/>
      <c r="P985" s="251"/>
      <c r="Q985" s="251"/>
      <c r="R985" s="251"/>
      <c r="S985" s="251"/>
      <c r="T985" s="252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  <c r="AE985" s="14"/>
      <c r="AT985" s="253" t="s">
        <v>152</v>
      </c>
      <c r="AU985" s="253" t="s">
        <v>84</v>
      </c>
      <c r="AV985" s="14" t="s">
        <v>84</v>
      </c>
      <c r="AW985" s="14" t="s">
        <v>33</v>
      </c>
      <c r="AX985" s="14" t="s">
        <v>71</v>
      </c>
      <c r="AY985" s="253" t="s">
        <v>141</v>
      </c>
    </row>
    <row r="986" s="15" customFormat="1">
      <c r="A986" s="15"/>
      <c r="B986" s="254"/>
      <c r="C986" s="255"/>
      <c r="D986" s="234" t="s">
        <v>152</v>
      </c>
      <c r="E986" s="256" t="s">
        <v>19</v>
      </c>
      <c r="F986" s="257" t="s">
        <v>159</v>
      </c>
      <c r="G986" s="255"/>
      <c r="H986" s="258">
        <v>38.259999999999998</v>
      </c>
      <c r="I986" s="259"/>
      <c r="J986" s="255"/>
      <c r="K986" s="255"/>
      <c r="L986" s="260"/>
      <c r="M986" s="261"/>
      <c r="N986" s="262"/>
      <c r="O986" s="262"/>
      <c r="P986" s="262"/>
      <c r="Q986" s="262"/>
      <c r="R986" s="262"/>
      <c r="S986" s="262"/>
      <c r="T986" s="263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T986" s="264" t="s">
        <v>152</v>
      </c>
      <c r="AU986" s="264" t="s">
        <v>84</v>
      </c>
      <c r="AV986" s="15" t="s">
        <v>148</v>
      </c>
      <c r="AW986" s="15" t="s">
        <v>33</v>
      </c>
      <c r="AX986" s="15" t="s">
        <v>78</v>
      </c>
      <c r="AY986" s="264" t="s">
        <v>141</v>
      </c>
    </row>
    <row r="987" s="2" customFormat="1" ht="16.5" customHeight="1">
      <c r="A987" s="40"/>
      <c r="B987" s="41"/>
      <c r="C987" s="214" t="s">
        <v>838</v>
      </c>
      <c r="D987" s="214" t="s">
        <v>143</v>
      </c>
      <c r="E987" s="215" t="s">
        <v>839</v>
      </c>
      <c r="F987" s="216" t="s">
        <v>840</v>
      </c>
      <c r="G987" s="217" t="s">
        <v>146</v>
      </c>
      <c r="H987" s="218">
        <v>5.5499999999999998</v>
      </c>
      <c r="I987" s="219"/>
      <c r="J987" s="220">
        <f>ROUND(I987*H987,2)</f>
        <v>0</v>
      </c>
      <c r="K987" s="216" t="s">
        <v>147</v>
      </c>
      <c r="L987" s="46"/>
      <c r="M987" s="221" t="s">
        <v>19</v>
      </c>
      <c r="N987" s="222" t="s">
        <v>43</v>
      </c>
      <c r="O987" s="86"/>
      <c r="P987" s="223">
        <f>O987*H987</f>
        <v>0</v>
      </c>
      <c r="Q987" s="223">
        <v>0</v>
      </c>
      <c r="R987" s="223">
        <f>Q987*H987</f>
        <v>0</v>
      </c>
      <c r="S987" s="223">
        <v>0.00594</v>
      </c>
      <c r="T987" s="224">
        <f>S987*H987</f>
        <v>0.032966999999999996</v>
      </c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R987" s="225" t="s">
        <v>283</v>
      </c>
      <c r="AT987" s="225" t="s">
        <v>143</v>
      </c>
      <c r="AU987" s="225" t="s">
        <v>84</v>
      </c>
      <c r="AY987" s="19" t="s">
        <v>141</v>
      </c>
      <c r="BE987" s="226">
        <f>IF(N987="základní",J987,0)</f>
        <v>0</v>
      </c>
      <c r="BF987" s="226">
        <f>IF(N987="snížená",J987,0)</f>
        <v>0</v>
      </c>
      <c r="BG987" s="226">
        <f>IF(N987="zákl. přenesená",J987,0)</f>
        <v>0</v>
      </c>
      <c r="BH987" s="226">
        <f>IF(N987="sníž. přenesená",J987,0)</f>
        <v>0</v>
      </c>
      <c r="BI987" s="226">
        <f>IF(N987="nulová",J987,0)</f>
        <v>0</v>
      </c>
      <c r="BJ987" s="19" t="s">
        <v>84</v>
      </c>
      <c r="BK987" s="226">
        <f>ROUND(I987*H987,2)</f>
        <v>0</v>
      </c>
      <c r="BL987" s="19" t="s">
        <v>283</v>
      </c>
      <c r="BM987" s="225" t="s">
        <v>841</v>
      </c>
    </row>
    <row r="988" s="2" customFormat="1">
      <c r="A988" s="40"/>
      <c r="B988" s="41"/>
      <c r="C988" s="42"/>
      <c r="D988" s="227" t="s">
        <v>150</v>
      </c>
      <c r="E988" s="42"/>
      <c r="F988" s="228" t="s">
        <v>842</v>
      </c>
      <c r="G988" s="42"/>
      <c r="H988" s="42"/>
      <c r="I988" s="229"/>
      <c r="J988" s="42"/>
      <c r="K988" s="42"/>
      <c r="L988" s="46"/>
      <c r="M988" s="230"/>
      <c r="N988" s="231"/>
      <c r="O988" s="86"/>
      <c r="P988" s="86"/>
      <c r="Q988" s="86"/>
      <c r="R988" s="86"/>
      <c r="S988" s="86"/>
      <c r="T988" s="87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T988" s="19" t="s">
        <v>150</v>
      </c>
      <c r="AU988" s="19" t="s">
        <v>84</v>
      </c>
    </row>
    <row r="989" s="13" customFormat="1">
      <c r="A989" s="13"/>
      <c r="B989" s="232"/>
      <c r="C989" s="233"/>
      <c r="D989" s="234" t="s">
        <v>152</v>
      </c>
      <c r="E989" s="235" t="s">
        <v>19</v>
      </c>
      <c r="F989" s="236" t="s">
        <v>843</v>
      </c>
      <c r="G989" s="233"/>
      <c r="H989" s="235" t="s">
        <v>19</v>
      </c>
      <c r="I989" s="237"/>
      <c r="J989" s="233"/>
      <c r="K989" s="233"/>
      <c r="L989" s="238"/>
      <c r="M989" s="239"/>
      <c r="N989" s="240"/>
      <c r="O989" s="240"/>
      <c r="P989" s="240"/>
      <c r="Q989" s="240"/>
      <c r="R989" s="240"/>
      <c r="S989" s="240"/>
      <c r="T989" s="241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2" t="s">
        <v>152</v>
      </c>
      <c r="AU989" s="242" t="s">
        <v>84</v>
      </c>
      <c r="AV989" s="13" t="s">
        <v>78</v>
      </c>
      <c r="AW989" s="13" t="s">
        <v>33</v>
      </c>
      <c r="AX989" s="13" t="s">
        <v>71</v>
      </c>
      <c r="AY989" s="242" t="s">
        <v>141</v>
      </c>
    </row>
    <row r="990" s="14" customFormat="1">
      <c r="A990" s="14"/>
      <c r="B990" s="243"/>
      <c r="C990" s="244"/>
      <c r="D990" s="234" t="s">
        <v>152</v>
      </c>
      <c r="E990" s="245" t="s">
        <v>19</v>
      </c>
      <c r="F990" s="246" t="s">
        <v>844</v>
      </c>
      <c r="G990" s="244"/>
      <c r="H990" s="247">
        <v>5.5499999999999998</v>
      </c>
      <c r="I990" s="248"/>
      <c r="J990" s="244"/>
      <c r="K990" s="244"/>
      <c r="L990" s="249"/>
      <c r="M990" s="250"/>
      <c r="N990" s="251"/>
      <c r="O990" s="251"/>
      <c r="P990" s="251"/>
      <c r="Q990" s="251"/>
      <c r="R990" s="251"/>
      <c r="S990" s="251"/>
      <c r="T990" s="252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53" t="s">
        <v>152</v>
      </c>
      <c r="AU990" s="253" t="s">
        <v>84</v>
      </c>
      <c r="AV990" s="14" t="s">
        <v>84</v>
      </c>
      <c r="AW990" s="14" t="s">
        <v>33</v>
      </c>
      <c r="AX990" s="14" t="s">
        <v>71</v>
      </c>
      <c r="AY990" s="253" t="s">
        <v>141</v>
      </c>
    </row>
    <row r="991" s="15" customFormat="1">
      <c r="A991" s="15"/>
      <c r="B991" s="254"/>
      <c r="C991" s="255"/>
      <c r="D991" s="234" t="s">
        <v>152</v>
      </c>
      <c r="E991" s="256" t="s">
        <v>19</v>
      </c>
      <c r="F991" s="257" t="s">
        <v>159</v>
      </c>
      <c r="G991" s="255"/>
      <c r="H991" s="258">
        <v>5.5499999999999998</v>
      </c>
      <c r="I991" s="259"/>
      <c r="J991" s="255"/>
      <c r="K991" s="255"/>
      <c r="L991" s="260"/>
      <c r="M991" s="261"/>
      <c r="N991" s="262"/>
      <c r="O991" s="262"/>
      <c r="P991" s="262"/>
      <c r="Q991" s="262"/>
      <c r="R991" s="262"/>
      <c r="S991" s="262"/>
      <c r="T991" s="263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4" t="s">
        <v>152</v>
      </c>
      <c r="AU991" s="264" t="s">
        <v>84</v>
      </c>
      <c r="AV991" s="15" t="s">
        <v>148</v>
      </c>
      <c r="AW991" s="15" t="s">
        <v>33</v>
      </c>
      <c r="AX991" s="15" t="s">
        <v>78</v>
      </c>
      <c r="AY991" s="264" t="s">
        <v>141</v>
      </c>
    </row>
    <row r="992" s="2" customFormat="1" ht="16.5" customHeight="1">
      <c r="A992" s="40"/>
      <c r="B992" s="41"/>
      <c r="C992" s="214" t="s">
        <v>845</v>
      </c>
      <c r="D992" s="214" t="s">
        <v>143</v>
      </c>
      <c r="E992" s="215" t="s">
        <v>846</v>
      </c>
      <c r="F992" s="216" t="s">
        <v>847</v>
      </c>
      <c r="G992" s="217" t="s">
        <v>347</v>
      </c>
      <c r="H992" s="218">
        <v>147.40000000000001</v>
      </c>
      <c r="I992" s="219"/>
      <c r="J992" s="220">
        <f>ROUND(I992*H992,2)</f>
        <v>0</v>
      </c>
      <c r="K992" s="216" t="s">
        <v>147</v>
      </c>
      <c r="L992" s="46"/>
      <c r="M992" s="221" t="s">
        <v>19</v>
      </c>
      <c r="N992" s="222" t="s">
        <v>43</v>
      </c>
      <c r="O992" s="86"/>
      <c r="P992" s="223">
        <f>O992*H992</f>
        <v>0</v>
      </c>
      <c r="Q992" s="223">
        <v>0</v>
      </c>
      <c r="R992" s="223">
        <f>Q992*H992</f>
        <v>0</v>
      </c>
      <c r="S992" s="223">
        <v>0.00167</v>
      </c>
      <c r="T992" s="224">
        <f>S992*H992</f>
        <v>0.24615800000000002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25" t="s">
        <v>283</v>
      </c>
      <c r="AT992" s="225" t="s">
        <v>143</v>
      </c>
      <c r="AU992" s="225" t="s">
        <v>84</v>
      </c>
      <c r="AY992" s="19" t="s">
        <v>141</v>
      </c>
      <c r="BE992" s="226">
        <f>IF(N992="základní",J992,0)</f>
        <v>0</v>
      </c>
      <c r="BF992" s="226">
        <f>IF(N992="snížená",J992,0)</f>
        <v>0</v>
      </c>
      <c r="BG992" s="226">
        <f>IF(N992="zákl. přenesená",J992,0)</f>
        <v>0</v>
      </c>
      <c r="BH992" s="226">
        <f>IF(N992="sníž. přenesená",J992,0)</f>
        <v>0</v>
      </c>
      <c r="BI992" s="226">
        <f>IF(N992="nulová",J992,0)</f>
        <v>0</v>
      </c>
      <c r="BJ992" s="19" t="s">
        <v>84</v>
      </c>
      <c r="BK992" s="226">
        <f>ROUND(I992*H992,2)</f>
        <v>0</v>
      </c>
      <c r="BL992" s="19" t="s">
        <v>283</v>
      </c>
      <c r="BM992" s="225" t="s">
        <v>848</v>
      </c>
    </row>
    <row r="993" s="2" customFormat="1">
      <c r="A993" s="40"/>
      <c r="B993" s="41"/>
      <c r="C993" s="42"/>
      <c r="D993" s="227" t="s">
        <v>150</v>
      </c>
      <c r="E993" s="42"/>
      <c r="F993" s="228" t="s">
        <v>849</v>
      </c>
      <c r="G993" s="42"/>
      <c r="H993" s="42"/>
      <c r="I993" s="229"/>
      <c r="J993" s="42"/>
      <c r="K993" s="42"/>
      <c r="L993" s="46"/>
      <c r="M993" s="230"/>
      <c r="N993" s="231"/>
      <c r="O993" s="86"/>
      <c r="P993" s="86"/>
      <c r="Q993" s="86"/>
      <c r="R993" s="86"/>
      <c r="S993" s="86"/>
      <c r="T993" s="87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T993" s="19" t="s">
        <v>150</v>
      </c>
      <c r="AU993" s="19" t="s">
        <v>84</v>
      </c>
    </row>
    <row r="994" s="13" customFormat="1">
      <c r="A994" s="13"/>
      <c r="B994" s="232"/>
      <c r="C994" s="233"/>
      <c r="D994" s="234" t="s">
        <v>152</v>
      </c>
      <c r="E994" s="235" t="s">
        <v>19</v>
      </c>
      <c r="F994" s="236" t="s">
        <v>260</v>
      </c>
      <c r="G994" s="233"/>
      <c r="H994" s="235" t="s">
        <v>19</v>
      </c>
      <c r="I994" s="237"/>
      <c r="J994" s="233"/>
      <c r="K994" s="233"/>
      <c r="L994" s="238"/>
      <c r="M994" s="239"/>
      <c r="N994" s="240"/>
      <c r="O994" s="240"/>
      <c r="P994" s="240"/>
      <c r="Q994" s="240"/>
      <c r="R994" s="240"/>
      <c r="S994" s="240"/>
      <c r="T994" s="241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42" t="s">
        <v>152</v>
      </c>
      <c r="AU994" s="242" t="s">
        <v>84</v>
      </c>
      <c r="AV994" s="13" t="s">
        <v>78</v>
      </c>
      <c r="AW994" s="13" t="s">
        <v>33</v>
      </c>
      <c r="AX994" s="13" t="s">
        <v>71</v>
      </c>
      <c r="AY994" s="242" t="s">
        <v>141</v>
      </c>
    </row>
    <row r="995" s="14" customFormat="1">
      <c r="A995" s="14"/>
      <c r="B995" s="243"/>
      <c r="C995" s="244"/>
      <c r="D995" s="234" t="s">
        <v>152</v>
      </c>
      <c r="E995" s="245" t="s">
        <v>19</v>
      </c>
      <c r="F995" s="246" t="s">
        <v>537</v>
      </c>
      <c r="G995" s="244"/>
      <c r="H995" s="247">
        <v>7.2000000000000002</v>
      </c>
      <c r="I995" s="248"/>
      <c r="J995" s="244"/>
      <c r="K995" s="244"/>
      <c r="L995" s="249"/>
      <c r="M995" s="250"/>
      <c r="N995" s="251"/>
      <c r="O995" s="251"/>
      <c r="P995" s="251"/>
      <c r="Q995" s="251"/>
      <c r="R995" s="251"/>
      <c r="S995" s="251"/>
      <c r="T995" s="252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53" t="s">
        <v>152</v>
      </c>
      <c r="AU995" s="253" t="s">
        <v>84</v>
      </c>
      <c r="AV995" s="14" t="s">
        <v>84</v>
      </c>
      <c r="AW995" s="14" t="s">
        <v>33</v>
      </c>
      <c r="AX995" s="14" t="s">
        <v>71</v>
      </c>
      <c r="AY995" s="253" t="s">
        <v>141</v>
      </c>
    </row>
    <row r="996" s="14" customFormat="1">
      <c r="A996" s="14"/>
      <c r="B996" s="243"/>
      <c r="C996" s="244"/>
      <c r="D996" s="234" t="s">
        <v>152</v>
      </c>
      <c r="E996" s="245" t="s">
        <v>19</v>
      </c>
      <c r="F996" s="246" t="s">
        <v>539</v>
      </c>
      <c r="G996" s="244"/>
      <c r="H996" s="247">
        <v>12.6</v>
      </c>
      <c r="I996" s="248"/>
      <c r="J996" s="244"/>
      <c r="K996" s="244"/>
      <c r="L996" s="249"/>
      <c r="M996" s="250"/>
      <c r="N996" s="251"/>
      <c r="O996" s="251"/>
      <c r="P996" s="251"/>
      <c r="Q996" s="251"/>
      <c r="R996" s="251"/>
      <c r="S996" s="251"/>
      <c r="T996" s="252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3" t="s">
        <v>152</v>
      </c>
      <c r="AU996" s="253" t="s">
        <v>84</v>
      </c>
      <c r="AV996" s="14" t="s">
        <v>84</v>
      </c>
      <c r="AW996" s="14" t="s">
        <v>33</v>
      </c>
      <c r="AX996" s="14" t="s">
        <v>71</v>
      </c>
      <c r="AY996" s="253" t="s">
        <v>141</v>
      </c>
    </row>
    <row r="997" s="14" customFormat="1">
      <c r="A997" s="14"/>
      <c r="B997" s="243"/>
      <c r="C997" s="244"/>
      <c r="D997" s="234" t="s">
        <v>152</v>
      </c>
      <c r="E997" s="245" t="s">
        <v>19</v>
      </c>
      <c r="F997" s="246" t="s">
        <v>537</v>
      </c>
      <c r="G997" s="244"/>
      <c r="H997" s="247">
        <v>7.2000000000000002</v>
      </c>
      <c r="I997" s="248"/>
      <c r="J997" s="244"/>
      <c r="K997" s="244"/>
      <c r="L997" s="249"/>
      <c r="M997" s="250"/>
      <c r="N997" s="251"/>
      <c r="O997" s="251"/>
      <c r="P997" s="251"/>
      <c r="Q997" s="251"/>
      <c r="R997" s="251"/>
      <c r="S997" s="251"/>
      <c r="T997" s="252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53" t="s">
        <v>152</v>
      </c>
      <c r="AU997" s="253" t="s">
        <v>84</v>
      </c>
      <c r="AV997" s="14" t="s">
        <v>84</v>
      </c>
      <c r="AW997" s="14" t="s">
        <v>33</v>
      </c>
      <c r="AX997" s="14" t="s">
        <v>71</v>
      </c>
      <c r="AY997" s="253" t="s">
        <v>141</v>
      </c>
    </row>
    <row r="998" s="14" customFormat="1">
      <c r="A998" s="14"/>
      <c r="B998" s="243"/>
      <c r="C998" s="244"/>
      <c r="D998" s="234" t="s">
        <v>152</v>
      </c>
      <c r="E998" s="245" t="s">
        <v>19</v>
      </c>
      <c r="F998" s="246" t="s">
        <v>850</v>
      </c>
      <c r="G998" s="244"/>
      <c r="H998" s="247">
        <v>1.8</v>
      </c>
      <c r="I998" s="248"/>
      <c r="J998" s="244"/>
      <c r="K998" s="244"/>
      <c r="L998" s="249"/>
      <c r="M998" s="250"/>
      <c r="N998" s="251"/>
      <c r="O998" s="251"/>
      <c r="P998" s="251"/>
      <c r="Q998" s="251"/>
      <c r="R998" s="251"/>
      <c r="S998" s="251"/>
      <c r="T998" s="252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253" t="s">
        <v>152</v>
      </c>
      <c r="AU998" s="253" t="s">
        <v>84</v>
      </c>
      <c r="AV998" s="14" t="s">
        <v>84</v>
      </c>
      <c r="AW998" s="14" t="s">
        <v>33</v>
      </c>
      <c r="AX998" s="14" t="s">
        <v>71</v>
      </c>
      <c r="AY998" s="253" t="s">
        <v>141</v>
      </c>
    </row>
    <row r="999" s="14" customFormat="1">
      <c r="A999" s="14"/>
      <c r="B999" s="243"/>
      <c r="C999" s="244"/>
      <c r="D999" s="234" t="s">
        <v>152</v>
      </c>
      <c r="E999" s="245" t="s">
        <v>19</v>
      </c>
      <c r="F999" s="246" t="s">
        <v>851</v>
      </c>
      <c r="G999" s="244"/>
      <c r="H999" s="247">
        <v>10</v>
      </c>
      <c r="I999" s="248"/>
      <c r="J999" s="244"/>
      <c r="K999" s="244"/>
      <c r="L999" s="249"/>
      <c r="M999" s="250"/>
      <c r="N999" s="251"/>
      <c r="O999" s="251"/>
      <c r="P999" s="251"/>
      <c r="Q999" s="251"/>
      <c r="R999" s="251"/>
      <c r="S999" s="251"/>
      <c r="T999" s="252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3" t="s">
        <v>152</v>
      </c>
      <c r="AU999" s="253" t="s">
        <v>84</v>
      </c>
      <c r="AV999" s="14" t="s">
        <v>84</v>
      </c>
      <c r="AW999" s="14" t="s">
        <v>33</v>
      </c>
      <c r="AX999" s="14" t="s">
        <v>71</v>
      </c>
      <c r="AY999" s="253" t="s">
        <v>141</v>
      </c>
    </row>
    <row r="1000" s="14" customFormat="1">
      <c r="A1000" s="14"/>
      <c r="B1000" s="243"/>
      <c r="C1000" s="244"/>
      <c r="D1000" s="234" t="s">
        <v>152</v>
      </c>
      <c r="E1000" s="245" t="s">
        <v>19</v>
      </c>
      <c r="F1000" s="246" t="s">
        <v>1446</v>
      </c>
      <c r="G1000" s="244"/>
      <c r="H1000" s="247">
        <v>9</v>
      </c>
      <c r="I1000" s="248"/>
      <c r="J1000" s="244"/>
      <c r="K1000" s="244"/>
      <c r="L1000" s="249"/>
      <c r="M1000" s="250"/>
      <c r="N1000" s="251"/>
      <c r="O1000" s="251"/>
      <c r="P1000" s="251"/>
      <c r="Q1000" s="251"/>
      <c r="R1000" s="251"/>
      <c r="S1000" s="251"/>
      <c r="T1000" s="252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  <c r="AE1000" s="14"/>
      <c r="AT1000" s="253" t="s">
        <v>152</v>
      </c>
      <c r="AU1000" s="253" t="s">
        <v>84</v>
      </c>
      <c r="AV1000" s="14" t="s">
        <v>84</v>
      </c>
      <c r="AW1000" s="14" t="s">
        <v>33</v>
      </c>
      <c r="AX1000" s="14" t="s">
        <v>71</v>
      </c>
      <c r="AY1000" s="253" t="s">
        <v>141</v>
      </c>
    </row>
    <row r="1001" s="14" customFormat="1">
      <c r="A1001" s="14"/>
      <c r="B1001" s="243"/>
      <c r="C1001" s="244"/>
      <c r="D1001" s="234" t="s">
        <v>152</v>
      </c>
      <c r="E1001" s="245" t="s">
        <v>19</v>
      </c>
      <c r="F1001" s="246" t="s">
        <v>539</v>
      </c>
      <c r="G1001" s="244"/>
      <c r="H1001" s="247">
        <v>12.6</v>
      </c>
      <c r="I1001" s="248"/>
      <c r="J1001" s="244"/>
      <c r="K1001" s="244"/>
      <c r="L1001" s="249"/>
      <c r="M1001" s="250"/>
      <c r="N1001" s="251"/>
      <c r="O1001" s="251"/>
      <c r="P1001" s="251"/>
      <c r="Q1001" s="251"/>
      <c r="R1001" s="251"/>
      <c r="S1001" s="251"/>
      <c r="T1001" s="252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253" t="s">
        <v>152</v>
      </c>
      <c r="AU1001" s="253" t="s">
        <v>84</v>
      </c>
      <c r="AV1001" s="14" t="s">
        <v>84</v>
      </c>
      <c r="AW1001" s="14" t="s">
        <v>33</v>
      </c>
      <c r="AX1001" s="14" t="s">
        <v>71</v>
      </c>
      <c r="AY1001" s="253" t="s">
        <v>141</v>
      </c>
    </row>
    <row r="1002" s="14" customFormat="1">
      <c r="A1002" s="14"/>
      <c r="B1002" s="243"/>
      <c r="C1002" s="244"/>
      <c r="D1002" s="234" t="s">
        <v>152</v>
      </c>
      <c r="E1002" s="245" t="s">
        <v>19</v>
      </c>
      <c r="F1002" s="246" t="s">
        <v>537</v>
      </c>
      <c r="G1002" s="244"/>
      <c r="H1002" s="247">
        <v>7.2000000000000002</v>
      </c>
      <c r="I1002" s="248"/>
      <c r="J1002" s="244"/>
      <c r="K1002" s="244"/>
      <c r="L1002" s="249"/>
      <c r="M1002" s="250"/>
      <c r="N1002" s="251"/>
      <c r="O1002" s="251"/>
      <c r="P1002" s="251"/>
      <c r="Q1002" s="251"/>
      <c r="R1002" s="251"/>
      <c r="S1002" s="251"/>
      <c r="T1002" s="252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3" t="s">
        <v>152</v>
      </c>
      <c r="AU1002" s="253" t="s">
        <v>84</v>
      </c>
      <c r="AV1002" s="14" t="s">
        <v>84</v>
      </c>
      <c r="AW1002" s="14" t="s">
        <v>33</v>
      </c>
      <c r="AX1002" s="14" t="s">
        <v>71</v>
      </c>
      <c r="AY1002" s="253" t="s">
        <v>141</v>
      </c>
    </row>
    <row r="1003" s="13" customFormat="1">
      <c r="A1003" s="13"/>
      <c r="B1003" s="232"/>
      <c r="C1003" s="233"/>
      <c r="D1003" s="234" t="s">
        <v>152</v>
      </c>
      <c r="E1003" s="235" t="s">
        <v>19</v>
      </c>
      <c r="F1003" s="236" t="s">
        <v>264</v>
      </c>
      <c r="G1003" s="233"/>
      <c r="H1003" s="235" t="s">
        <v>19</v>
      </c>
      <c r="I1003" s="237"/>
      <c r="J1003" s="233"/>
      <c r="K1003" s="233"/>
      <c r="L1003" s="238"/>
      <c r="M1003" s="239"/>
      <c r="N1003" s="240"/>
      <c r="O1003" s="240"/>
      <c r="P1003" s="240"/>
      <c r="Q1003" s="240"/>
      <c r="R1003" s="240"/>
      <c r="S1003" s="240"/>
      <c r="T1003" s="24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42" t="s">
        <v>152</v>
      </c>
      <c r="AU1003" s="242" t="s">
        <v>84</v>
      </c>
      <c r="AV1003" s="13" t="s">
        <v>78</v>
      </c>
      <c r="AW1003" s="13" t="s">
        <v>33</v>
      </c>
      <c r="AX1003" s="13" t="s">
        <v>71</v>
      </c>
      <c r="AY1003" s="242" t="s">
        <v>141</v>
      </c>
    </row>
    <row r="1004" s="14" customFormat="1">
      <c r="A1004" s="14"/>
      <c r="B1004" s="243"/>
      <c r="C1004" s="244"/>
      <c r="D1004" s="234" t="s">
        <v>152</v>
      </c>
      <c r="E1004" s="245" t="s">
        <v>19</v>
      </c>
      <c r="F1004" s="246" t="s">
        <v>548</v>
      </c>
      <c r="G1004" s="244"/>
      <c r="H1004" s="247">
        <v>18</v>
      </c>
      <c r="I1004" s="248"/>
      <c r="J1004" s="244"/>
      <c r="K1004" s="244"/>
      <c r="L1004" s="249"/>
      <c r="M1004" s="250"/>
      <c r="N1004" s="251"/>
      <c r="O1004" s="251"/>
      <c r="P1004" s="251"/>
      <c r="Q1004" s="251"/>
      <c r="R1004" s="251"/>
      <c r="S1004" s="251"/>
      <c r="T1004" s="252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53" t="s">
        <v>152</v>
      </c>
      <c r="AU1004" s="253" t="s">
        <v>84</v>
      </c>
      <c r="AV1004" s="14" t="s">
        <v>84</v>
      </c>
      <c r="AW1004" s="14" t="s">
        <v>33</v>
      </c>
      <c r="AX1004" s="14" t="s">
        <v>71</v>
      </c>
      <c r="AY1004" s="253" t="s">
        <v>141</v>
      </c>
    </row>
    <row r="1005" s="14" customFormat="1">
      <c r="A1005" s="14"/>
      <c r="B1005" s="243"/>
      <c r="C1005" s="244"/>
      <c r="D1005" s="234" t="s">
        <v>152</v>
      </c>
      <c r="E1005" s="245" t="s">
        <v>19</v>
      </c>
      <c r="F1005" s="246" t="s">
        <v>549</v>
      </c>
      <c r="G1005" s="244"/>
      <c r="H1005" s="247">
        <v>14.4</v>
      </c>
      <c r="I1005" s="248"/>
      <c r="J1005" s="244"/>
      <c r="K1005" s="244"/>
      <c r="L1005" s="249"/>
      <c r="M1005" s="250"/>
      <c r="N1005" s="251"/>
      <c r="O1005" s="251"/>
      <c r="P1005" s="251"/>
      <c r="Q1005" s="251"/>
      <c r="R1005" s="251"/>
      <c r="S1005" s="251"/>
      <c r="T1005" s="252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3" t="s">
        <v>152</v>
      </c>
      <c r="AU1005" s="253" t="s">
        <v>84</v>
      </c>
      <c r="AV1005" s="14" t="s">
        <v>84</v>
      </c>
      <c r="AW1005" s="14" t="s">
        <v>33</v>
      </c>
      <c r="AX1005" s="14" t="s">
        <v>71</v>
      </c>
      <c r="AY1005" s="253" t="s">
        <v>141</v>
      </c>
    </row>
    <row r="1006" s="14" customFormat="1">
      <c r="A1006" s="14"/>
      <c r="B1006" s="243"/>
      <c r="C1006" s="244"/>
      <c r="D1006" s="234" t="s">
        <v>152</v>
      </c>
      <c r="E1006" s="245" t="s">
        <v>19</v>
      </c>
      <c r="F1006" s="246" t="s">
        <v>543</v>
      </c>
      <c r="G1006" s="244"/>
      <c r="H1006" s="247">
        <v>15</v>
      </c>
      <c r="I1006" s="248"/>
      <c r="J1006" s="244"/>
      <c r="K1006" s="244"/>
      <c r="L1006" s="249"/>
      <c r="M1006" s="250"/>
      <c r="N1006" s="251"/>
      <c r="O1006" s="251"/>
      <c r="P1006" s="251"/>
      <c r="Q1006" s="251"/>
      <c r="R1006" s="251"/>
      <c r="S1006" s="251"/>
      <c r="T1006" s="252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  <c r="AE1006" s="14"/>
      <c r="AT1006" s="253" t="s">
        <v>152</v>
      </c>
      <c r="AU1006" s="253" t="s">
        <v>84</v>
      </c>
      <c r="AV1006" s="14" t="s">
        <v>84</v>
      </c>
      <c r="AW1006" s="14" t="s">
        <v>33</v>
      </c>
      <c r="AX1006" s="14" t="s">
        <v>71</v>
      </c>
      <c r="AY1006" s="253" t="s">
        <v>141</v>
      </c>
    </row>
    <row r="1007" s="14" customFormat="1">
      <c r="A1007" s="14"/>
      <c r="B1007" s="243"/>
      <c r="C1007" s="244"/>
      <c r="D1007" s="234" t="s">
        <v>152</v>
      </c>
      <c r="E1007" s="245" t="s">
        <v>19</v>
      </c>
      <c r="F1007" s="246" t="s">
        <v>549</v>
      </c>
      <c r="G1007" s="244"/>
      <c r="H1007" s="247">
        <v>14.4</v>
      </c>
      <c r="I1007" s="248"/>
      <c r="J1007" s="244"/>
      <c r="K1007" s="244"/>
      <c r="L1007" s="249"/>
      <c r="M1007" s="250"/>
      <c r="N1007" s="251"/>
      <c r="O1007" s="251"/>
      <c r="P1007" s="251"/>
      <c r="Q1007" s="251"/>
      <c r="R1007" s="251"/>
      <c r="S1007" s="251"/>
      <c r="T1007" s="252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  <c r="AE1007" s="14"/>
      <c r="AT1007" s="253" t="s">
        <v>152</v>
      </c>
      <c r="AU1007" s="253" t="s">
        <v>84</v>
      </c>
      <c r="AV1007" s="14" t="s">
        <v>84</v>
      </c>
      <c r="AW1007" s="14" t="s">
        <v>33</v>
      </c>
      <c r="AX1007" s="14" t="s">
        <v>71</v>
      </c>
      <c r="AY1007" s="253" t="s">
        <v>141</v>
      </c>
    </row>
    <row r="1008" s="14" customFormat="1">
      <c r="A1008" s="14"/>
      <c r="B1008" s="243"/>
      <c r="C1008" s="244"/>
      <c r="D1008" s="234" t="s">
        <v>152</v>
      </c>
      <c r="E1008" s="245" t="s">
        <v>19</v>
      </c>
      <c r="F1008" s="246" t="s">
        <v>548</v>
      </c>
      <c r="G1008" s="244"/>
      <c r="H1008" s="247">
        <v>18</v>
      </c>
      <c r="I1008" s="248"/>
      <c r="J1008" s="244"/>
      <c r="K1008" s="244"/>
      <c r="L1008" s="249"/>
      <c r="M1008" s="250"/>
      <c r="N1008" s="251"/>
      <c r="O1008" s="251"/>
      <c r="P1008" s="251"/>
      <c r="Q1008" s="251"/>
      <c r="R1008" s="251"/>
      <c r="S1008" s="251"/>
      <c r="T1008" s="252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253" t="s">
        <v>152</v>
      </c>
      <c r="AU1008" s="253" t="s">
        <v>84</v>
      </c>
      <c r="AV1008" s="14" t="s">
        <v>84</v>
      </c>
      <c r="AW1008" s="14" t="s">
        <v>33</v>
      </c>
      <c r="AX1008" s="14" t="s">
        <v>71</v>
      </c>
      <c r="AY1008" s="253" t="s">
        <v>141</v>
      </c>
    </row>
    <row r="1009" s="15" customFormat="1">
      <c r="A1009" s="15"/>
      <c r="B1009" s="254"/>
      <c r="C1009" s="255"/>
      <c r="D1009" s="234" t="s">
        <v>152</v>
      </c>
      <c r="E1009" s="256" t="s">
        <v>19</v>
      </c>
      <c r="F1009" s="257" t="s">
        <v>159</v>
      </c>
      <c r="G1009" s="255"/>
      <c r="H1009" s="258">
        <v>147.40000000000001</v>
      </c>
      <c r="I1009" s="259"/>
      <c r="J1009" s="255"/>
      <c r="K1009" s="255"/>
      <c r="L1009" s="260"/>
      <c r="M1009" s="261"/>
      <c r="N1009" s="262"/>
      <c r="O1009" s="262"/>
      <c r="P1009" s="262"/>
      <c r="Q1009" s="262"/>
      <c r="R1009" s="262"/>
      <c r="S1009" s="262"/>
      <c r="T1009" s="263"/>
      <c r="U1009" s="15"/>
      <c r="V1009" s="15"/>
      <c r="W1009" s="15"/>
      <c r="X1009" s="15"/>
      <c r="Y1009" s="15"/>
      <c r="Z1009" s="15"/>
      <c r="AA1009" s="15"/>
      <c r="AB1009" s="15"/>
      <c r="AC1009" s="15"/>
      <c r="AD1009" s="15"/>
      <c r="AE1009" s="15"/>
      <c r="AT1009" s="264" t="s">
        <v>152</v>
      </c>
      <c r="AU1009" s="264" t="s">
        <v>84</v>
      </c>
      <c r="AV1009" s="15" t="s">
        <v>148</v>
      </c>
      <c r="AW1009" s="15" t="s">
        <v>33</v>
      </c>
      <c r="AX1009" s="15" t="s">
        <v>78</v>
      </c>
      <c r="AY1009" s="264" t="s">
        <v>141</v>
      </c>
    </row>
    <row r="1010" s="2" customFormat="1" ht="16.5" customHeight="1">
      <c r="A1010" s="40"/>
      <c r="B1010" s="41"/>
      <c r="C1010" s="214" t="s">
        <v>852</v>
      </c>
      <c r="D1010" s="214" t="s">
        <v>143</v>
      </c>
      <c r="E1010" s="215" t="s">
        <v>853</v>
      </c>
      <c r="F1010" s="216" t="s">
        <v>854</v>
      </c>
      <c r="G1010" s="217" t="s">
        <v>347</v>
      </c>
      <c r="H1010" s="218">
        <v>3.7999999999999998</v>
      </c>
      <c r="I1010" s="219"/>
      <c r="J1010" s="220">
        <f>ROUND(I1010*H1010,2)</f>
        <v>0</v>
      </c>
      <c r="K1010" s="216" t="s">
        <v>147</v>
      </c>
      <c r="L1010" s="46"/>
      <c r="M1010" s="221" t="s">
        <v>19</v>
      </c>
      <c r="N1010" s="222" t="s">
        <v>43</v>
      </c>
      <c r="O1010" s="86"/>
      <c r="P1010" s="223">
        <f>O1010*H1010</f>
        <v>0</v>
      </c>
      <c r="Q1010" s="223">
        <v>0</v>
      </c>
      <c r="R1010" s="223">
        <f>Q1010*H1010</f>
        <v>0</v>
      </c>
      <c r="S1010" s="223">
        <v>0.00175</v>
      </c>
      <c r="T1010" s="224">
        <f>S1010*H1010</f>
        <v>0.0066499999999999997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25" t="s">
        <v>283</v>
      </c>
      <c r="AT1010" s="225" t="s">
        <v>143</v>
      </c>
      <c r="AU1010" s="225" t="s">
        <v>84</v>
      </c>
      <c r="AY1010" s="19" t="s">
        <v>141</v>
      </c>
      <c r="BE1010" s="226">
        <f>IF(N1010="základní",J1010,0)</f>
        <v>0</v>
      </c>
      <c r="BF1010" s="226">
        <f>IF(N1010="snížená",J1010,0)</f>
        <v>0</v>
      </c>
      <c r="BG1010" s="226">
        <f>IF(N1010="zákl. přenesená",J1010,0)</f>
        <v>0</v>
      </c>
      <c r="BH1010" s="226">
        <f>IF(N1010="sníž. přenesená",J1010,0)</f>
        <v>0</v>
      </c>
      <c r="BI1010" s="226">
        <f>IF(N1010="nulová",J1010,0)</f>
        <v>0</v>
      </c>
      <c r="BJ1010" s="19" t="s">
        <v>84</v>
      </c>
      <c r="BK1010" s="226">
        <f>ROUND(I1010*H1010,2)</f>
        <v>0</v>
      </c>
      <c r="BL1010" s="19" t="s">
        <v>283</v>
      </c>
      <c r="BM1010" s="225" t="s">
        <v>855</v>
      </c>
    </row>
    <row r="1011" s="2" customFormat="1">
      <c r="A1011" s="40"/>
      <c r="B1011" s="41"/>
      <c r="C1011" s="42"/>
      <c r="D1011" s="227" t="s">
        <v>150</v>
      </c>
      <c r="E1011" s="42"/>
      <c r="F1011" s="228" t="s">
        <v>856</v>
      </c>
      <c r="G1011" s="42"/>
      <c r="H1011" s="42"/>
      <c r="I1011" s="229"/>
      <c r="J1011" s="42"/>
      <c r="K1011" s="42"/>
      <c r="L1011" s="46"/>
      <c r="M1011" s="230"/>
      <c r="N1011" s="231"/>
      <c r="O1011" s="86"/>
      <c r="P1011" s="86"/>
      <c r="Q1011" s="86"/>
      <c r="R1011" s="86"/>
      <c r="S1011" s="86"/>
      <c r="T1011" s="87"/>
      <c r="U1011" s="40"/>
      <c r="V1011" s="40"/>
      <c r="W1011" s="40"/>
      <c r="X1011" s="40"/>
      <c r="Y1011" s="40"/>
      <c r="Z1011" s="40"/>
      <c r="AA1011" s="40"/>
      <c r="AB1011" s="40"/>
      <c r="AC1011" s="40"/>
      <c r="AD1011" s="40"/>
      <c r="AE1011" s="40"/>
      <c r="AT1011" s="19" t="s">
        <v>150</v>
      </c>
      <c r="AU1011" s="19" t="s">
        <v>84</v>
      </c>
    </row>
    <row r="1012" s="13" customFormat="1">
      <c r="A1012" s="13"/>
      <c r="B1012" s="232"/>
      <c r="C1012" s="233"/>
      <c r="D1012" s="234" t="s">
        <v>152</v>
      </c>
      <c r="E1012" s="235" t="s">
        <v>19</v>
      </c>
      <c r="F1012" s="236" t="s">
        <v>857</v>
      </c>
      <c r="G1012" s="233"/>
      <c r="H1012" s="235" t="s">
        <v>19</v>
      </c>
      <c r="I1012" s="237"/>
      <c r="J1012" s="233"/>
      <c r="K1012" s="233"/>
      <c r="L1012" s="238"/>
      <c r="M1012" s="239"/>
      <c r="N1012" s="240"/>
      <c r="O1012" s="240"/>
      <c r="P1012" s="240"/>
      <c r="Q1012" s="240"/>
      <c r="R1012" s="240"/>
      <c r="S1012" s="240"/>
      <c r="T1012" s="24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2" t="s">
        <v>152</v>
      </c>
      <c r="AU1012" s="242" t="s">
        <v>84</v>
      </c>
      <c r="AV1012" s="13" t="s">
        <v>78</v>
      </c>
      <c r="AW1012" s="13" t="s">
        <v>33</v>
      </c>
      <c r="AX1012" s="13" t="s">
        <v>71</v>
      </c>
      <c r="AY1012" s="242" t="s">
        <v>141</v>
      </c>
    </row>
    <row r="1013" s="14" customFormat="1">
      <c r="A1013" s="14"/>
      <c r="B1013" s="243"/>
      <c r="C1013" s="244"/>
      <c r="D1013" s="234" t="s">
        <v>152</v>
      </c>
      <c r="E1013" s="245" t="s">
        <v>19</v>
      </c>
      <c r="F1013" s="246" t="s">
        <v>913</v>
      </c>
      <c r="G1013" s="244"/>
      <c r="H1013" s="247">
        <v>3.7999999999999998</v>
      </c>
      <c r="I1013" s="248"/>
      <c r="J1013" s="244"/>
      <c r="K1013" s="244"/>
      <c r="L1013" s="249"/>
      <c r="M1013" s="250"/>
      <c r="N1013" s="251"/>
      <c r="O1013" s="251"/>
      <c r="P1013" s="251"/>
      <c r="Q1013" s="251"/>
      <c r="R1013" s="251"/>
      <c r="S1013" s="251"/>
      <c r="T1013" s="252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253" t="s">
        <v>152</v>
      </c>
      <c r="AU1013" s="253" t="s">
        <v>84</v>
      </c>
      <c r="AV1013" s="14" t="s">
        <v>84</v>
      </c>
      <c r="AW1013" s="14" t="s">
        <v>33</v>
      </c>
      <c r="AX1013" s="14" t="s">
        <v>71</v>
      </c>
      <c r="AY1013" s="253" t="s">
        <v>141</v>
      </c>
    </row>
    <row r="1014" s="15" customFormat="1">
      <c r="A1014" s="15"/>
      <c r="B1014" s="254"/>
      <c r="C1014" s="255"/>
      <c r="D1014" s="234" t="s">
        <v>152</v>
      </c>
      <c r="E1014" s="256" t="s">
        <v>19</v>
      </c>
      <c r="F1014" s="257" t="s">
        <v>159</v>
      </c>
      <c r="G1014" s="255"/>
      <c r="H1014" s="258">
        <v>3.7999999999999998</v>
      </c>
      <c r="I1014" s="259"/>
      <c r="J1014" s="255"/>
      <c r="K1014" s="255"/>
      <c r="L1014" s="260"/>
      <c r="M1014" s="261"/>
      <c r="N1014" s="262"/>
      <c r="O1014" s="262"/>
      <c r="P1014" s="262"/>
      <c r="Q1014" s="262"/>
      <c r="R1014" s="262"/>
      <c r="S1014" s="262"/>
      <c r="T1014" s="263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64" t="s">
        <v>152</v>
      </c>
      <c r="AU1014" s="264" t="s">
        <v>84</v>
      </c>
      <c r="AV1014" s="15" t="s">
        <v>148</v>
      </c>
      <c r="AW1014" s="15" t="s">
        <v>33</v>
      </c>
      <c r="AX1014" s="15" t="s">
        <v>78</v>
      </c>
      <c r="AY1014" s="264" t="s">
        <v>141</v>
      </c>
    </row>
    <row r="1015" s="2" customFormat="1" ht="16.5" customHeight="1">
      <c r="A1015" s="40"/>
      <c r="B1015" s="41"/>
      <c r="C1015" s="214" t="s">
        <v>859</v>
      </c>
      <c r="D1015" s="214" t="s">
        <v>143</v>
      </c>
      <c r="E1015" s="215" t="s">
        <v>860</v>
      </c>
      <c r="F1015" s="216" t="s">
        <v>861</v>
      </c>
      <c r="G1015" s="217" t="s">
        <v>347</v>
      </c>
      <c r="H1015" s="218">
        <v>3.7999999999999998</v>
      </c>
      <c r="I1015" s="219"/>
      <c r="J1015" s="220">
        <f>ROUND(I1015*H1015,2)</f>
        <v>0</v>
      </c>
      <c r="K1015" s="216" t="s">
        <v>147</v>
      </c>
      <c r="L1015" s="46"/>
      <c r="M1015" s="221" t="s">
        <v>19</v>
      </c>
      <c r="N1015" s="222" t="s">
        <v>43</v>
      </c>
      <c r="O1015" s="86"/>
      <c r="P1015" s="223">
        <f>O1015*H1015</f>
        <v>0</v>
      </c>
      <c r="Q1015" s="223">
        <v>0</v>
      </c>
      <c r="R1015" s="223">
        <f>Q1015*H1015</f>
        <v>0</v>
      </c>
      <c r="S1015" s="223">
        <v>0.0025999999999999999</v>
      </c>
      <c r="T1015" s="224">
        <f>S1015*H1015</f>
        <v>0.0098799999999999999</v>
      </c>
      <c r="U1015" s="40"/>
      <c r="V1015" s="40"/>
      <c r="W1015" s="40"/>
      <c r="X1015" s="40"/>
      <c r="Y1015" s="40"/>
      <c r="Z1015" s="40"/>
      <c r="AA1015" s="40"/>
      <c r="AB1015" s="40"/>
      <c r="AC1015" s="40"/>
      <c r="AD1015" s="40"/>
      <c r="AE1015" s="40"/>
      <c r="AR1015" s="225" t="s">
        <v>283</v>
      </c>
      <c r="AT1015" s="225" t="s">
        <v>143</v>
      </c>
      <c r="AU1015" s="225" t="s">
        <v>84</v>
      </c>
      <c r="AY1015" s="19" t="s">
        <v>141</v>
      </c>
      <c r="BE1015" s="226">
        <f>IF(N1015="základní",J1015,0)</f>
        <v>0</v>
      </c>
      <c r="BF1015" s="226">
        <f>IF(N1015="snížená",J1015,0)</f>
        <v>0</v>
      </c>
      <c r="BG1015" s="226">
        <f>IF(N1015="zákl. přenesená",J1015,0)</f>
        <v>0</v>
      </c>
      <c r="BH1015" s="226">
        <f>IF(N1015="sníž. přenesená",J1015,0)</f>
        <v>0</v>
      </c>
      <c r="BI1015" s="226">
        <f>IF(N1015="nulová",J1015,0)</f>
        <v>0</v>
      </c>
      <c r="BJ1015" s="19" t="s">
        <v>84</v>
      </c>
      <c r="BK1015" s="226">
        <f>ROUND(I1015*H1015,2)</f>
        <v>0</v>
      </c>
      <c r="BL1015" s="19" t="s">
        <v>283</v>
      </c>
      <c r="BM1015" s="225" t="s">
        <v>862</v>
      </c>
    </row>
    <row r="1016" s="2" customFormat="1">
      <c r="A1016" s="40"/>
      <c r="B1016" s="41"/>
      <c r="C1016" s="42"/>
      <c r="D1016" s="227" t="s">
        <v>150</v>
      </c>
      <c r="E1016" s="42"/>
      <c r="F1016" s="228" t="s">
        <v>863</v>
      </c>
      <c r="G1016" s="42"/>
      <c r="H1016" s="42"/>
      <c r="I1016" s="229"/>
      <c r="J1016" s="42"/>
      <c r="K1016" s="42"/>
      <c r="L1016" s="46"/>
      <c r="M1016" s="230"/>
      <c r="N1016" s="231"/>
      <c r="O1016" s="86"/>
      <c r="P1016" s="86"/>
      <c r="Q1016" s="86"/>
      <c r="R1016" s="86"/>
      <c r="S1016" s="86"/>
      <c r="T1016" s="87"/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T1016" s="19" t="s">
        <v>150</v>
      </c>
      <c r="AU1016" s="19" t="s">
        <v>84</v>
      </c>
    </row>
    <row r="1017" s="13" customFormat="1">
      <c r="A1017" s="13"/>
      <c r="B1017" s="232"/>
      <c r="C1017" s="233"/>
      <c r="D1017" s="234" t="s">
        <v>152</v>
      </c>
      <c r="E1017" s="235" t="s">
        <v>19</v>
      </c>
      <c r="F1017" s="236" t="s">
        <v>843</v>
      </c>
      <c r="G1017" s="233"/>
      <c r="H1017" s="235" t="s">
        <v>19</v>
      </c>
      <c r="I1017" s="237"/>
      <c r="J1017" s="233"/>
      <c r="K1017" s="233"/>
      <c r="L1017" s="238"/>
      <c r="M1017" s="239"/>
      <c r="N1017" s="240"/>
      <c r="O1017" s="240"/>
      <c r="P1017" s="240"/>
      <c r="Q1017" s="240"/>
      <c r="R1017" s="240"/>
      <c r="S1017" s="240"/>
      <c r="T1017" s="241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2" t="s">
        <v>152</v>
      </c>
      <c r="AU1017" s="242" t="s">
        <v>84</v>
      </c>
      <c r="AV1017" s="13" t="s">
        <v>78</v>
      </c>
      <c r="AW1017" s="13" t="s">
        <v>33</v>
      </c>
      <c r="AX1017" s="13" t="s">
        <v>71</v>
      </c>
      <c r="AY1017" s="242" t="s">
        <v>141</v>
      </c>
    </row>
    <row r="1018" s="14" customFormat="1">
      <c r="A1018" s="14"/>
      <c r="B1018" s="243"/>
      <c r="C1018" s="244"/>
      <c r="D1018" s="234" t="s">
        <v>152</v>
      </c>
      <c r="E1018" s="245" t="s">
        <v>19</v>
      </c>
      <c r="F1018" s="246" t="s">
        <v>913</v>
      </c>
      <c r="G1018" s="244"/>
      <c r="H1018" s="247">
        <v>3.7999999999999998</v>
      </c>
      <c r="I1018" s="248"/>
      <c r="J1018" s="244"/>
      <c r="K1018" s="244"/>
      <c r="L1018" s="249"/>
      <c r="M1018" s="250"/>
      <c r="N1018" s="251"/>
      <c r="O1018" s="251"/>
      <c r="P1018" s="251"/>
      <c r="Q1018" s="251"/>
      <c r="R1018" s="251"/>
      <c r="S1018" s="251"/>
      <c r="T1018" s="252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3" t="s">
        <v>152</v>
      </c>
      <c r="AU1018" s="253" t="s">
        <v>84</v>
      </c>
      <c r="AV1018" s="14" t="s">
        <v>84</v>
      </c>
      <c r="AW1018" s="14" t="s">
        <v>33</v>
      </c>
      <c r="AX1018" s="14" t="s">
        <v>71</v>
      </c>
      <c r="AY1018" s="253" t="s">
        <v>141</v>
      </c>
    </row>
    <row r="1019" s="15" customFormat="1">
      <c r="A1019" s="15"/>
      <c r="B1019" s="254"/>
      <c r="C1019" s="255"/>
      <c r="D1019" s="234" t="s">
        <v>152</v>
      </c>
      <c r="E1019" s="256" t="s">
        <v>19</v>
      </c>
      <c r="F1019" s="257" t="s">
        <v>159</v>
      </c>
      <c r="G1019" s="255"/>
      <c r="H1019" s="258">
        <v>3.7999999999999998</v>
      </c>
      <c r="I1019" s="259"/>
      <c r="J1019" s="255"/>
      <c r="K1019" s="255"/>
      <c r="L1019" s="260"/>
      <c r="M1019" s="261"/>
      <c r="N1019" s="262"/>
      <c r="O1019" s="262"/>
      <c r="P1019" s="262"/>
      <c r="Q1019" s="262"/>
      <c r="R1019" s="262"/>
      <c r="S1019" s="262"/>
      <c r="T1019" s="263"/>
      <c r="U1019" s="15"/>
      <c r="V1019" s="15"/>
      <c r="W1019" s="15"/>
      <c r="X1019" s="15"/>
      <c r="Y1019" s="15"/>
      <c r="Z1019" s="15"/>
      <c r="AA1019" s="15"/>
      <c r="AB1019" s="15"/>
      <c r="AC1019" s="15"/>
      <c r="AD1019" s="15"/>
      <c r="AE1019" s="15"/>
      <c r="AT1019" s="264" t="s">
        <v>152</v>
      </c>
      <c r="AU1019" s="264" t="s">
        <v>84</v>
      </c>
      <c r="AV1019" s="15" t="s">
        <v>148</v>
      </c>
      <c r="AW1019" s="15" t="s">
        <v>33</v>
      </c>
      <c r="AX1019" s="15" t="s">
        <v>78</v>
      </c>
      <c r="AY1019" s="264" t="s">
        <v>141</v>
      </c>
    </row>
    <row r="1020" s="2" customFormat="1" ht="16.5" customHeight="1">
      <c r="A1020" s="40"/>
      <c r="B1020" s="41"/>
      <c r="C1020" s="214" t="s">
        <v>864</v>
      </c>
      <c r="D1020" s="214" t="s">
        <v>143</v>
      </c>
      <c r="E1020" s="215" t="s">
        <v>865</v>
      </c>
      <c r="F1020" s="216" t="s">
        <v>866</v>
      </c>
      <c r="G1020" s="217" t="s">
        <v>347</v>
      </c>
      <c r="H1020" s="218">
        <v>2.7999999999999998</v>
      </c>
      <c r="I1020" s="219"/>
      <c r="J1020" s="220">
        <f>ROUND(I1020*H1020,2)</f>
        <v>0</v>
      </c>
      <c r="K1020" s="216" t="s">
        <v>147</v>
      </c>
      <c r="L1020" s="46"/>
      <c r="M1020" s="221" t="s">
        <v>19</v>
      </c>
      <c r="N1020" s="222" t="s">
        <v>43</v>
      </c>
      <c r="O1020" s="86"/>
      <c r="P1020" s="223">
        <f>O1020*H1020</f>
        <v>0</v>
      </c>
      <c r="Q1020" s="223">
        <v>0</v>
      </c>
      <c r="R1020" s="223">
        <f>Q1020*H1020</f>
        <v>0</v>
      </c>
      <c r="S1020" s="223">
        <v>0.0039399999999999999</v>
      </c>
      <c r="T1020" s="224">
        <f>S1020*H1020</f>
        <v>0.011031999999999998</v>
      </c>
      <c r="U1020" s="40"/>
      <c r="V1020" s="40"/>
      <c r="W1020" s="40"/>
      <c r="X1020" s="40"/>
      <c r="Y1020" s="40"/>
      <c r="Z1020" s="40"/>
      <c r="AA1020" s="40"/>
      <c r="AB1020" s="40"/>
      <c r="AC1020" s="40"/>
      <c r="AD1020" s="40"/>
      <c r="AE1020" s="40"/>
      <c r="AR1020" s="225" t="s">
        <v>283</v>
      </c>
      <c r="AT1020" s="225" t="s">
        <v>143</v>
      </c>
      <c r="AU1020" s="225" t="s">
        <v>84</v>
      </c>
      <c r="AY1020" s="19" t="s">
        <v>141</v>
      </c>
      <c r="BE1020" s="226">
        <f>IF(N1020="základní",J1020,0)</f>
        <v>0</v>
      </c>
      <c r="BF1020" s="226">
        <f>IF(N1020="snížená",J1020,0)</f>
        <v>0</v>
      </c>
      <c r="BG1020" s="226">
        <f>IF(N1020="zákl. přenesená",J1020,0)</f>
        <v>0</v>
      </c>
      <c r="BH1020" s="226">
        <f>IF(N1020="sníž. přenesená",J1020,0)</f>
        <v>0</v>
      </c>
      <c r="BI1020" s="226">
        <f>IF(N1020="nulová",J1020,0)</f>
        <v>0</v>
      </c>
      <c r="BJ1020" s="19" t="s">
        <v>84</v>
      </c>
      <c r="BK1020" s="226">
        <f>ROUND(I1020*H1020,2)</f>
        <v>0</v>
      </c>
      <c r="BL1020" s="19" t="s">
        <v>283</v>
      </c>
      <c r="BM1020" s="225" t="s">
        <v>867</v>
      </c>
    </row>
    <row r="1021" s="2" customFormat="1">
      <c r="A1021" s="40"/>
      <c r="B1021" s="41"/>
      <c r="C1021" s="42"/>
      <c r="D1021" s="227" t="s">
        <v>150</v>
      </c>
      <c r="E1021" s="42"/>
      <c r="F1021" s="228" t="s">
        <v>868</v>
      </c>
      <c r="G1021" s="42"/>
      <c r="H1021" s="42"/>
      <c r="I1021" s="229"/>
      <c r="J1021" s="42"/>
      <c r="K1021" s="42"/>
      <c r="L1021" s="46"/>
      <c r="M1021" s="230"/>
      <c r="N1021" s="231"/>
      <c r="O1021" s="86"/>
      <c r="P1021" s="86"/>
      <c r="Q1021" s="86"/>
      <c r="R1021" s="86"/>
      <c r="S1021" s="86"/>
      <c r="T1021" s="87"/>
      <c r="U1021" s="40"/>
      <c r="V1021" s="40"/>
      <c r="W1021" s="40"/>
      <c r="X1021" s="40"/>
      <c r="Y1021" s="40"/>
      <c r="Z1021" s="40"/>
      <c r="AA1021" s="40"/>
      <c r="AB1021" s="40"/>
      <c r="AC1021" s="40"/>
      <c r="AD1021" s="40"/>
      <c r="AE1021" s="40"/>
      <c r="AT1021" s="19" t="s">
        <v>150</v>
      </c>
      <c r="AU1021" s="19" t="s">
        <v>84</v>
      </c>
    </row>
    <row r="1022" s="13" customFormat="1">
      <c r="A1022" s="13"/>
      <c r="B1022" s="232"/>
      <c r="C1022" s="233"/>
      <c r="D1022" s="234" t="s">
        <v>152</v>
      </c>
      <c r="E1022" s="235" t="s">
        <v>19</v>
      </c>
      <c r="F1022" s="236" t="s">
        <v>843</v>
      </c>
      <c r="G1022" s="233"/>
      <c r="H1022" s="235" t="s">
        <v>19</v>
      </c>
      <c r="I1022" s="237"/>
      <c r="J1022" s="233"/>
      <c r="K1022" s="233"/>
      <c r="L1022" s="238"/>
      <c r="M1022" s="239"/>
      <c r="N1022" s="240"/>
      <c r="O1022" s="240"/>
      <c r="P1022" s="240"/>
      <c r="Q1022" s="240"/>
      <c r="R1022" s="240"/>
      <c r="S1022" s="240"/>
      <c r="T1022" s="24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42" t="s">
        <v>152</v>
      </c>
      <c r="AU1022" s="242" t="s">
        <v>84</v>
      </c>
      <c r="AV1022" s="13" t="s">
        <v>78</v>
      </c>
      <c r="AW1022" s="13" t="s">
        <v>33</v>
      </c>
      <c r="AX1022" s="13" t="s">
        <v>71</v>
      </c>
      <c r="AY1022" s="242" t="s">
        <v>141</v>
      </c>
    </row>
    <row r="1023" s="14" customFormat="1">
      <c r="A1023" s="14"/>
      <c r="B1023" s="243"/>
      <c r="C1023" s="244"/>
      <c r="D1023" s="234" t="s">
        <v>152</v>
      </c>
      <c r="E1023" s="245" t="s">
        <v>19</v>
      </c>
      <c r="F1023" s="246" t="s">
        <v>869</v>
      </c>
      <c r="G1023" s="244"/>
      <c r="H1023" s="247">
        <v>2.7999999999999998</v>
      </c>
      <c r="I1023" s="248"/>
      <c r="J1023" s="244"/>
      <c r="K1023" s="244"/>
      <c r="L1023" s="249"/>
      <c r="M1023" s="250"/>
      <c r="N1023" s="251"/>
      <c r="O1023" s="251"/>
      <c r="P1023" s="251"/>
      <c r="Q1023" s="251"/>
      <c r="R1023" s="251"/>
      <c r="S1023" s="251"/>
      <c r="T1023" s="252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253" t="s">
        <v>152</v>
      </c>
      <c r="AU1023" s="253" t="s">
        <v>84</v>
      </c>
      <c r="AV1023" s="14" t="s">
        <v>84</v>
      </c>
      <c r="AW1023" s="14" t="s">
        <v>33</v>
      </c>
      <c r="AX1023" s="14" t="s">
        <v>71</v>
      </c>
      <c r="AY1023" s="253" t="s">
        <v>141</v>
      </c>
    </row>
    <row r="1024" s="15" customFormat="1">
      <c r="A1024" s="15"/>
      <c r="B1024" s="254"/>
      <c r="C1024" s="255"/>
      <c r="D1024" s="234" t="s">
        <v>152</v>
      </c>
      <c r="E1024" s="256" t="s">
        <v>19</v>
      </c>
      <c r="F1024" s="257" t="s">
        <v>159</v>
      </c>
      <c r="G1024" s="255"/>
      <c r="H1024" s="258">
        <v>2.7999999999999998</v>
      </c>
      <c r="I1024" s="259"/>
      <c r="J1024" s="255"/>
      <c r="K1024" s="255"/>
      <c r="L1024" s="260"/>
      <c r="M1024" s="261"/>
      <c r="N1024" s="262"/>
      <c r="O1024" s="262"/>
      <c r="P1024" s="262"/>
      <c r="Q1024" s="262"/>
      <c r="R1024" s="262"/>
      <c r="S1024" s="262"/>
      <c r="T1024" s="263"/>
      <c r="U1024" s="15"/>
      <c r="V1024" s="15"/>
      <c r="W1024" s="15"/>
      <c r="X1024" s="15"/>
      <c r="Y1024" s="15"/>
      <c r="Z1024" s="15"/>
      <c r="AA1024" s="15"/>
      <c r="AB1024" s="15"/>
      <c r="AC1024" s="15"/>
      <c r="AD1024" s="15"/>
      <c r="AE1024" s="15"/>
      <c r="AT1024" s="264" t="s">
        <v>152</v>
      </c>
      <c r="AU1024" s="264" t="s">
        <v>84</v>
      </c>
      <c r="AV1024" s="15" t="s">
        <v>148</v>
      </c>
      <c r="AW1024" s="15" t="s">
        <v>33</v>
      </c>
      <c r="AX1024" s="15" t="s">
        <v>78</v>
      </c>
      <c r="AY1024" s="264" t="s">
        <v>141</v>
      </c>
    </row>
    <row r="1025" s="2" customFormat="1" ht="24.15" customHeight="1">
      <c r="A1025" s="40"/>
      <c r="B1025" s="41"/>
      <c r="C1025" s="214" t="s">
        <v>870</v>
      </c>
      <c r="D1025" s="214" t="s">
        <v>143</v>
      </c>
      <c r="E1025" s="215" t="s">
        <v>871</v>
      </c>
      <c r="F1025" s="216" t="s">
        <v>872</v>
      </c>
      <c r="G1025" s="217" t="s">
        <v>146</v>
      </c>
      <c r="H1025" s="218">
        <v>5.7000000000000002</v>
      </c>
      <c r="I1025" s="219"/>
      <c r="J1025" s="220">
        <f>ROUND(I1025*H1025,2)</f>
        <v>0</v>
      </c>
      <c r="K1025" s="216" t="s">
        <v>147</v>
      </c>
      <c r="L1025" s="46"/>
      <c r="M1025" s="221" t="s">
        <v>19</v>
      </c>
      <c r="N1025" s="222" t="s">
        <v>43</v>
      </c>
      <c r="O1025" s="86"/>
      <c r="P1025" s="223">
        <f>O1025*H1025</f>
        <v>0</v>
      </c>
      <c r="Q1025" s="223">
        <v>0.0066</v>
      </c>
      <c r="R1025" s="223">
        <f>Q1025*H1025</f>
        <v>0.037620000000000001</v>
      </c>
      <c r="S1025" s="223">
        <v>0</v>
      </c>
      <c r="T1025" s="224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25" t="s">
        <v>283</v>
      </c>
      <c r="AT1025" s="225" t="s">
        <v>143</v>
      </c>
      <c r="AU1025" s="225" t="s">
        <v>84</v>
      </c>
      <c r="AY1025" s="19" t="s">
        <v>141</v>
      </c>
      <c r="BE1025" s="226">
        <f>IF(N1025="základní",J1025,0)</f>
        <v>0</v>
      </c>
      <c r="BF1025" s="226">
        <f>IF(N1025="snížená",J1025,0)</f>
        <v>0</v>
      </c>
      <c r="BG1025" s="226">
        <f>IF(N1025="zákl. přenesená",J1025,0)</f>
        <v>0</v>
      </c>
      <c r="BH1025" s="226">
        <f>IF(N1025="sníž. přenesená",J1025,0)</f>
        <v>0</v>
      </c>
      <c r="BI1025" s="226">
        <f>IF(N1025="nulová",J1025,0)</f>
        <v>0</v>
      </c>
      <c r="BJ1025" s="19" t="s">
        <v>84</v>
      </c>
      <c r="BK1025" s="226">
        <f>ROUND(I1025*H1025,2)</f>
        <v>0</v>
      </c>
      <c r="BL1025" s="19" t="s">
        <v>283</v>
      </c>
      <c r="BM1025" s="225" t="s">
        <v>873</v>
      </c>
    </row>
    <row r="1026" s="2" customFormat="1">
      <c r="A1026" s="40"/>
      <c r="B1026" s="41"/>
      <c r="C1026" s="42"/>
      <c r="D1026" s="227" t="s">
        <v>150</v>
      </c>
      <c r="E1026" s="42"/>
      <c r="F1026" s="228" t="s">
        <v>874</v>
      </c>
      <c r="G1026" s="42"/>
      <c r="H1026" s="42"/>
      <c r="I1026" s="229"/>
      <c r="J1026" s="42"/>
      <c r="K1026" s="42"/>
      <c r="L1026" s="46"/>
      <c r="M1026" s="230"/>
      <c r="N1026" s="231"/>
      <c r="O1026" s="86"/>
      <c r="P1026" s="86"/>
      <c r="Q1026" s="86"/>
      <c r="R1026" s="86"/>
      <c r="S1026" s="86"/>
      <c r="T1026" s="87"/>
      <c r="U1026" s="40"/>
      <c r="V1026" s="40"/>
      <c r="W1026" s="40"/>
      <c r="X1026" s="40"/>
      <c r="Y1026" s="40"/>
      <c r="Z1026" s="40"/>
      <c r="AA1026" s="40"/>
      <c r="AB1026" s="40"/>
      <c r="AC1026" s="40"/>
      <c r="AD1026" s="40"/>
      <c r="AE1026" s="40"/>
      <c r="AT1026" s="19" t="s">
        <v>150</v>
      </c>
      <c r="AU1026" s="19" t="s">
        <v>84</v>
      </c>
    </row>
    <row r="1027" s="13" customFormat="1">
      <c r="A1027" s="13"/>
      <c r="B1027" s="232"/>
      <c r="C1027" s="233"/>
      <c r="D1027" s="234" t="s">
        <v>152</v>
      </c>
      <c r="E1027" s="235" t="s">
        <v>19</v>
      </c>
      <c r="F1027" s="236" t="s">
        <v>875</v>
      </c>
      <c r="G1027" s="233"/>
      <c r="H1027" s="235" t="s">
        <v>19</v>
      </c>
      <c r="I1027" s="237"/>
      <c r="J1027" s="233"/>
      <c r="K1027" s="233"/>
      <c r="L1027" s="238"/>
      <c r="M1027" s="239"/>
      <c r="N1027" s="240"/>
      <c r="O1027" s="240"/>
      <c r="P1027" s="240"/>
      <c r="Q1027" s="240"/>
      <c r="R1027" s="240"/>
      <c r="S1027" s="240"/>
      <c r="T1027" s="241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2" t="s">
        <v>152</v>
      </c>
      <c r="AU1027" s="242" t="s">
        <v>84</v>
      </c>
      <c r="AV1027" s="13" t="s">
        <v>78</v>
      </c>
      <c r="AW1027" s="13" t="s">
        <v>33</v>
      </c>
      <c r="AX1027" s="13" t="s">
        <v>71</v>
      </c>
      <c r="AY1027" s="242" t="s">
        <v>141</v>
      </c>
    </row>
    <row r="1028" s="14" customFormat="1">
      <c r="A1028" s="14"/>
      <c r="B1028" s="243"/>
      <c r="C1028" s="244"/>
      <c r="D1028" s="234" t="s">
        <v>152</v>
      </c>
      <c r="E1028" s="245" t="s">
        <v>19</v>
      </c>
      <c r="F1028" s="246" t="s">
        <v>233</v>
      </c>
      <c r="G1028" s="244"/>
      <c r="H1028" s="247">
        <v>5.7000000000000002</v>
      </c>
      <c r="I1028" s="248"/>
      <c r="J1028" s="244"/>
      <c r="K1028" s="244"/>
      <c r="L1028" s="249"/>
      <c r="M1028" s="250"/>
      <c r="N1028" s="251"/>
      <c r="O1028" s="251"/>
      <c r="P1028" s="251"/>
      <c r="Q1028" s="251"/>
      <c r="R1028" s="251"/>
      <c r="S1028" s="251"/>
      <c r="T1028" s="252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  <c r="AE1028" s="14"/>
      <c r="AT1028" s="253" t="s">
        <v>152</v>
      </c>
      <c r="AU1028" s="253" t="s">
        <v>84</v>
      </c>
      <c r="AV1028" s="14" t="s">
        <v>84</v>
      </c>
      <c r="AW1028" s="14" t="s">
        <v>33</v>
      </c>
      <c r="AX1028" s="14" t="s">
        <v>71</v>
      </c>
      <c r="AY1028" s="253" t="s">
        <v>141</v>
      </c>
    </row>
    <row r="1029" s="15" customFormat="1">
      <c r="A1029" s="15"/>
      <c r="B1029" s="254"/>
      <c r="C1029" s="255"/>
      <c r="D1029" s="234" t="s">
        <v>152</v>
      </c>
      <c r="E1029" s="256" t="s">
        <v>19</v>
      </c>
      <c r="F1029" s="257" t="s">
        <v>159</v>
      </c>
      <c r="G1029" s="255"/>
      <c r="H1029" s="258">
        <v>5.7000000000000002</v>
      </c>
      <c r="I1029" s="259"/>
      <c r="J1029" s="255"/>
      <c r="K1029" s="255"/>
      <c r="L1029" s="260"/>
      <c r="M1029" s="261"/>
      <c r="N1029" s="262"/>
      <c r="O1029" s="262"/>
      <c r="P1029" s="262"/>
      <c r="Q1029" s="262"/>
      <c r="R1029" s="262"/>
      <c r="S1029" s="262"/>
      <c r="T1029" s="263"/>
      <c r="U1029" s="15"/>
      <c r="V1029" s="15"/>
      <c r="W1029" s="15"/>
      <c r="X1029" s="15"/>
      <c r="Y1029" s="15"/>
      <c r="Z1029" s="15"/>
      <c r="AA1029" s="15"/>
      <c r="AB1029" s="15"/>
      <c r="AC1029" s="15"/>
      <c r="AD1029" s="15"/>
      <c r="AE1029" s="15"/>
      <c r="AT1029" s="264" t="s">
        <v>152</v>
      </c>
      <c r="AU1029" s="264" t="s">
        <v>84</v>
      </c>
      <c r="AV1029" s="15" t="s">
        <v>148</v>
      </c>
      <c r="AW1029" s="15" t="s">
        <v>33</v>
      </c>
      <c r="AX1029" s="15" t="s">
        <v>78</v>
      </c>
      <c r="AY1029" s="264" t="s">
        <v>141</v>
      </c>
    </row>
    <row r="1030" s="2" customFormat="1" ht="33" customHeight="1">
      <c r="A1030" s="40"/>
      <c r="B1030" s="41"/>
      <c r="C1030" s="214" t="s">
        <v>876</v>
      </c>
      <c r="D1030" s="214" t="s">
        <v>143</v>
      </c>
      <c r="E1030" s="215" t="s">
        <v>877</v>
      </c>
      <c r="F1030" s="216" t="s">
        <v>878</v>
      </c>
      <c r="G1030" s="217" t="s">
        <v>146</v>
      </c>
      <c r="H1030" s="218">
        <v>5.7000000000000002</v>
      </c>
      <c r="I1030" s="219"/>
      <c r="J1030" s="220">
        <f>ROUND(I1030*H1030,2)</f>
        <v>0</v>
      </c>
      <c r="K1030" s="216" t="s">
        <v>147</v>
      </c>
      <c r="L1030" s="46"/>
      <c r="M1030" s="221" t="s">
        <v>19</v>
      </c>
      <c r="N1030" s="222" t="s">
        <v>43</v>
      </c>
      <c r="O1030" s="86"/>
      <c r="P1030" s="223">
        <f>O1030*H1030</f>
        <v>0</v>
      </c>
      <c r="Q1030" s="223">
        <v>0.00035</v>
      </c>
      <c r="R1030" s="223">
        <f>Q1030*H1030</f>
        <v>0.0019950000000000002</v>
      </c>
      <c r="S1030" s="223">
        <v>0</v>
      </c>
      <c r="T1030" s="224">
        <f>S1030*H1030</f>
        <v>0</v>
      </c>
      <c r="U1030" s="40"/>
      <c r="V1030" s="40"/>
      <c r="W1030" s="40"/>
      <c r="X1030" s="40"/>
      <c r="Y1030" s="40"/>
      <c r="Z1030" s="40"/>
      <c r="AA1030" s="40"/>
      <c r="AB1030" s="40"/>
      <c r="AC1030" s="40"/>
      <c r="AD1030" s="40"/>
      <c r="AE1030" s="40"/>
      <c r="AR1030" s="225" t="s">
        <v>283</v>
      </c>
      <c r="AT1030" s="225" t="s">
        <v>143</v>
      </c>
      <c r="AU1030" s="225" t="s">
        <v>84</v>
      </c>
      <c r="AY1030" s="19" t="s">
        <v>141</v>
      </c>
      <c r="BE1030" s="226">
        <f>IF(N1030="základní",J1030,0)</f>
        <v>0</v>
      </c>
      <c r="BF1030" s="226">
        <f>IF(N1030="snížená",J1030,0)</f>
        <v>0</v>
      </c>
      <c r="BG1030" s="226">
        <f>IF(N1030="zákl. přenesená",J1030,0)</f>
        <v>0</v>
      </c>
      <c r="BH1030" s="226">
        <f>IF(N1030="sníž. přenesená",J1030,0)</f>
        <v>0</v>
      </c>
      <c r="BI1030" s="226">
        <f>IF(N1030="nulová",J1030,0)</f>
        <v>0</v>
      </c>
      <c r="BJ1030" s="19" t="s">
        <v>84</v>
      </c>
      <c r="BK1030" s="226">
        <f>ROUND(I1030*H1030,2)</f>
        <v>0</v>
      </c>
      <c r="BL1030" s="19" t="s">
        <v>283</v>
      </c>
      <c r="BM1030" s="225" t="s">
        <v>879</v>
      </c>
    </row>
    <row r="1031" s="2" customFormat="1">
      <c r="A1031" s="40"/>
      <c r="B1031" s="41"/>
      <c r="C1031" s="42"/>
      <c r="D1031" s="227" t="s">
        <v>150</v>
      </c>
      <c r="E1031" s="42"/>
      <c r="F1031" s="228" t="s">
        <v>880</v>
      </c>
      <c r="G1031" s="42"/>
      <c r="H1031" s="42"/>
      <c r="I1031" s="229"/>
      <c r="J1031" s="42"/>
      <c r="K1031" s="42"/>
      <c r="L1031" s="46"/>
      <c r="M1031" s="230"/>
      <c r="N1031" s="231"/>
      <c r="O1031" s="86"/>
      <c r="P1031" s="86"/>
      <c r="Q1031" s="86"/>
      <c r="R1031" s="86"/>
      <c r="S1031" s="86"/>
      <c r="T1031" s="87"/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T1031" s="19" t="s">
        <v>150</v>
      </c>
      <c r="AU1031" s="19" t="s">
        <v>84</v>
      </c>
    </row>
    <row r="1032" s="13" customFormat="1">
      <c r="A1032" s="13"/>
      <c r="B1032" s="232"/>
      <c r="C1032" s="233"/>
      <c r="D1032" s="234" t="s">
        <v>152</v>
      </c>
      <c r="E1032" s="235" t="s">
        <v>19</v>
      </c>
      <c r="F1032" s="236" t="s">
        <v>875</v>
      </c>
      <c r="G1032" s="233"/>
      <c r="H1032" s="235" t="s">
        <v>19</v>
      </c>
      <c r="I1032" s="237"/>
      <c r="J1032" s="233"/>
      <c r="K1032" s="233"/>
      <c r="L1032" s="238"/>
      <c r="M1032" s="239"/>
      <c r="N1032" s="240"/>
      <c r="O1032" s="240"/>
      <c r="P1032" s="240"/>
      <c r="Q1032" s="240"/>
      <c r="R1032" s="240"/>
      <c r="S1032" s="240"/>
      <c r="T1032" s="241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2" t="s">
        <v>152</v>
      </c>
      <c r="AU1032" s="242" t="s">
        <v>84</v>
      </c>
      <c r="AV1032" s="13" t="s">
        <v>78</v>
      </c>
      <c r="AW1032" s="13" t="s">
        <v>33</v>
      </c>
      <c r="AX1032" s="13" t="s">
        <v>71</v>
      </c>
      <c r="AY1032" s="242" t="s">
        <v>141</v>
      </c>
    </row>
    <row r="1033" s="14" customFormat="1">
      <c r="A1033" s="14"/>
      <c r="B1033" s="243"/>
      <c r="C1033" s="244"/>
      <c r="D1033" s="234" t="s">
        <v>152</v>
      </c>
      <c r="E1033" s="245" t="s">
        <v>19</v>
      </c>
      <c r="F1033" s="246" t="s">
        <v>233</v>
      </c>
      <c r="G1033" s="244"/>
      <c r="H1033" s="247">
        <v>5.7000000000000002</v>
      </c>
      <c r="I1033" s="248"/>
      <c r="J1033" s="244"/>
      <c r="K1033" s="244"/>
      <c r="L1033" s="249"/>
      <c r="M1033" s="250"/>
      <c r="N1033" s="251"/>
      <c r="O1033" s="251"/>
      <c r="P1033" s="251"/>
      <c r="Q1033" s="251"/>
      <c r="R1033" s="251"/>
      <c r="S1033" s="251"/>
      <c r="T1033" s="252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3" t="s">
        <v>152</v>
      </c>
      <c r="AU1033" s="253" t="s">
        <v>84</v>
      </c>
      <c r="AV1033" s="14" t="s">
        <v>84</v>
      </c>
      <c r="AW1033" s="14" t="s">
        <v>33</v>
      </c>
      <c r="AX1033" s="14" t="s">
        <v>71</v>
      </c>
      <c r="AY1033" s="253" t="s">
        <v>141</v>
      </c>
    </row>
    <row r="1034" s="15" customFormat="1">
      <c r="A1034" s="15"/>
      <c r="B1034" s="254"/>
      <c r="C1034" s="255"/>
      <c r="D1034" s="234" t="s">
        <v>152</v>
      </c>
      <c r="E1034" s="256" t="s">
        <v>19</v>
      </c>
      <c r="F1034" s="257" t="s">
        <v>159</v>
      </c>
      <c r="G1034" s="255"/>
      <c r="H1034" s="258">
        <v>5.7000000000000002</v>
      </c>
      <c r="I1034" s="259"/>
      <c r="J1034" s="255"/>
      <c r="K1034" s="255"/>
      <c r="L1034" s="260"/>
      <c r="M1034" s="261"/>
      <c r="N1034" s="262"/>
      <c r="O1034" s="262"/>
      <c r="P1034" s="262"/>
      <c r="Q1034" s="262"/>
      <c r="R1034" s="262"/>
      <c r="S1034" s="262"/>
      <c r="T1034" s="263"/>
      <c r="U1034" s="15"/>
      <c r="V1034" s="15"/>
      <c r="W1034" s="15"/>
      <c r="X1034" s="15"/>
      <c r="Y1034" s="15"/>
      <c r="Z1034" s="15"/>
      <c r="AA1034" s="15"/>
      <c r="AB1034" s="15"/>
      <c r="AC1034" s="15"/>
      <c r="AD1034" s="15"/>
      <c r="AE1034" s="15"/>
      <c r="AT1034" s="264" t="s">
        <v>152</v>
      </c>
      <c r="AU1034" s="264" t="s">
        <v>84</v>
      </c>
      <c r="AV1034" s="15" t="s">
        <v>148</v>
      </c>
      <c r="AW1034" s="15" t="s">
        <v>33</v>
      </c>
      <c r="AX1034" s="15" t="s">
        <v>78</v>
      </c>
      <c r="AY1034" s="264" t="s">
        <v>141</v>
      </c>
    </row>
    <row r="1035" s="2" customFormat="1" ht="16.5" customHeight="1">
      <c r="A1035" s="40"/>
      <c r="B1035" s="41"/>
      <c r="C1035" s="214" t="s">
        <v>881</v>
      </c>
      <c r="D1035" s="214" t="s">
        <v>143</v>
      </c>
      <c r="E1035" s="215" t="s">
        <v>882</v>
      </c>
      <c r="F1035" s="216" t="s">
        <v>883</v>
      </c>
      <c r="G1035" s="217" t="s">
        <v>347</v>
      </c>
      <c r="H1035" s="218">
        <v>29.879999999999999</v>
      </c>
      <c r="I1035" s="219"/>
      <c r="J1035" s="220">
        <f>ROUND(I1035*H1035,2)</f>
        <v>0</v>
      </c>
      <c r="K1035" s="216" t="s">
        <v>147</v>
      </c>
      <c r="L1035" s="46"/>
      <c r="M1035" s="221" t="s">
        <v>19</v>
      </c>
      <c r="N1035" s="222" t="s">
        <v>43</v>
      </c>
      <c r="O1035" s="86"/>
      <c r="P1035" s="223">
        <f>O1035*H1035</f>
        <v>0</v>
      </c>
      <c r="Q1035" s="223">
        <v>0</v>
      </c>
      <c r="R1035" s="223">
        <f>Q1035*H1035</f>
        <v>0</v>
      </c>
      <c r="S1035" s="223">
        <v>0</v>
      </c>
      <c r="T1035" s="224">
        <f>S1035*H1035</f>
        <v>0</v>
      </c>
      <c r="U1035" s="40"/>
      <c r="V1035" s="40"/>
      <c r="W1035" s="40"/>
      <c r="X1035" s="40"/>
      <c r="Y1035" s="40"/>
      <c r="Z1035" s="40"/>
      <c r="AA1035" s="40"/>
      <c r="AB1035" s="40"/>
      <c r="AC1035" s="40"/>
      <c r="AD1035" s="40"/>
      <c r="AE1035" s="40"/>
      <c r="AR1035" s="225" t="s">
        <v>283</v>
      </c>
      <c r="AT1035" s="225" t="s">
        <v>143</v>
      </c>
      <c r="AU1035" s="225" t="s">
        <v>84</v>
      </c>
      <c r="AY1035" s="19" t="s">
        <v>141</v>
      </c>
      <c r="BE1035" s="226">
        <f>IF(N1035="základní",J1035,0)</f>
        <v>0</v>
      </c>
      <c r="BF1035" s="226">
        <f>IF(N1035="snížená",J1035,0)</f>
        <v>0</v>
      </c>
      <c r="BG1035" s="226">
        <f>IF(N1035="zákl. přenesená",J1035,0)</f>
        <v>0</v>
      </c>
      <c r="BH1035" s="226">
        <f>IF(N1035="sníž. přenesená",J1035,0)</f>
        <v>0</v>
      </c>
      <c r="BI1035" s="226">
        <f>IF(N1035="nulová",J1035,0)</f>
        <v>0</v>
      </c>
      <c r="BJ1035" s="19" t="s">
        <v>84</v>
      </c>
      <c r="BK1035" s="226">
        <f>ROUND(I1035*H1035,2)</f>
        <v>0</v>
      </c>
      <c r="BL1035" s="19" t="s">
        <v>283</v>
      </c>
      <c r="BM1035" s="225" t="s">
        <v>884</v>
      </c>
    </row>
    <row r="1036" s="2" customFormat="1">
      <c r="A1036" s="40"/>
      <c r="B1036" s="41"/>
      <c r="C1036" s="42"/>
      <c r="D1036" s="227" t="s">
        <v>150</v>
      </c>
      <c r="E1036" s="42"/>
      <c r="F1036" s="228" t="s">
        <v>885</v>
      </c>
      <c r="G1036" s="42"/>
      <c r="H1036" s="42"/>
      <c r="I1036" s="229"/>
      <c r="J1036" s="42"/>
      <c r="K1036" s="42"/>
      <c r="L1036" s="46"/>
      <c r="M1036" s="230"/>
      <c r="N1036" s="231"/>
      <c r="O1036" s="86"/>
      <c r="P1036" s="86"/>
      <c r="Q1036" s="86"/>
      <c r="R1036" s="86"/>
      <c r="S1036" s="86"/>
      <c r="T1036" s="87"/>
      <c r="U1036" s="40"/>
      <c r="V1036" s="40"/>
      <c r="W1036" s="40"/>
      <c r="X1036" s="40"/>
      <c r="Y1036" s="40"/>
      <c r="Z1036" s="40"/>
      <c r="AA1036" s="40"/>
      <c r="AB1036" s="40"/>
      <c r="AC1036" s="40"/>
      <c r="AD1036" s="40"/>
      <c r="AE1036" s="40"/>
      <c r="AT1036" s="19" t="s">
        <v>150</v>
      </c>
      <c r="AU1036" s="19" t="s">
        <v>84</v>
      </c>
    </row>
    <row r="1037" s="13" customFormat="1">
      <c r="A1037" s="13"/>
      <c r="B1037" s="232"/>
      <c r="C1037" s="233"/>
      <c r="D1037" s="234" t="s">
        <v>152</v>
      </c>
      <c r="E1037" s="235" t="s">
        <v>19</v>
      </c>
      <c r="F1037" s="236" t="s">
        <v>230</v>
      </c>
      <c r="G1037" s="233"/>
      <c r="H1037" s="235" t="s">
        <v>19</v>
      </c>
      <c r="I1037" s="237"/>
      <c r="J1037" s="233"/>
      <c r="K1037" s="233"/>
      <c r="L1037" s="238"/>
      <c r="M1037" s="239"/>
      <c r="N1037" s="240"/>
      <c r="O1037" s="240"/>
      <c r="P1037" s="240"/>
      <c r="Q1037" s="240"/>
      <c r="R1037" s="240"/>
      <c r="S1037" s="240"/>
      <c r="T1037" s="241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2" t="s">
        <v>152</v>
      </c>
      <c r="AU1037" s="242" t="s">
        <v>84</v>
      </c>
      <c r="AV1037" s="13" t="s">
        <v>78</v>
      </c>
      <c r="AW1037" s="13" t="s">
        <v>33</v>
      </c>
      <c r="AX1037" s="13" t="s">
        <v>71</v>
      </c>
      <c r="AY1037" s="242" t="s">
        <v>141</v>
      </c>
    </row>
    <row r="1038" s="14" customFormat="1">
      <c r="A1038" s="14"/>
      <c r="B1038" s="243"/>
      <c r="C1038" s="244"/>
      <c r="D1038" s="234" t="s">
        <v>152</v>
      </c>
      <c r="E1038" s="245" t="s">
        <v>19</v>
      </c>
      <c r="F1038" s="246" t="s">
        <v>816</v>
      </c>
      <c r="G1038" s="244"/>
      <c r="H1038" s="247">
        <v>29.879999999999999</v>
      </c>
      <c r="I1038" s="248"/>
      <c r="J1038" s="244"/>
      <c r="K1038" s="244"/>
      <c r="L1038" s="249"/>
      <c r="M1038" s="250"/>
      <c r="N1038" s="251"/>
      <c r="O1038" s="251"/>
      <c r="P1038" s="251"/>
      <c r="Q1038" s="251"/>
      <c r="R1038" s="251"/>
      <c r="S1038" s="251"/>
      <c r="T1038" s="252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  <c r="AE1038" s="14"/>
      <c r="AT1038" s="253" t="s">
        <v>152</v>
      </c>
      <c r="AU1038" s="253" t="s">
        <v>84</v>
      </c>
      <c r="AV1038" s="14" t="s">
        <v>84</v>
      </c>
      <c r="AW1038" s="14" t="s">
        <v>33</v>
      </c>
      <c r="AX1038" s="14" t="s">
        <v>71</v>
      </c>
      <c r="AY1038" s="253" t="s">
        <v>141</v>
      </c>
    </row>
    <row r="1039" s="15" customFormat="1">
      <c r="A1039" s="15"/>
      <c r="B1039" s="254"/>
      <c r="C1039" s="255"/>
      <c r="D1039" s="234" t="s">
        <v>152</v>
      </c>
      <c r="E1039" s="256" t="s">
        <v>19</v>
      </c>
      <c r="F1039" s="257" t="s">
        <v>159</v>
      </c>
      <c r="G1039" s="255"/>
      <c r="H1039" s="258">
        <v>29.879999999999999</v>
      </c>
      <c r="I1039" s="259"/>
      <c r="J1039" s="255"/>
      <c r="K1039" s="255"/>
      <c r="L1039" s="260"/>
      <c r="M1039" s="261"/>
      <c r="N1039" s="262"/>
      <c r="O1039" s="262"/>
      <c r="P1039" s="262"/>
      <c r="Q1039" s="262"/>
      <c r="R1039" s="262"/>
      <c r="S1039" s="262"/>
      <c r="T1039" s="263"/>
      <c r="U1039" s="15"/>
      <c r="V1039" s="15"/>
      <c r="W1039" s="15"/>
      <c r="X1039" s="15"/>
      <c r="Y1039" s="15"/>
      <c r="Z1039" s="15"/>
      <c r="AA1039" s="15"/>
      <c r="AB1039" s="15"/>
      <c r="AC1039" s="15"/>
      <c r="AD1039" s="15"/>
      <c r="AE1039" s="15"/>
      <c r="AT1039" s="264" t="s">
        <v>152</v>
      </c>
      <c r="AU1039" s="264" t="s">
        <v>84</v>
      </c>
      <c r="AV1039" s="15" t="s">
        <v>148</v>
      </c>
      <c r="AW1039" s="15" t="s">
        <v>33</v>
      </c>
      <c r="AX1039" s="15" t="s">
        <v>78</v>
      </c>
      <c r="AY1039" s="264" t="s">
        <v>141</v>
      </c>
    </row>
    <row r="1040" s="2" customFormat="1" ht="16.5" customHeight="1">
      <c r="A1040" s="40"/>
      <c r="B1040" s="41"/>
      <c r="C1040" s="265" t="s">
        <v>886</v>
      </c>
      <c r="D1040" s="265" t="s">
        <v>183</v>
      </c>
      <c r="E1040" s="266" t="s">
        <v>887</v>
      </c>
      <c r="F1040" s="267" t="s">
        <v>888</v>
      </c>
      <c r="G1040" s="268" t="s">
        <v>347</v>
      </c>
      <c r="H1040" s="269">
        <v>29.879999999999999</v>
      </c>
      <c r="I1040" s="270"/>
      <c r="J1040" s="271">
        <f>ROUND(I1040*H1040,2)</f>
        <v>0</v>
      </c>
      <c r="K1040" s="267" t="s">
        <v>147</v>
      </c>
      <c r="L1040" s="272"/>
      <c r="M1040" s="273" t="s">
        <v>19</v>
      </c>
      <c r="N1040" s="274" t="s">
        <v>43</v>
      </c>
      <c r="O1040" s="86"/>
      <c r="P1040" s="223">
        <f>O1040*H1040</f>
        <v>0</v>
      </c>
      <c r="Q1040" s="223">
        <v>0.00091</v>
      </c>
      <c r="R1040" s="223">
        <f>Q1040*H1040</f>
        <v>0.027190799999999998</v>
      </c>
      <c r="S1040" s="223">
        <v>0</v>
      </c>
      <c r="T1040" s="224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25" t="s">
        <v>294</v>
      </c>
      <c r="AT1040" s="225" t="s">
        <v>183</v>
      </c>
      <c r="AU1040" s="225" t="s">
        <v>84</v>
      </c>
      <c r="AY1040" s="19" t="s">
        <v>141</v>
      </c>
      <c r="BE1040" s="226">
        <f>IF(N1040="základní",J1040,0)</f>
        <v>0</v>
      </c>
      <c r="BF1040" s="226">
        <f>IF(N1040="snížená",J1040,0)</f>
        <v>0</v>
      </c>
      <c r="BG1040" s="226">
        <f>IF(N1040="zákl. přenesená",J1040,0)</f>
        <v>0</v>
      </c>
      <c r="BH1040" s="226">
        <f>IF(N1040="sníž. přenesená",J1040,0)</f>
        <v>0</v>
      </c>
      <c r="BI1040" s="226">
        <f>IF(N1040="nulová",J1040,0)</f>
        <v>0</v>
      </c>
      <c r="BJ1040" s="19" t="s">
        <v>84</v>
      </c>
      <c r="BK1040" s="226">
        <f>ROUND(I1040*H1040,2)</f>
        <v>0</v>
      </c>
      <c r="BL1040" s="19" t="s">
        <v>283</v>
      </c>
      <c r="BM1040" s="225" t="s">
        <v>889</v>
      </c>
    </row>
    <row r="1041" s="2" customFormat="1">
      <c r="A1041" s="40"/>
      <c r="B1041" s="41"/>
      <c r="C1041" s="42"/>
      <c r="D1041" s="227" t="s">
        <v>150</v>
      </c>
      <c r="E1041" s="42"/>
      <c r="F1041" s="228" t="s">
        <v>890</v>
      </c>
      <c r="G1041" s="42"/>
      <c r="H1041" s="42"/>
      <c r="I1041" s="229"/>
      <c r="J1041" s="42"/>
      <c r="K1041" s="42"/>
      <c r="L1041" s="46"/>
      <c r="M1041" s="230"/>
      <c r="N1041" s="231"/>
      <c r="O1041" s="86"/>
      <c r="P1041" s="86"/>
      <c r="Q1041" s="86"/>
      <c r="R1041" s="86"/>
      <c r="S1041" s="86"/>
      <c r="T1041" s="87"/>
      <c r="U1041" s="40"/>
      <c r="V1041" s="40"/>
      <c r="W1041" s="40"/>
      <c r="X1041" s="40"/>
      <c r="Y1041" s="40"/>
      <c r="Z1041" s="40"/>
      <c r="AA1041" s="40"/>
      <c r="AB1041" s="40"/>
      <c r="AC1041" s="40"/>
      <c r="AD1041" s="40"/>
      <c r="AE1041" s="40"/>
      <c r="AT1041" s="19" t="s">
        <v>150</v>
      </c>
      <c r="AU1041" s="19" t="s">
        <v>84</v>
      </c>
    </row>
    <row r="1042" s="13" customFormat="1">
      <c r="A1042" s="13"/>
      <c r="B1042" s="232"/>
      <c r="C1042" s="233"/>
      <c r="D1042" s="234" t="s">
        <v>152</v>
      </c>
      <c r="E1042" s="235" t="s">
        <v>19</v>
      </c>
      <c r="F1042" s="236" t="s">
        <v>230</v>
      </c>
      <c r="G1042" s="233"/>
      <c r="H1042" s="235" t="s">
        <v>19</v>
      </c>
      <c r="I1042" s="237"/>
      <c r="J1042" s="233"/>
      <c r="K1042" s="233"/>
      <c r="L1042" s="238"/>
      <c r="M1042" s="239"/>
      <c r="N1042" s="240"/>
      <c r="O1042" s="240"/>
      <c r="P1042" s="240"/>
      <c r="Q1042" s="240"/>
      <c r="R1042" s="240"/>
      <c r="S1042" s="240"/>
      <c r="T1042" s="241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42" t="s">
        <v>152</v>
      </c>
      <c r="AU1042" s="242" t="s">
        <v>84</v>
      </c>
      <c r="AV1042" s="13" t="s">
        <v>78</v>
      </c>
      <c r="AW1042" s="13" t="s">
        <v>33</v>
      </c>
      <c r="AX1042" s="13" t="s">
        <v>71</v>
      </c>
      <c r="AY1042" s="242" t="s">
        <v>141</v>
      </c>
    </row>
    <row r="1043" s="14" customFormat="1">
      <c r="A1043" s="14"/>
      <c r="B1043" s="243"/>
      <c r="C1043" s="244"/>
      <c r="D1043" s="234" t="s">
        <v>152</v>
      </c>
      <c r="E1043" s="245" t="s">
        <v>19</v>
      </c>
      <c r="F1043" s="246" t="s">
        <v>816</v>
      </c>
      <c r="G1043" s="244"/>
      <c r="H1043" s="247">
        <v>29.879999999999999</v>
      </c>
      <c r="I1043" s="248"/>
      <c r="J1043" s="244"/>
      <c r="K1043" s="244"/>
      <c r="L1043" s="249"/>
      <c r="M1043" s="250"/>
      <c r="N1043" s="251"/>
      <c r="O1043" s="251"/>
      <c r="P1043" s="251"/>
      <c r="Q1043" s="251"/>
      <c r="R1043" s="251"/>
      <c r="S1043" s="251"/>
      <c r="T1043" s="252"/>
      <c r="U1043" s="14"/>
      <c r="V1043" s="14"/>
      <c r="W1043" s="14"/>
      <c r="X1043" s="14"/>
      <c r="Y1043" s="14"/>
      <c r="Z1043" s="14"/>
      <c r="AA1043" s="14"/>
      <c r="AB1043" s="14"/>
      <c r="AC1043" s="14"/>
      <c r="AD1043" s="14"/>
      <c r="AE1043" s="14"/>
      <c r="AT1043" s="253" t="s">
        <v>152</v>
      </c>
      <c r="AU1043" s="253" t="s">
        <v>84</v>
      </c>
      <c r="AV1043" s="14" t="s">
        <v>84</v>
      </c>
      <c r="AW1043" s="14" t="s">
        <v>33</v>
      </c>
      <c r="AX1043" s="14" t="s">
        <v>71</v>
      </c>
      <c r="AY1043" s="253" t="s">
        <v>141</v>
      </c>
    </row>
    <row r="1044" s="15" customFormat="1">
      <c r="A1044" s="15"/>
      <c r="B1044" s="254"/>
      <c r="C1044" s="255"/>
      <c r="D1044" s="234" t="s">
        <v>152</v>
      </c>
      <c r="E1044" s="256" t="s">
        <v>19</v>
      </c>
      <c r="F1044" s="257" t="s">
        <v>159</v>
      </c>
      <c r="G1044" s="255"/>
      <c r="H1044" s="258">
        <v>29.879999999999999</v>
      </c>
      <c r="I1044" s="259"/>
      <c r="J1044" s="255"/>
      <c r="K1044" s="255"/>
      <c r="L1044" s="260"/>
      <c r="M1044" s="261"/>
      <c r="N1044" s="262"/>
      <c r="O1044" s="262"/>
      <c r="P1044" s="262"/>
      <c r="Q1044" s="262"/>
      <c r="R1044" s="262"/>
      <c r="S1044" s="262"/>
      <c r="T1044" s="263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64" t="s">
        <v>152</v>
      </c>
      <c r="AU1044" s="264" t="s">
        <v>84</v>
      </c>
      <c r="AV1044" s="15" t="s">
        <v>148</v>
      </c>
      <c r="AW1044" s="15" t="s">
        <v>33</v>
      </c>
      <c r="AX1044" s="15" t="s">
        <v>78</v>
      </c>
      <c r="AY1044" s="264" t="s">
        <v>141</v>
      </c>
    </row>
    <row r="1045" s="2" customFormat="1" ht="21.75" customHeight="1">
      <c r="A1045" s="40"/>
      <c r="B1045" s="41"/>
      <c r="C1045" s="214" t="s">
        <v>891</v>
      </c>
      <c r="D1045" s="214" t="s">
        <v>143</v>
      </c>
      <c r="E1045" s="215" t="s">
        <v>892</v>
      </c>
      <c r="F1045" s="216" t="s">
        <v>893</v>
      </c>
      <c r="G1045" s="217" t="s">
        <v>347</v>
      </c>
      <c r="H1045" s="218">
        <v>3.2000000000000002</v>
      </c>
      <c r="I1045" s="219"/>
      <c r="J1045" s="220">
        <f>ROUND(I1045*H1045,2)</f>
        <v>0</v>
      </c>
      <c r="K1045" s="216" t="s">
        <v>147</v>
      </c>
      <c r="L1045" s="46"/>
      <c r="M1045" s="221" t="s">
        <v>19</v>
      </c>
      <c r="N1045" s="222" t="s">
        <v>43</v>
      </c>
      <c r="O1045" s="86"/>
      <c r="P1045" s="223">
        <f>O1045*H1045</f>
        <v>0</v>
      </c>
      <c r="Q1045" s="223">
        <v>0.00197</v>
      </c>
      <c r="R1045" s="223">
        <f>Q1045*H1045</f>
        <v>0.0063040000000000006</v>
      </c>
      <c r="S1045" s="223">
        <v>0</v>
      </c>
      <c r="T1045" s="224">
        <f>S1045*H1045</f>
        <v>0</v>
      </c>
      <c r="U1045" s="40"/>
      <c r="V1045" s="40"/>
      <c r="W1045" s="40"/>
      <c r="X1045" s="40"/>
      <c r="Y1045" s="40"/>
      <c r="Z1045" s="40"/>
      <c r="AA1045" s="40"/>
      <c r="AB1045" s="40"/>
      <c r="AC1045" s="40"/>
      <c r="AD1045" s="40"/>
      <c r="AE1045" s="40"/>
      <c r="AR1045" s="225" t="s">
        <v>283</v>
      </c>
      <c r="AT1045" s="225" t="s">
        <v>143</v>
      </c>
      <c r="AU1045" s="225" t="s">
        <v>84</v>
      </c>
      <c r="AY1045" s="19" t="s">
        <v>141</v>
      </c>
      <c r="BE1045" s="226">
        <f>IF(N1045="základní",J1045,0)</f>
        <v>0</v>
      </c>
      <c r="BF1045" s="226">
        <f>IF(N1045="snížená",J1045,0)</f>
        <v>0</v>
      </c>
      <c r="BG1045" s="226">
        <f>IF(N1045="zákl. přenesená",J1045,0)</f>
        <v>0</v>
      </c>
      <c r="BH1045" s="226">
        <f>IF(N1045="sníž. přenesená",J1045,0)</f>
        <v>0</v>
      </c>
      <c r="BI1045" s="226">
        <f>IF(N1045="nulová",J1045,0)</f>
        <v>0</v>
      </c>
      <c r="BJ1045" s="19" t="s">
        <v>84</v>
      </c>
      <c r="BK1045" s="226">
        <f>ROUND(I1045*H1045,2)</f>
        <v>0</v>
      </c>
      <c r="BL1045" s="19" t="s">
        <v>283</v>
      </c>
      <c r="BM1045" s="225" t="s">
        <v>894</v>
      </c>
    </row>
    <row r="1046" s="2" customFormat="1">
      <c r="A1046" s="40"/>
      <c r="B1046" s="41"/>
      <c r="C1046" s="42"/>
      <c r="D1046" s="227" t="s">
        <v>150</v>
      </c>
      <c r="E1046" s="42"/>
      <c r="F1046" s="228" t="s">
        <v>895</v>
      </c>
      <c r="G1046" s="42"/>
      <c r="H1046" s="42"/>
      <c r="I1046" s="229"/>
      <c r="J1046" s="42"/>
      <c r="K1046" s="42"/>
      <c r="L1046" s="46"/>
      <c r="M1046" s="230"/>
      <c r="N1046" s="231"/>
      <c r="O1046" s="86"/>
      <c r="P1046" s="86"/>
      <c r="Q1046" s="86"/>
      <c r="R1046" s="86"/>
      <c r="S1046" s="86"/>
      <c r="T1046" s="87"/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T1046" s="19" t="s">
        <v>150</v>
      </c>
      <c r="AU1046" s="19" t="s">
        <v>84</v>
      </c>
    </row>
    <row r="1047" s="13" customFormat="1">
      <c r="A1047" s="13"/>
      <c r="B1047" s="232"/>
      <c r="C1047" s="233"/>
      <c r="D1047" s="234" t="s">
        <v>152</v>
      </c>
      <c r="E1047" s="235" t="s">
        <v>19</v>
      </c>
      <c r="F1047" s="236" t="s">
        <v>288</v>
      </c>
      <c r="G1047" s="233"/>
      <c r="H1047" s="235" t="s">
        <v>19</v>
      </c>
      <c r="I1047" s="237"/>
      <c r="J1047" s="233"/>
      <c r="K1047" s="233"/>
      <c r="L1047" s="238"/>
      <c r="M1047" s="239"/>
      <c r="N1047" s="240"/>
      <c r="O1047" s="240"/>
      <c r="P1047" s="240"/>
      <c r="Q1047" s="240"/>
      <c r="R1047" s="240"/>
      <c r="S1047" s="240"/>
      <c r="T1047" s="241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2" t="s">
        <v>152</v>
      </c>
      <c r="AU1047" s="242" t="s">
        <v>84</v>
      </c>
      <c r="AV1047" s="13" t="s">
        <v>78</v>
      </c>
      <c r="AW1047" s="13" t="s">
        <v>33</v>
      </c>
      <c r="AX1047" s="13" t="s">
        <v>71</v>
      </c>
      <c r="AY1047" s="242" t="s">
        <v>141</v>
      </c>
    </row>
    <row r="1048" s="14" customFormat="1">
      <c r="A1048" s="14"/>
      <c r="B1048" s="243"/>
      <c r="C1048" s="244"/>
      <c r="D1048" s="234" t="s">
        <v>152</v>
      </c>
      <c r="E1048" s="245" t="s">
        <v>19</v>
      </c>
      <c r="F1048" s="246" t="s">
        <v>896</v>
      </c>
      <c r="G1048" s="244"/>
      <c r="H1048" s="247">
        <v>3.2000000000000002</v>
      </c>
      <c r="I1048" s="248"/>
      <c r="J1048" s="244"/>
      <c r="K1048" s="244"/>
      <c r="L1048" s="249"/>
      <c r="M1048" s="250"/>
      <c r="N1048" s="251"/>
      <c r="O1048" s="251"/>
      <c r="P1048" s="251"/>
      <c r="Q1048" s="251"/>
      <c r="R1048" s="251"/>
      <c r="S1048" s="251"/>
      <c r="T1048" s="252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3" t="s">
        <v>152</v>
      </c>
      <c r="AU1048" s="253" t="s">
        <v>84</v>
      </c>
      <c r="AV1048" s="14" t="s">
        <v>84</v>
      </c>
      <c r="AW1048" s="14" t="s">
        <v>33</v>
      </c>
      <c r="AX1048" s="14" t="s">
        <v>71</v>
      </c>
      <c r="AY1048" s="253" t="s">
        <v>141</v>
      </c>
    </row>
    <row r="1049" s="15" customFormat="1">
      <c r="A1049" s="15"/>
      <c r="B1049" s="254"/>
      <c r="C1049" s="255"/>
      <c r="D1049" s="234" t="s">
        <v>152</v>
      </c>
      <c r="E1049" s="256" t="s">
        <v>19</v>
      </c>
      <c r="F1049" s="257" t="s">
        <v>159</v>
      </c>
      <c r="G1049" s="255"/>
      <c r="H1049" s="258">
        <v>3.2000000000000002</v>
      </c>
      <c r="I1049" s="259"/>
      <c r="J1049" s="255"/>
      <c r="K1049" s="255"/>
      <c r="L1049" s="260"/>
      <c r="M1049" s="261"/>
      <c r="N1049" s="262"/>
      <c r="O1049" s="262"/>
      <c r="P1049" s="262"/>
      <c r="Q1049" s="262"/>
      <c r="R1049" s="262"/>
      <c r="S1049" s="262"/>
      <c r="T1049" s="263"/>
      <c r="U1049" s="15"/>
      <c r="V1049" s="15"/>
      <c r="W1049" s="15"/>
      <c r="X1049" s="15"/>
      <c r="Y1049" s="15"/>
      <c r="Z1049" s="15"/>
      <c r="AA1049" s="15"/>
      <c r="AB1049" s="15"/>
      <c r="AC1049" s="15"/>
      <c r="AD1049" s="15"/>
      <c r="AE1049" s="15"/>
      <c r="AT1049" s="264" t="s">
        <v>152</v>
      </c>
      <c r="AU1049" s="264" t="s">
        <v>84</v>
      </c>
      <c r="AV1049" s="15" t="s">
        <v>148</v>
      </c>
      <c r="AW1049" s="15" t="s">
        <v>33</v>
      </c>
      <c r="AX1049" s="15" t="s">
        <v>78</v>
      </c>
      <c r="AY1049" s="264" t="s">
        <v>141</v>
      </c>
    </row>
    <row r="1050" s="2" customFormat="1" ht="24.15" customHeight="1">
      <c r="A1050" s="40"/>
      <c r="B1050" s="41"/>
      <c r="C1050" s="214" t="s">
        <v>897</v>
      </c>
      <c r="D1050" s="214" t="s">
        <v>143</v>
      </c>
      <c r="E1050" s="215" t="s">
        <v>898</v>
      </c>
      <c r="F1050" s="216" t="s">
        <v>899</v>
      </c>
      <c r="G1050" s="217" t="s">
        <v>347</v>
      </c>
      <c r="H1050" s="218">
        <v>2.25</v>
      </c>
      <c r="I1050" s="219"/>
      <c r="J1050" s="220">
        <f>ROUND(I1050*H1050,2)</f>
        <v>0</v>
      </c>
      <c r="K1050" s="216" t="s">
        <v>795</v>
      </c>
      <c r="L1050" s="46"/>
      <c r="M1050" s="221" t="s">
        <v>19</v>
      </c>
      <c r="N1050" s="222" t="s">
        <v>43</v>
      </c>
      <c r="O1050" s="86"/>
      <c r="P1050" s="223">
        <f>O1050*H1050</f>
        <v>0</v>
      </c>
      <c r="Q1050" s="223">
        <v>0.0071199999999999996</v>
      </c>
      <c r="R1050" s="223">
        <f>Q1050*H1050</f>
        <v>0.01602</v>
      </c>
      <c r="S1050" s="223">
        <v>0</v>
      </c>
      <c r="T1050" s="224">
        <f>S1050*H1050</f>
        <v>0</v>
      </c>
      <c r="U1050" s="40"/>
      <c r="V1050" s="40"/>
      <c r="W1050" s="40"/>
      <c r="X1050" s="40"/>
      <c r="Y1050" s="40"/>
      <c r="Z1050" s="40"/>
      <c r="AA1050" s="40"/>
      <c r="AB1050" s="40"/>
      <c r="AC1050" s="40"/>
      <c r="AD1050" s="40"/>
      <c r="AE1050" s="40"/>
      <c r="AR1050" s="225" t="s">
        <v>283</v>
      </c>
      <c r="AT1050" s="225" t="s">
        <v>143</v>
      </c>
      <c r="AU1050" s="225" t="s">
        <v>84</v>
      </c>
      <c r="AY1050" s="19" t="s">
        <v>141</v>
      </c>
      <c r="BE1050" s="226">
        <f>IF(N1050="základní",J1050,0)</f>
        <v>0</v>
      </c>
      <c r="BF1050" s="226">
        <f>IF(N1050="snížená",J1050,0)</f>
        <v>0</v>
      </c>
      <c r="BG1050" s="226">
        <f>IF(N1050="zákl. přenesená",J1050,0)</f>
        <v>0</v>
      </c>
      <c r="BH1050" s="226">
        <f>IF(N1050="sníž. přenesená",J1050,0)</f>
        <v>0</v>
      </c>
      <c r="BI1050" s="226">
        <f>IF(N1050="nulová",J1050,0)</f>
        <v>0</v>
      </c>
      <c r="BJ1050" s="19" t="s">
        <v>84</v>
      </c>
      <c r="BK1050" s="226">
        <f>ROUND(I1050*H1050,2)</f>
        <v>0</v>
      </c>
      <c r="BL1050" s="19" t="s">
        <v>283</v>
      </c>
      <c r="BM1050" s="225" t="s">
        <v>900</v>
      </c>
    </row>
    <row r="1051" s="13" customFormat="1">
      <c r="A1051" s="13"/>
      <c r="B1051" s="232"/>
      <c r="C1051" s="233"/>
      <c r="D1051" s="234" t="s">
        <v>152</v>
      </c>
      <c r="E1051" s="235" t="s">
        <v>19</v>
      </c>
      <c r="F1051" s="236" t="s">
        <v>901</v>
      </c>
      <c r="G1051" s="233"/>
      <c r="H1051" s="235" t="s">
        <v>19</v>
      </c>
      <c r="I1051" s="237"/>
      <c r="J1051" s="233"/>
      <c r="K1051" s="233"/>
      <c r="L1051" s="238"/>
      <c r="M1051" s="239"/>
      <c r="N1051" s="240"/>
      <c r="O1051" s="240"/>
      <c r="P1051" s="240"/>
      <c r="Q1051" s="240"/>
      <c r="R1051" s="240"/>
      <c r="S1051" s="240"/>
      <c r="T1051" s="241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42" t="s">
        <v>152</v>
      </c>
      <c r="AU1051" s="242" t="s">
        <v>84</v>
      </c>
      <c r="AV1051" s="13" t="s">
        <v>78</v>
      </c>
      <c r="AW1051" s="13" t="s">
        <v>33</v>
      </c>
      <c r="AX1051" s="13" t="s">
        <v>71</v>
      </c>
      <c r="AY1051" s="242" t="s">
        <v>141</v>
      </c>
    </row>
    <row r="1052" s="14" customFormat="1">
      <c r="A1052" s="14"/>
      <c r="B1052" s="243"/>
      <c r="C1052" s="244"/>
      <c r="D1052" s="234" t="s">
        <v>152</v>
      </c>
      <c r="E1052" s="245" t="s">
        <v>19</v>
      </c>
      <c r="F1052" s="246" t="s">
        <v>902</v>
      </c>
      <c r="G1052" s="244"/>
      <c r="H1052" s="247">
        <v>2.25</v>
      </c>
      <c r="I1052" s="248"/>
      <c r="J1052" s="244"/>
      <c r="K1052" s="244"/>
      <c r="L1052" s="249"/>
      <c r="M1052" s="250"/>
      <c r="N1052" s="251"/>
      <c r="O1052" s="251"/>
      <c r="P1052" s="251"/>
      <c r="Q1052" s="251"/>
      <c r="R1052" s="251"/>
      <c r="S1052" s="251"/>
      <c r="T1052" s="252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3" t="s">
        <v>152</v>
      </c>
      <c r="AU1052" s="253" t="s">
        <v>84</v>
      </c>
      <c r="AV1052" s="14" t="s">
        <v>84</v>
      </c>
      <c r="AW1052" s="14" t="s">
        <v>33</v>
      </c>
      <c r="AX1052" s="14" t="s">
        <v>71</v>
      </c>
      <c r="AY1052" s="253" t="s">
        <v>141</v>
      </c>
    </row>
    <row r="1053" s="15" customFormat="1">
      <c r="A1053" s="15"/>
      <c r="B1053" s="254"/>
      <c r="C1053" s="255"/>
      <c r="D1053" s="234" t="s">
        <v>152</v>
      </c>
      <c r="E1053" s="256" t="s">
        <v>19</v>
      </c>
      <c r="F1053" s="257" t="s">
        <v>159</v>
      </c>
      <c r="G1053" s="255"/>
      <c r="H1053" s="258">
        <v>2.25</v>
      </c>
      <c r="I1053" s="259"/>
      <c r="J1053" s="255"/>
      <c r="K1053" s="255"/>
      <c r="L1053" s="260"/>
      <c r="M1053" s="261"/>
      <c r="N1053" s="262"/>
      <c r="O1053" s="262"/>
      <c r="P1053" s="262"/>
      <c r="Q1053" s="262"/>
      <c r="R1053" s="262"/>
      <c r="S1053" s="262"/>
      <c r="T1053" s="263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64" t="s">
        <v>152</v>
      </c>
      <c r="AU1053" s="264" t="s">
        <v>84</v>
      </c>
      <c r="AV1053" s="15" t="s">
        <v>148</v>
      </c>
      <c r="AW1053" s="15" t="s">
        <v>33</v>
      </c>
      <c r="AX1053" s="15" t="s">
        <v>78</v>
      </c>
      <c r="AY1053" s="264" t="s">
        <v>141</v>
      </c>
    </row>
    <row r="1054" s="2" customFormat="1" ht="24.15" customHeight="1">
      <c r="A1054" s="40"/>
      <c r="B1054" s="41"/>
      <c r="C1054" s="214" t="s">
        <v>903</v>
      </c>
      <c r="D1054" s="214" t="s">
        <v>143</v>
      </c>
      <c r="E1054" s="215" t="s">
        <v>904</v>
      </c>
      <c r="F1054" s="216" t="s">
        <v>905</v>
      </c>
      <c r="G1054" s="217" t="s">
        <v>347</v>
      </c>
      <c r="H1054" s="218">
        <v>133</v>
      </c>
      <c r="I1054" s="219"/>
      <c r="J1054" s="220">
        <f>ROUND(I1054*H1054,2)</f>
        <v>0</v>
      </c>
      <c r="K1054" s="216" t="s">
        <v>795</v>
      </c>
      <c r="L1054" s="46"/>
      <c r="M1054" s="221" t="s">
        <v>19</v>
      </c>
      <c r="N1054" s="222" t="s">
        <v>43</v>
      </c>
      <c r="O1054" s="86"/>
      <c r="P1054" s="223">
        <f>O1054*H1054</f>
        <v>0</v>
      </c>
      <c r="Q1054" s="223">
        <v>0.0053499999999999997</v>
      </c>
      <c r="R1054" s="223">
        <f>Q1054*H1054</f>
        <v>0.71155000000000002</v>
      </c>
      <c r="S1054" s="223">
        <v>0</v>
      </c>
      <c r="T1054" s="224">
        <f>S1054*H1054</f>
        <v>0</v>
      </c>
      <c r="U1054" s="40"/>
      <c r="V1054" s="40"/>
      <c r="W1054" s="40"/>
      <c r="X1054" s="40"/>
      <c r="Y1054" s="40"/>
      <c r="Z1054" s="40"/>
      <c r="AA1054" s="40"/>
      <c r="AB1054" s="40"/>
      <c r="AC1054" s="40"/>
      <c r="AD1054" s="40"/>
      <c r="AE1054" s="40"/>
      <c r="AR1054" s="225" t="s">
        <v>283</v>
      </c>
      <c r="AT1054" s="225" t="s">
        <v>143</v>
      </c>
      <c r="AU1054" s="225" t="s">
        <v>84</v>
      </c>
      <c r="AY1054" s="19" t="s">
        <v>141</v>
      </c>
      <c r="BE1054" s="226">
        <f>IF(N1054="základní",J1054,0)</f>
        <v>0</v>
      </c>
      <c r="BF1054" s="226">
        <f>IF(N1054="snížená",J1054,0)</f>
        <v>0</v>
      </c>
      <c r="BG1054" s="226">
        <f>IF(N1054="zákl. přenesená",J1054,0)</f>
        <v>0</v>
      </c>
      <c r="BH1054" s="226">
        <f>IF(N1054="sníž. přenesená",J1054,0)</f>
        <v>0</v>
      </c>
      <c r="BI1054" s="226">
        <f>IF(N1054="nulová",J1054,0)</f>
        <v>0</v>
      </c>
      <c r="BJ1054" s="19" t="s">
        <v>84</v>
      </c>
      <c r="BK1054" s="226">
        <f>ROUND(I1054*H1054,2)</f>
        <v>0</v>
      </c>
      <c r="BL1054" s="19" t="s">
        <v>283</v>
      </c>
      <c r="BM1054" s="225" t="s">
        <v>906</v>
      </c>
    </row>
    <row r="1055" s="13" customFormat="1">
      <c r="A1055" s="13"/>
      <c r="B1055" s="232"/>
      <c r="C1055" s="233"/>
      <c r="D1055" s="234" t="s">
        <v>152</v>
      </c>
      <c r="E1055" s="235" t="s">
        <v>19</v>
      </c>
      <c r="F1055" s="236" t="s">
        <v>907</v>
      </c>
      <c r="G1055" s="233"/>
      <c r="H1055" s="235" t="s">
        <v>19</v>
      </c>
      <c r="I1055" s="237"/>
      <c r="J1055" s="233"/>
      <c r="K1055" s="233"/>
      <c r="L1055" s="238"/>
      <c r="M1055" s="239"/>
      <c r="N1055" s="240"/>
      <c r="O1055" s="240"/>
      <c r="P1055" s="240"/>
      <c r="Q1055" s="240"/>
      <c r="R1055" s="240"/>
      <c r="S1055" s="240"/>
      <c r="T1055" s="241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2" t="s">
        <v>152</v>
      </c>
      <c r="AU1055" s="242" t="s">
        <v>84</v>
      </c>
      <c r="AV1055" s="13" t="s">
        <v>78</v>
      </c>
      <c r="AW1055" s="13" t="s">
        <v>33</v>
      </c>
      <c r="AX1055" s="13" t="s">
        <v>71</v>
      </c>
      <c r="AY1055" s="242" t="s">
        <v>141</v>
      </c>
    </row>
    <row r="1056" s="13" customFormat="1">
      <c r="A1056" s="13"/>
      <c r="B1056" s="232"/>
      <c r="C1056" s="233"/>
      <c r="D1056" s="234" t="s">
        <v>152</v>
      </c>
      <c r="E1056" s="235" t="s">
        <v>19</v>
      </c>
      <c r="F1056" s="236" t="s">
        <v>288</v>
      </c>
      <c r="G1056" s="233"/>
      <c r="H1056" s="235" t="s">
        <v>19</v>
      </c>
      <c r="I1056" s="237"/>
      <c r="J1056" s="233"/>
      <c r="K1056" s="233"/>
      <c r="L1056" s="238"/>
      <c r="M1056" s="239"/>
      <c r="N1056" s="240"/>
      <c r="O1056" s="240"/>
      <c r="P1056" s="240"/>
      <c r="Q1056" s="240"/>
      <c r="R1056" s="240"/>
      <c r="S1056" s="240"/>
      <c r="T1056" s="241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2" t="s">
        <v>152</v>
      </c>
      <c r="AU1056" s="242" t="s">
        <v>84</v>
      </c>
      <c r="AV1056" s="13" t="s">
        <v>78</v>
      </c>
      <c r="AW1056" s="13" t="s">
        <v>33</v>
      </c>
      <c r="AX1056" s="13" t="s">
        <v>71</v>
      </c>
      <c r="AY1056" s="242" t="s">
        <v>141</v>
      </c>
    </row>
    <row r="1057" s="14" customFormat="1">
      <c r="A1057" s="14"/>
      <c r="B1057" s="243"/>
      <c r="C1057" s="244"/>
      <c r="D1057" s="234" t="s">
        <v>152</v>
      </c>
      <c r="E1057" s="245" t="s">
        <v>19</v>
      </c>
      <c r="F1057" s="246" t="s">
        <v>539</v>
      </c>
      <c r="G1057" s="244"/>
      <c r="H1057" s="247">
        <v>12.6</v>
      </c>
      <c r="I1057" s="248"/>
      <c r="J1057" s="244"/>
      <c r="K1057" s="244"/>
      <c r="L1057" s="249"/>
      <c r="M1057" s="250"/>
      <c r="N1057" s="251"/>
      <c r="O1057" s="251"/>
      <c r="P1057" s="251"/>
      <c r="Q1057" s="251"/>
      <c r="R1057" s="251"/>
      <c r="S1057" s="251"/>
      <c r="T1057" s="252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3" t="s">
        <v>152</v>
      </c>
      <c r="AU1057" s="253" t="s">
        <v>84</v>
      </c>
      <c r="AV1057" s="14" t="s">
        <v>84</v>
      </c>
      <c r="AW1057" s="14" t="s">
        <v>33</v>
      </c>
      <c r="AX1057" s="14" t="s">
        <v>71</v>
      </c>
      <c r="AY1057" s="253" t="s">
        <v>141</v>
      </c>
    </row>
    <row r="1058" s="14" customFormat="1">
      <c r="A1058" s="14"/>
      <c r="B1058" s="243"/>
      <c r="C1058" s="244"/>
      <c r="D1058" s="234" t="s">
        <v>152</v>
      </c>
      <c r="E1058" s="245" t="s">
        <v>19</v>
      </c>
      <c r="F1058" s="246" t="s">
        <v>537</v>
      </c>
      <c r="G1058" s="244"/>
      <c r="H1058" s="247">
        <v>7.2000000000000002</v>
      </c>
      <c r="I1058" s="248"/>
      <c r="J1058" s="244"/>
      <c r="K1058" s="244"/>
      <c r="L1058" s="249"/>
      <c r="M1058" s="250"/>
      <c r="N1058" s="251"/>
      <c r="O1058" s="251"/>
      <c r="P1058" s="251"/>
      <c r="Q1058" s="251"/>
      <c r="R1058" s="251"/>
      <c r="S1058" s="251"/>
      <c r="T1058" s="252"/>
      <c r="U1058" s="14"/>
      <c r="V1058" s="14"/>
      <c r="W1058" s="14"/>
      <c r="X1058" s="14"/>
      <c r="Y1058" s="14"/>
      <c r="Z1058" s="14"/>
      <c r="AA1058" s="14"/>
      <c r="AB1058" s="14"/>
      <c r="AC1058" s="14"/>
      <c r="AD1058" s="14"/>
      <c r="AE1058" s="14"/>
      <c r="AT1058" s="253" t="s">
        <v>152</v>
      </c>
      <c r="AU1058" s="253" t="s">
        <v>84</v>
      </c>
      <c r="AV1058" s="14" t="s">
        <v>84</v>
      </c>
      <c r="AW1058" s="14" t="s">
        <v>33</v>
      </c>
      <c r="AX1058" s="14" t="s">
        <v>71</v>
      </c>
      <c r="AY1058" s="253" t="s">
        <v>141</v>
      </c>
    </row>
    <row r="1059" s="14" customFormat="1">
      <c r="A1059" s="14"/>
      <c r="B1059" s="243"/>
      <c r="C1059" s="244"/>
      <c r="D1059" s="234" t="s">
        <v>152</v>
      </c>
      <c r="E1059" s="245" t="s">
        <v>19</v>
      </c>
      <c r="F1059" s="246" t="s">
        <v>850</v>
      </c>
      <c r="G1059" s="244"/>
      <c r="H1059" s="247">
        <v>1.8</v>
      </c>
      <c r="I1059" s="248"/>
      <c r="J1059" s="244"/>
      <c r="K1059" s="244"/>
      <c r="L1059" s="249"/>
      <c r="M1059" s="250"/>
      <c r="N1059" s="251"/>
      <c r="O1059" s="251"/>
      <c r="P1059" s="251"/>
      <c r="Q1059" s="251"/>
      <c r="R1059" s="251"/>
      <c r="S1059" s="251"/>
      <c r="T1059" s="252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53" t="s">
        <v>152</v>
      </c>
      <c r="AU1059" s="253" t="s">
        <v>84</v>
      </c>
      <c r="AV1059" s="14" t="s">
        <v>84</v>
      </c>
      <c r="AW1059" s="14" t="s">
        <v>33</v>
      </c>
      <c r="AX1059" s="14" t="s">
        <v>71</v>
      </c>
      <c r="AY1059" s="253" t="s">
        <v>141</v>
      </c>
    </row>
    <row r="1060" s="14" customFormat="1">
      <c r="A1060" s="14"/>
      <c r="B1060" s="243"/>
      <c r="C1060" s="244"/>
      <c r="D1060" s="234" t="s">
        <v>152</v>
      </c>
      <c r="E1060" s="245" t="s">
        <v>19</v>
      </c>
      <c r="F1060" s="246" t="s">
        <v>851</v>
      </c>
      <c r="G1060" s="244"/>
      <c r="H1060" s="247">
        <v>10</v>
      </c>
      <c r="I1060" s="248"/>
      <c r="J1060" s="244"/>
      <c r="K1060" s="244"/>
      <c r="L1060" s="249"/>
      <c r="M1060" s="250"/>
      <c r="N1060" s="251"/>
      <c r="O1060" s="251"/>
      <c r="P1060" s="251"/>
      <c r="Q1060" s="251"/>
      <c r="R1060" s="251"/>
      <c r="S1060" s="251"/>
      <c r="T1060" s="252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3" t="s">
        <v>152</v>
      </c>
      <c r="AU1060" s="253" t="s">
        <v>84</v>
      </c>
      <c r="AV1060" s="14" t="s">
        <v>84</v>
      </c>
      <c r="AW1060" s="14" t="s">
        <v>33</v>
      </c>
      <c r="AX1060" s="14" t="s">
        <v>71</v>
      </c>
      <c r="AY1060" s="253" t="s">
        <v>141</v>
      </c>
    </row>
    <row r="1061" s="14" customFormat="1">
      <c r="A1061" s="14"/>
      <c r="B1061" s="243"/>
      <c r="C1061" s="244"/>
      <c r="D1061" s="234" t="s">
        <v>152</v>
      </c>
      <c r="E1061" s="245" t="s">
        <v>19</v>
      </c>
      <c r="F1061" s="246" t="s">
        <v>1446</v>
      </c>
      <c r="G1061" s="244"/>
      <c r="H1061" s="247">
        <v>9</v>
      </c>
      <c r="I1061" s="248"/>
      <c r="J1061" s="244"/>
      <c r="K1061" s="244"/>
      <c r="L1061" s="249"/>
      <c r="M1061" s="250"/>
      <c r="N1061" s="251"/>
      <c r="O1061" s="251"/>
      <c r="P1061" s="251"/>
      <c r="Q1061" s="251"/>
      <c r="R1061" s="251"/>
      <c r="S1061" s="251"/>
      <c r="T1061" s="252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253" t="s">
        <v>152</v>
      </c>
      <c r="AU1061" s="253" t="s">
        <v>84</v>
      </c>
      <c r="AV1061" s="14" t="s">
        <v>84</v>
      </c>
      <c r="AW1061" s="14" t="s">
        <v>33</v>
      </c>
      <c r="AX1061" s="14" t="s">
        <v>71</v>
      </c>
      <c r="AY1061" s="253" t="s">
        <v>141</v>
      </c>
    </row>
    <row r="1062" s="14" customFormat="1">
      <c r="A1062" s="14"/>
      <c r="B1062" s="243"/>
      <c r="C1062" s="244"/>
      <c r="D1062" s="234" t="s">
        <v>152</v>
      </c>
      <c r="E1062" s="245" t="s">
        <v>19</v>
      </c>
      <c r="F1062" s="246" t="s">
        <v>539</v>
      </c>
      <c r="G1062" s="244"/>
      <c r="H1062" s="247">
        <v>12.6</v>
      </c>
      <c r="I1062" s="248"/>
      <c r="J1062" s="244"/>
      <c r="K1062" s="244"/>
      <c r="L1062" s="249"/>
      <c r="M1062" s="250"/>
      <c r="N1062" s="251"/>
      <c r="O1062" s="251"/>
      <c r="P1062" s="251"/>
      <c r="Q1062" s="251"/>
      <c r="R1062" s="251"/>
      <c r="S1062" s="251"/>
      <c r="T1062" s="252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253" t="s">
        <v>152</v>
      </c>
      <c r="AU1062" s="253" t="s">
        <v>84</v>
      </c>
      <c r="AV1062" s="14" t="s">
        <v>84</v>
      </c>
      <c r="AW1062" s="14" t="s">
        <v>33</v>
      </c>
      <c r="AX1062" s="14" t="s">
        <v>71</v>
      </c>
      <c r="AY1062" s="253" t="s">
        <v>141</v>
      </c>
    </row>
    <row r="1063" s="13" customFormat="1">
      <c r="A1063" s="13"/>
      <c r="B1063" s="232"/>
      <c r="C1063" s="233"/>
      <c r="D1063" s="234" t="s">
        <v>152</v>
      </c>
      <c r="E1063" s="235" t="s">
        <v>19</v>
      </c>
      <c r="F1063" s="236" t="s">
        <v>318</v>
      </c>
      <c r="G1063" s="233"/>
      <c r="H1063" s="235" t="s">
        <v>19</v>
      </c>
      <c r="I1063" s="237"/>
      <c r="J1063" s="233"/>
      <c r="K1063" s="233"/>
      <c r="L1063" s="238"/>
      <c r="M1063" s="239"/>
      <c r="N1063" s="240"/>
      <c r="O1063" s="240"/>
      <c r="P1063" s="240"/>
      <c r="Q1063" s="240"/>
      <c r="R1063" s="240"/>
      <c r="S1063" s="240"/>
      <c r="T1063" s="241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42" t="s">
        <v>152</v>
      </c>
      <c r="AU1063" s="242" t="s">
        <v>84</v>
      </c>
      <c r="AV1063" s="13" t="s">
        <v>78</v>
      </c>
      <c r="AW1063" s="13" t="s">
        <v>33</v>
      </c>
      <c r="AX1063" s="13" t="s">
        <v>71</v>
      </c>
      <c r="AY1063" s="242" t="s">
        <v>141</v>
      </c>
    </row>
    <row r="1064" s="14" customFormat="1">
      <c r="A1064" s="14"/>
      <c r="B1064" s="243"/>
      <c r="C1064" s="244"/>
      <c r="D1064" s="234" t="s">
        <v>152</v>
      </c>
      <c r="E1064" s="245" t="s">
        <v>19</v>
      </c>
      <c r="F1064" s="246" t="s">
        <v>548</v>
      </c>
      <c r="G1064" s="244"/>
      <c r="H1064" s="247">
        <v>18</v>
      </c>
      <c r="I1064" s="248"/>
      <c r="J1064" s="244"/>
      <c r="K1064" s="244"/>
      <c r="L1064" s="249"/>
      <c r="M1064" s="250"/>
      <c r="N1064" s="251"/>
      <c r="O1064" s="251"/>
      <c r="P1064" s="251"/>
      <c r="Q1064" s="251"/>
      <c r="R1064" s="251"/>
      <c r="S1064" s="251"/>
      <c r="T1064" s="252"/>
      <c r="U1064" s="14"/>
      <c r="V1064" s="14"/>
      <c r="W1064" s="14"/>
      <c r="X1064" s="14"/>
      <c r="Y1064" s="14"/>
      <c r="Z1064" s="14"/>
      <c r="AA1064" s="14"/>
      <c r="AB1064" s="14"/>
      <c r="AC1064" s="14"/>
      <c r="AD1064" s="14"/>
      <c r="AE1064" s="14"/>
      <c r="AT1064" s="253" t="s">
        <v>152</v>
      </c>
      <c r="AU1064" s="253" t="s">
        <v>84</v>
      </c>
      <c r="AV1064" s="14" t="s">
        <v>84</v>
      </c>
      <c r="AW1064" s="14" t="s">
        <v>33</v>
      </c>
      <c r="AX1064" s="14" t="s">
        <v>71</v>
      </c>
      <c r="AY1064" s="253" t="s">
        <v>141</v>
      </c>
    </row>
    <row r="1065" s="14" customFormat="1">
      <c r="A1065" s="14"/>
      <c r="B1065" s="243"/>
      <c r="C1065" s="244"/>
      <c r="D1065" s="234" t="s">
        <v>152</v>
      </c>
      <c r="E1065" s="245" t="s">
        <v>19</v>
      </c>
      <c r="F1065" s="246" t="s">
        <v>549</v>
      </c>
      <c r="G1065" s="244"/>
      <c r="H1065" s="247">
        <v>14.4</v>
      </c>
      <c r="I1065" s="248"/>
      <c r="J1065" s="244"/>
      <c r="K1065" s="244"/>
      <c r="L1065" s="249"/>
      <c r="M1065" s="250"/>
      <c r="N1065" s="251"/>
      <c r="O1065" s="251"/>
      <c r="P1065" s="251"/>
      <c r="Q1065" s="251"/>
      <c r="R1065" s="251"/>
      <c r="S1065" s="251"/>
      <c r="T1065" s="252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3" t="s">
        <v>152</v>
      </c>
      <c r="AU1065" s="253" t="s">
        <v>84</v>
      </c>
      <c r="AV1065" s="14" t="s">
        <v>84</v>
      </c>
      <c r="AW1065" s="14" t="s">
        <v>33</v>
      </c>
      <c r="AX1065" s="14" t="s">
        <v>71</v>
      </c>
      <c r="AY1065" s="253" t="s">
        <v>141</v>
      </c>
    </row>
    <row r="1066" s="14" customFormat="1">
      <c r="A1066" s="14"/>
      <c r="B1066" s="243"/>
      <c r="C1066" s="244"/>
      <c r="D1066" s="234" t="s">
        <v>152</v>
      </c>
      <c r="E1066" s="245" t="s">
        <v>19</v>
      </c>
      <c r="F1066" s="246" t="s">
        <v>543</v>
      </c>
      <c r="G1066" s="244"/>
      <c r="H1066" s="247">
        <v>15</v>
      </c>
      <c r="I1066" s="248"/>
      <c r="J1066" s="244"/>
      <c r="K1066" s="244"/>
      <c r="L1066" s="249"/>
      <c r="M1066" s="250"/>
      <c r="N1066" s="251"/>
      <c r="O1066" s="251"/>
      <c r="P1066" s="251"/>
      <c r="Q1066" s="251"/>
      <c r="R1066" s="251"/>
      <c r="S1066" s="251"/>
      <c r="T1066" s="252"/>
      <c r="U1066" s="14"/>
      <c r="V1066" s="14"/>
      <c r="W1066" s="14"/>
      <c r="X1066" s="14"/>
      <c r="Y1066" s="14"/>
      <c r="Z1066" s="14"/>
      <c r="AA1066" s="14"/>
      <c r="AB1066" s="14"/>
      <c r="AC1066" s="14"/>
      <c r="AD1066" s="14"/>
      <c r="AE1066" s="14"/>
      <c r="AT1066" s="253" t="s">
        <v>152</v>
      </c>
      <c r="AU1066" s="253" t="s">
        <v>84</v>
      </c>
      <c r="AV1066" s="14" t="s">
        <v>84</v>
      </c>
      <c r="AW1066" s="14" t="s">
        <v>33</v>
      </c>
      <c r="AX1066" s="14" t="s">
        <v>71</v>
      </c>
      <c r="AY1066" s="253" t="s">
        <v>141</v>
      </c>
    </row>
    <row r="1067" s="14" customFormat="1">
      <c r="A1067" s="14"/>
      <c r="B1067" s="243"/>
      <c r="C1067" s="244"/>
      <c r="D1067" s="234" t="s">
        <v>152</v>
      </c>
      <c r="E1067" s="245" t="s">
        <v>19</v>
      </c>
      <c r="F1067" s="246" t="s">
        <v>549</v>
      </c>
      <c r="G1067" s="244"/>
      <c r="H1067" s="247">
        <v>14.4</v>
      </c>
      <c r="I1067" s="248"/>
      <c r="J1067" s="244"/>
      <c r="K1067" s="244"/>
      <c r="L1067" s="249"/>
      <c r="M1067" s="250"/>
      <c r="N1067" s="251"/>
      <c r="O1067" s="251"/>
      <c r="P1067" s="251"/>
      <c r="Q1067" s="251"/>
      <c r="R1067" s="251"/>
      <c r="S1067" s="251"/>
      <c r="T1067" s="252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253" t="s">
        <v>152</v>
      </c>
      <c r="AU1067" s="253" t="s">
        <v>84</v>
      </c>
      <c r="AV1067" s="14" t="s">
        <v>84</v>
      </c>
      <c r="AW1067" s="14" t="s">
        <v>33</v>
      </c>
      <c r="AX1067" s="14" t="s">
        <v>71</v>
      </c>
      <c r="AY1067" s="253" t="s">
        <v>141</v>
      </c>
    </row>
    <row r="1068" s="14" customFormat="1">
      <c r="A1068" s="14"/>
      <c r="B1068" s="243"/>
      <c r="C1068" s="244"/>
      <c r="D1068" s="234" t="s">
        <v>152</v>
      </c>
      <c r="E1068" s="245" t="s">
        <v>19</v>
      </c>
      <c r="F1068" s="246" t="s">
        <v>548</v>
      </c>
      <c r="G1068" s="244"/>
      <c r="H1068" s="247">
        <v>18</v>
      </c>
      <c r="I1068" s="248"/>
      <c r="J1068" s="244"/>
      <c r="K1068" s="244"/>
      <c r="L1068" s="249"/>
      <c r="M1068" s="250"/>
      <c r="N1068" s="251"/>
      <c r="O1068" s="251"/>
      <c r="P1068" s="251"/>
      <c r="Q1068" s="251"/>
      <c r="R1068" s="251"/>
      <c r="S1068" s="251"/>
      <c r="T1068" s="252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3" t="s">
        <v>152</v>
      </c>
      <c r="AU1068" s="253" t="s">
        <v>84</v>
      </c>
      <c r="AV1068" s="14" t="s">
        <v>84</v>
      </c>
      <c r="AW1068" s="14" t="s">
        <v>33</v>
      </c>
      <c r="AX1068" s="14" t="s">
        <v>71</v>
      </c>
      <c r="AY1068" s="253" t="s">
        <v>141</v>
      </c>
    </row>
    <row r="1069" s="15" customFormat="1">
      <c r="A1069" s="15"/>
      <c r="B1069" s="254"/>
      <c r="C1069" s="255"/>
      <c r="D1069" s="234" t="s">
        <v>152</v>
      </c>
      <c r="E1069" s="256" t="s">
        <v>19</v>
      </c>
      <c r="F1069" s="257" t="s">
        <v>159</v>
      </c>
      <c r="G1069" s="255"/>
      <c r="H1069" s="258">
        <v>133</v>
      </c>
      <c r="I1069" s="259"/>
      <c r="J1069" s="255"/>
      <c r="K1069" s="255"/>
      <c r="L1069" s="260"/>
      <c r="M1069" s="261"/>
      <c r="N1069" s="262"/>
      <c r="O1069" s="262"/>
      <c r="P1069" s="262"/>
      <c r="Q1069" s="262"/>
      <c r="R1069" s="262"/>
      <c r="S1069" s="262"/>
      <c r="T1069" s="263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64" t="s">
        <v>152</v>
      </c>
      <c r="AU1069" s="264" t="s">
        <v>84</v>
      </c>
      <c r="AV1069" s="15" t="s">
        <v>148</v>
      </c>
      <c r="AW1069" s="15" t="s">
        <v>33</v>
      </c>
      <c r="AX1069" s="15" t="s">
        <v>78</v>
      </c>
      <c r="AY1069" s="264" t="s">
        <v>141</v>
      </c>
    </row>
    <row r="1070" s="2" customFormat="1" ht="21.75" customHeight="1">
      <c r="A1070" s="40"/>
      <c r="B1070" s="41"/>
      <c r="C1070" s="214" t="s">
        <v>908</v>
      </c>
      <c r="D1070" s="214" t="s">
        <v>143</v>
      </c>
      <c r="E1070" s="215" t="s">
        <v>909</v>
      </c>
      <c r="F1070" s="216" t="s">
        <v>910</v>
      </c>
      <c r="G1070" s="217" t="s">
        <v>347</v>
      </c>
      <c r="H1070" s="218">
        <v>3.7999999999999998</v>
      </c>
      <c r="I1070" s="219"/>
      <c r="J1070" s="220">
        <f>ROUND(I1070*H1070,2)</f>
        <v>0</v>
      </c>
      <c r="K1070" s="216" t="s">
        <v>795</v>
      </c>
      <c r="L1070" s="46"/>
      <c r="M1070" s="221" t="s">
        <v>19</v>
      </c>
      <c r="N1070" s="222" t="s">
        <v>43</v>
      </c>
      <c r="O1070" s="86"/>
      <c r="P1070" s="223">
        <f>O1070*H1070</f>
        <v>0</v>
      </c>
      <c r="Q1070" s="223">
        <v>0.0016299999999999999</v>
      </c>
      <c r="R1070" s="223">
        <f>Q1070*H1070</f>
        <v>0.0061939999999999999</v>
      </c>
      <c r="S1070" s="223">
        <v>0</v>
      </c>
      <c r="T1070" s="224">
        <f>S1070*H1070</f>
        <v>0</v>
      </c>
      <c r="U1070" s="40"/>
      <c r="V1070" s="40"/>
      <c r="W1070" s="40"/>
      <c r="X1070" s="40"/>
      <c r="Y1070" s="40"/>
      <c r="Z1070" s="40"/>
      <c r="AA1070" s="40"/>
      <c r="AB1070" s="40"/>
      <c r="AC1070" s="40"/>
      <c r="AD1070" s="40"/>
      <c r="AE1070" s="40"/>
      <c r="AR1070" s="225" t="s">
        <v>283</v>
      </c>
      <c r="AT1070" s="225" t="s">
        <v>143</v>
      </c>
      <c r="AU1070" s="225" t="s">
        <v>84</v>
      </c>
      <c r="AY1070" s="19" t="s">
        <v>141</v>
      </c>
      <c r="BE1070" s="226">
        <f>IF(N1070="základní",J1070,0)</f>
        <v>0</v>
      </c>
      <c r="BF1070" s="226">
        <f>IF(N1070="snížená",J1070,0)</f>
        <v>0</v>
      </c>
      <c r="BG1070" s="226">
        <f>IF(N1070="zákl. přenesená",J1070,0)</f>
        <v>0</v>
      </c>
      <c r="BH1070" s="226">
        <f>IF(N1070="sníž. přenesená",J1070,0)</f>
        <v>0</v>
      </c>
      <c r="BI1070" s="226">
        <f>IF(N1070="nulová",J1070,0)</f>
        <v>0</v>
      </c>
      <c r="BJ1070" s="19" t="s">
        <v>84</v>
      </c>
      <c r="BK1070" s="226">
        <f>ROUND(I1070*H1070,2)</f>
        <v>0</v>
      </c>
      <c r="BL1070" s="19" t="s">
        <v>283</v>
      </c>
      <c r="BM1070" s="225" t="s">
        <v>911</v>
      </c>
    </row>
    <row r="1071" s="13" customFormat="1">
      <c r="A1071" s="13"/>
      <c r="B1071" s="232"/>
      <c r="C1071" s="233"/>
      <c r="D1071" s="234" t="s">
        <v>152</v>
      </c>
      <c r="E1071" s="235" t="s">
        <v>19</v>
      </c>
      <c r="F1071" s="236" t="s">
        <v>912</v>
      </c>
      <c r="G1071" s="233"/>
      <c r="H1071" s="235" t="s">
        <v>19</v>
      </c>
      <c r="I1071" s="237"/>
      <c r="J1071" s="233"/>
      <c r="K1071" s="233"/>
      <c r="L1071" s="238"/>
      <c r="M1071" s="239"/>
      <c r="N1071" s="240"/>
      <c r="O1071" s="240"/>
      <c r="P1071" s="240"/>
      <c r="Q1071" s="240"/>
      <c r="R1071" s="240"/>
      <c r="S1071" s="240"/>
      <c r="T1071" s="24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42" t="s">
        <v>152</v>
      </c>
      <c r="AU1071" s="242" t="s">
        <v>84</v>
      </c>
      <c r="AV1071" s="13" t="s">
        <v>78</v>
      </c>
      <c r="AW1071" s="13" t="s">
        <v>33</v>
      </c>
      <c r="AX1071" s="13" t="s">
        <v>71</v>
      </c>
      <c r="AY1071" s="242" t="s">
        <v>141</v>
      </c>
    </row>
    <row r="1072" s="14" customFormat="1">
      <c r="A1072" s="14"/>
      <c r="B1072" s="243"/>
      <c r="C1072" s="244"/>
      <c r="D1072" s="234" t="s">
        <v>152</v>
      </c>
      <c r="E1072" s="245" t="s">
        <v>19</v>
      </c>
      <c r="F1072" s="246" t="s">
        <v>913</v>
      </c>
      <c r="G1072" s="244"/>
      <c r="H1072" s="247">
        <v>3.7999999999999998</v>
      </c>
      <c r="I1072" s="248"/>
      <c r="J1072" s="244"/>
      <c r="K1072" s="244"/>
      <c r="L1072" s="249"/>
      <c r="M1072" s="250"/>
      <c r="N1072" s="251"/>
      <c r="O1072" s="251"/>
      <c r="P1072" s="251"/>
      <c r="Q1072" s="251"/>
      <c r="R1072" s="251"/>
      <c r="S1072" s="251"/>
      <c r="T1072" s="252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3" t="s">
        <v>152</v>
      </c>
      <c r="AU1072" s="253" t="s">
        <v>84</v>
      </c>
      <c r="AV1072" s="14" t="s">
        <v>84</v>
      </c>
      <c r="AW1072" s="14" t="s">
        <v>33</v>
      </c>
      <c r="AX1072" s="14" t="s">
        <v>71</v>
      </c>
      <c r="AY1072" s="253" t="s">
        <v>141</v>
      </c>
    </row>
    <row r="1073" s="15" customFormat="1">
      <c r="A1073" s="15"/>
      <c r="B1073" s="254"/>
      <c r="C1073" s="255"/>
      <c r="D1073" s="234" t="s">
        <v>152</v>
      </c>
      <c r="E1073" s="256" t="s">
        <v>19</v>
      </c>
      <c r="F1073" s="257" t="s">
        <v>159</v>
      </c>
      <c r="G1073" s="255"/>
      <c r="H1073" s="258">
        <v>3.7999999999999998</v>
      </c>
      <c r="I1073" s="259"/>
      <c r="J1073" s="255"/>
      <c r="K1073" s="255"/>
      <c r="L1073" s="260"/>
      <c r="M1073" s="261"/>
      <c r="N1073" s="262"/>
      <c r="O1073" s="262"/>
      <c r="P1073" s="262"/>
      <c r="Q1073" s="262"/>
      <c r="R1073" s="262"/>
      <c r="S1073" s="262"/>
      <c r="T1073" s="263"/>
      <c r="U1073" s="15"/>
      <c r="V1073" s="15"/>
      <c r="W1073" s="15"/>
      <c r="X1073" s="15"/>
      <c r="Y1073" s="15"/>
      <c r="Z1073" s="15"/>
      <c r="AA1073" s="15"/>
      <c r="AB1073" s="15"/>
      <c r="AC1073" s="15"/>
      <c r="AD1073" s="15"/>
      <c r="AE1073" s="15"/>
      <c r="AT1073" s="264" t="s">
        <v>152</v>
      </c>
      <c r="AU1073" s="264" t="s">
        <v>84</v>
      </c>
      <c r="AV1073" s="15" t="s">
        <v>148</v>
      </c>
      <c r="AW1073" s="15" t="s">
        <v>33</v>
      </c>
      <c r="AX1073" s="15" t="s">
        <v>78</v>
      </c>
      <c r="AY1073" s="264" t="s">
        <v>141</v>
      </c>
    </row>
    <row r="1074" s="2" customFormat="1" ht="24.15" customHeight="1">
      <c r="A1074" s="40"/>
      <c r="B1074" s="41"/>
      <c r="C1074" s="214" t="s">
        <v>914</v>
      </c>
      <c r="D1074" s="214" t="s">
        <v>143</v>
      </c>
      <c r="E1074" s="215" t="s">
        <v>915</v>
      </c>
      <c r="F1074" s="216" t="s">
        <v>916</v>
      </c>
      <c r="G1074" s="217" t="s">
        <v>636</v>
      </c>
      <c r="H1074" s="218">
        <v>1</v>
      </c>
      <c r="I1074" s="219"/>
      <c r="J1074" s="220">
        <f>ROUND(I1074*H1074,2)</f>
        <v>0</v>
      </c>
      <c r="K1074" s="216" t="s">
        <v>795</v>
      </c>
      <c r="L1074" s="46"/>
      <c r="M1074" s="221" t="s">
        <v>19</v>
      </c>
      <c r="N1074" s="222" t="s">
        <v>43</v>
      </c>
      <c r="O1074" s="86"/>
      <c r="P1074" s="223">
        <f>O1074*H1074</f>
        <v>0</v>
      </c>
      <c r="Q1074" s="223">
        <v>0.00025000000000000001</v>
      </c>
      <c r="R1074" s="223">
        <f>Q1074*H1074</f>
        <v>0.00025000000000000001</v>
      </c>
      <c r="S1074" s="223">
        <v>0</v>
      </c>
      <c r="T1074" s="224">
        <f>S1074*H1074</f>
        <v>0</v>
      </c>
      <c r="U1074" s="40"/>
      <c r="V1074" s="40"/>
      <c r="W1074" s="40"/>
      <c r="X1074" s="40"/>
      <c r="Y1074" s="40"/>
      <c r="Z1074" s="40"/>
      <c r="AA1074" s="40"/>
      <c r="AB1074" s="40"/>
      <c r="AC1074" s="40"/>
      <c r="AD1074" s="40"/>
      <c r="AE1074" s="40"/>
      <c r="AR1074" s="225" t="s">
        <v>283</v>
      </c>
      <c r="AT1074" s="225" t="s">
        <v>143</v>
      </c>
      <c r="AU1074" s="225" t="s">
        <v>84</v>
      </c>
      <c r="AY1074" s="19" t="s">
        <v>141</v>
      </c>
      <c r="BE1074" s="226">
        <f>IF(N1074="základní",J1074,0)</f>
        <v>0</v>
      </c>
      <c r="BF1074" s="226">
        <f>IF(N1074="snížená",J1074,0)</f>
        <v>0</v>
      </c>
      <c r="BG1074" s="226">
        <f>IF(N1074="zákl. přenesená",J1074,0)</f>
        <v>0</v>
      </c>
      <c r="BH1074" s="226">
        <f>IF(N1074="sníž. přenesená",J1074,0)</f>
        <v>0</v>
      </c>
      <c r="BI1074" s="226">
        <f>IF(N1074="nulová",J1074,0)</f>
        <v>0</v>
      </c>
      <c r="BJ1074" s="19" t="s">
        <v>84</v>
      </c>
      <c r="BK1074" s="226">
        <f>ROUND(I1074*H1074,2)</f>
        <v>0</v>
      </c>
      <c r="BL1074" s="19" t="s">
        <v>283</v>
      </c>
      <c r="BM1074" s="225" t="s">
        <v>917</v>
      </c>
    </row>
    <row r="1075" s="13" customFormat="1">
      <c r="A1075" s="13"/>
      <c r="B1075" s="232"/>
      <c r="C1075" s="233"/>
      <c r="D1075" s="234" t="s">
        <v>152</v>
      </c>
      <c r="E1075" s="235" t="s">
        <v>19</v>
      </c>
      <c r="F1075" s="236" t="s">
        <v>912</v>
      </c>
      <c r="G1075" s="233"/>
      <c r="H1075" s="235" t="s">
        <v>19</v>
      </c>
      <c r="I1075" s="237"/>
      <c r="J1075" s="233"/>
      <c r="K1075" s="233"/>
      <c r="L1075" s="238"/>
      <c r="M1075" s="239"/>
      <c r="N1075" s="240"/>
      <c r="O1075" s="240"/>
      <c r="P1075" s="240"/>
      <c r="Q1075" s="240"/>
      <c r="R1075" s="240"/>
      <c r="S1075" s="240"/>
      <c r="T1075" s="241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2" t="s">
        <v>152</v>
      </c>
      <c r="AU1075" s="242" t="s">
        <v>84</v>
      </c>
      <c r="AV1075" s="13" t="s">
        <v>78</v>
      </c>
      <c r="AW1075" s="13" t="s">
        <v>33</v>
      </c>
      <c r="AX1075" s="13" t="s">
        <v>71</v>
      </c>
      <c r="AY1075" s="242" t="s">
        <v>141</v>
      </c>
    </row>
    <row r="1076" s="14" customFormat="1">
      <c r="A1076" s="14"/>
      <c r="B1076" s="243"/>
      <c r="C1076" s="244"/>
      <c r="D1076" s="234" t="s">
        <v>152</v>
      </c>
      <c r="E1076" s="245" t="s">
        <v>19</v>
      </c>
      <c r="F1076" s="246" t="s">
        <v>78</v>
      </c>
      <c r="G1076" s="244"/>
      <c r="H1076" s="247">
        <v>1</v>
      </c>
      <c r="I1076" s="248"/>
      <c r="J1076" s="244"/>
      <c r="K1076" s="244"/>
      <c r="L1076" s="249"/>
      <c r="M1076" s="250"/>
      <c r="N1076" s="251"/>
      <c r="O1076" s="251"/>
      <c r="P1076" s="251"/>
      <c r="Q1076" s="251"/>
      <c r="R1076" s="251"/>
      <c r="S1076" s="251"/>
      <c r="T1076" s="252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3" t="s">
        <v>152</v>
      </c>
      <c r="AU1076" s="253" t="s">
        <v>84</v>
      </c>
      <c r="AV1076" s="14" t="s">
        <v>84</v>
      </c>
      <c r="AW1076" s="14" t="s">
        <v>33</v>
      </c>
      <c r="AX1076" s="14" t="s">
        <v>71</v>
      </c>
      <c r="AY1076" s="253" t="s">
        <v>141</v>
      </c>
    </row>
    <row r="1077" s="15" customFormat="1">
      <c r="A1077" s="15"/>
      <c r="B1077" s="254"/>
      <c r="C1077" s="255"/>
      <c r="D1077" s="234" t="s">
        <v>152</v>
      </c>
      <c r="E1077" s="256" t="s">
        <v>19</v>
      </c>
      <c r="F1077" s="257" t="s">
        <v>159</v>
      </c>
      <c r="G1077" s="255"/>
      <c r="H1077" s="258">
        <v>1</v>
      </c>
      <c r="I1077" s="259"/>
      <c r="J1077" s="255"/>
      <c r="K1077" s="255"/>
      <c r="L1077" s="260"/>
      <c r="M1077" s="261"/>
      <c r="N1077" s="262"/>
      <c r="O1077" s="262"/>
      <c r="P1077" s="262"/>
      <c r="Q1077" s="262"/>
      <c r="R1077" s="262"/>
      <c r="S1077" s="262"/>
      <c r="T1077" s="263"/>
      <c r="U1077" s="15"/>
      <c r="V1077" s="15"/>
      <c r="W1077" s="15"/>
      <c r="X1077" s="15"/>
      <c r="Y1077" s="15"/>
      <c r="Z1077" s="15"/>
      <c r="AA1077" s="15"/>
      <c r="AB1077" s="15"/>
      <c r="AC1077" s="15"/>
      <c r="AD1077" s="15"/>
      <c r="AE1077" s="15"/>
      <c r="AT1077" s="264" t="s">
        <v>152</v>
      </c>
      <c r="AU1077" s="264" t="s">
        <v>84</v>
      </c>
      <c r="AV1077" s="15" t="s">
        <v>148</v>
      </c>
      <c r="AW1077" s="15" t="s">
        <v>33</v>
      </c>
      <c r="AX1077" s="15" t="s">
        <v>78</v>
      </c>
      <c r="AY1077" s="264" t="s">
        <v>141</v>
      </c>
    </row>
    <row r="1078" s="2" customFormat="1" ht="24.15" customHeight="1">
      <c r="A1078" s="40"/>
      <c r="B1078" s="41"/>
      <c r="C1078" s="214" t="s">
        <v>918</v>
      </c>
      <c r="D1078" s="214" t="s">
        <v>143</v>
      </c>
      <c r="E1078" s="215" t="s">
        <v>919</v>
      </c>
      <c r="F1078" s="216" t="s">
        <v>920</v>
      </c>
      <c r="G1078" s="217" t="s">
        <v>347</v>
      </c>
      <c r="H1078" s="218">
        <v>2.7999999999999998</v>
      </c>
      <c r="I1078" s="219"/>
      <c r="J1078" s="220">
        <f>ROUND(I1078*H1078,2)</f>
        <v>0</v>
      </c>
      <c r="K1078" s="216" t="s">
        <v>147</v>
      </c>
      <c r="L1078" s="46"/>
      <c r="M1078" s="221" t="s">
        <v>19</v>
      </c>
      <c r="N1078" s="222" t="s">
        <v>43</v>
      </c>
      <c r="O1078" s="86"/>
      <c r="P1078" s="223">
        <f>O1078*H1078</f>
        <v>0</v>
      </c>
      <c r="Q1078" s="223">
        <v>0.00191</v>
      </c>
      <c r="R1078" s="223">
        <f>Q1078*H1078</f>
        <v>0.0053479999999999995</v>
      </c>
      <c r="S1078" s="223">
        <v>0</v>
      </c>
      <c r="T1078" s="224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25" t="s">
        <v>283</v>
      </c>
      <c r="AT1078" s="225" t="s">
        <v>143</v>
      </c>
      <c r="AU1078" s="225" t="s">
        <v>84</v>
      </c>
      <c r="AY1078" s="19" t="s">
        <v>141</v>
      </c>
      <c r="BE1078" s="226">
        <f>IF(N1078="základní",J1078,0)</f>
        <v>0</v>
      </c>
      <c r="BF1078" s="226">
        <f>IF(N1078="snížená",J1078,0)</f>
        <v>0</v>
      </c>
      <c r="BG1078" s="226">
        <f>IF(N1078="zákl. přenesená",J1078,0)</f>
        <v>0</v>
      </c>
      <c r="BH1078" s="226">
        <f>IF(N1078="sníž. přenesená",J1078,0)</f>
        <v>0</v>
      </c>
      <c r="BI1078" s="226">
        <f>IF(N1078="nulová",J1078,0)</f>
        <v>0</v>
      </c>
      <c r="BJ1078" s="19" t="s">
        <v>84</v>
      </c>
      <c r="BK1078" s="226">
        <f>ROUND(I1078*H1078,2)</f>
        <v>0</v>
      </c>
      <c r="BL1078" s="19" t="s">
        <v>283</v>
      </c>
      <c r="BM1078" s="225" t="s">
        <v>921</v>
      </c>
    </row>
    <row r="1079" s="2" customFormat="1">
      <c r="A1079" s="40"/>
      <c r="B1079" s="41"/>
      <c r="C1079" s="42"/>
      <c r="D1079" s="227" t="s">
        <v>150</v>
      </c>
      <c r="E1079" s="42"/>
      <c r="F1079" s="228" t="s">
        <v>922</v>
      </c>
      <c r="G1079" s="42"/>
      <c r="H1079" s="42"/>
      <c r="I1079" s="229"/>
      <c r="J1079" s="42"/>
      <c r="K1079" s="42"/>
      <c r="L1079" s="46"/>
      <c r="M1079" s="230"/>
      <c r="N1079" s="231"/>
      <c r="O1079" s="86"/>
      <c r="P1079" s="86"/>
      <c r="Q1079" s="86"/>
      <c r="R1079" s="86"/>
      <c r="S1079" s="86"/>
      <c r="T1079" s="87"/>
      <c r="U1079" s="40"/>
      <c r="V1079" s="40"/>
      <c r="W1079" s="40"/>
      <c r="X1079" s="40"/>
      <c r="Y1079" s="40"/>
      <c r="Z1079" s="40"/>
      <c r="AA1079" s="40"/>
      <c r="AB1079" s="40"/>
      <c r="AC1079" s="40"/>
      <c r="AD1079" s="40"/>
      <c r="AE1079" s="40"/>
      <c r="AT1079" s="19" t="s">
        <v>150</v>
      </c>
      <c r="AU1079" s="19" t="s">
        <v>84</v>
      </c>
    </row>
    <row r="1080" s="13" customFormat="1">
      <c r="A1080" s="13"/>
      <c r="B1080" s="232"/>
      <c r="C1080" s="233"/>
      <c r="D1080" s="234" t="s">
        <v>152</v>
      </c>
      <c r="E1080" s="235" t="s">
        <v>19</v>
      </c>
      <c r="F1080" s="236" t="s">
        <v>923</v>
      </c>
      <c r="G1080" s="233"/>
      <c r="H1080" s="235" t="s">
        <v>19</v>
      </c>
      <c r="I1080" s="237"/>
      <c r="J1080" s="233"/>
      <c r="K1080" s="233"/>
      <c r="L1080" s="238"/>
      <c r="M1080" s="239"/>
      <c r="N1080" s="240"/>
      <c r="O1080" s="240"/>
      <c r="P1080" s="240"/>
      <c r="Q1080" s="240"/>
      <c r="R1080" s="240"/>
      <c r="S1080" s="240"/>
      <c r="T1080" s="241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42" t="s">
        <v>152</v>
      </c>
      <c r="AU1080" s="242" t="s">
        <v>84</v>
      </c>
      <c r="AV1080" s="13" t="s">
        <v>78</v>
      </c>
      <c r="AW1080" s="13" t="s">
        <v>33</v>
      </c>
      <c r="AX1080" s="13" t="s">
        <v>71</v>
      </c>
      <c r="AY1080" s="242" t="s">
        <v>141</v>
      </c>
    </row>
    <row r="1081" s="14" customFormat="1">
      <c r="A1081" s="14"/>
      <c r="B1081" s="243"/>
      <c r="C1081" s="244"/>
      <c r="D1081" s="234" t="s">
        <v>152</v>
      </c>
      <c r="E1081" s="245" t="s">
        <v>19</v>
      </c>
      <c r="F1081" s="246" t="s">
        <v>869</v>
      </c>
      <c r="G1081" s="244"/>
      <c r="H1081" s="247">
        <v>2.7999999999999998</v>
      </c>
      <c r="I1081" s="248"/>
      <c r="J1081" s="244"/>
      <c r="K1081" s="244"/>
      <c r="L1081" s="249"/>
      <c r="M1081" s="250"/>
      <c r="N1081" s="251"/>
      <c r="O1081" s="251"/>
      <c r="P1081" s="251"/>
      <c r="Q1081" s="251"/>
      <c r="R1081" s="251"/>
      <c r="S1081" s="251"/>
      <c r="T1081" s="252"/>
      <c r="U1081" s="14"/>
      <c r="V1081" s="14"/>
      <c r="W1081" s="14"/>
      <c r="X1081" s="14"/>
      <c r="Y1081" s="14"/>
      <c r="Z1081" s="14"/>
      <c r="AA1081" s="14"/>
      <c r="AB1081" s="14"/>
      <c r="AC1081" s="14"/>
      <c r="AD1081" s="14"/>
      <c r="AE1081" s="14"/>
      <c r="AT1081" s="253" t="s">
        <v>152</v>
      </c>
      <c r="AU1081" s="253" t="s">
        <v>84</v>
      </c>
      <c r="AV1081" s="14" t="s">
        <v>84</v>
      </c>
      <c r="AW1081" s="14" t="s">
        <v>33</v>
      </c>
      <c r="AX1081" s="14" t="s">
        <v>71</v>
      </c>
      <c r="AY1081" s="253" t="s">
        <v>141</v>
      </c>
    </row>
    <row r="1082" s="15" customFormat="1">
      <c r="A1082" s="15"/>
      <c r="B1082" s="254"/>
      <c r="C1082" s="255"/>
      <c r="D1082" s="234" t="s">
        <v>152</v>
      </c>
      <c r="E1082" s="256" t="s">
        <v>19</v>
      </c>
      <c r="F1082" s="257" t="s">
        <v>159</v>
      </c>
      <c r="G1082" s="255"/>
      <c r="H1082" s="258">
        <v>2.7999999999999998</v>
      </c>
      <c r="I1082" s="259"/>
      <c r="J1082" s="255"/>
      <c r="K1082" s="255"/>
      <c r="L1082" s="260"/>
      <c r="M1082" s="261"/>
      <c r="N1082" s="262"/>
      <c r="O1082" s="262"/>
      <c r="P1082" s="262"/>
      <c r="Q1082" s="262"/>
      <c r="R1082" s="262"/>
      <c r="S1082" s="262"/>
      <c r="T1082" s="263"/>
      <c r="U1082" s="15"/>
      <c r="V1082" s="15"/>
      <c r="W1082" s="15"/>
      <c r="X1082" s="15"/>
      <c r="Y1082" s="15"/>
      <c r="Z1082" s="15"/>
      <c r="AA1082" s="15"/>
      <c r="AB1082" s="15"/>
      <c r="AC1082" s="15"/>
      <c r="AD1082" s="15"/>
      <c r="AE1082" s="15"/>
      <c r="AT1082" s="264" t="s">
        <v>152</v>
      </c>
      <c r="AU1082" s="264" t="s">
        <v>84</v>
      </c>
      <c r="AV1082" s="15" t="s">
        <v>148</v>
      </c>
      <c r="AW1082" s="15" t="s">
        <v>33</v>
      </c>
      <c r="AX1082" s="15" t="s">
        <v>78</v>
      </c>
      <c r="AY1082" s="264" t="s">
        <v>141</v>
      </c>
    </row>
    <row r="1083" s="2" customFormat="1" ht="24.15" customHeight="1">
      <c r="A1083" s="40"/>
      <c r="B1083" s="41"/>
      <c r="C1083" s="214" t="s">
        <v>924</v>
      </c>
      <c r="D1083" s="214" t="s">
        <v>143</v>
      </c>
      <c r="E1083" s="215" t="s">
        <v>925</v>
      </c>
      <c r="F1083" s="216" t="s">
        <v>926</v>
      </c>
      <c r="G1083" s="217" t="s">
        <v>826</v>
      </c>
      <c r="H1083" s="286"/>
      <c r="I1083" s="219"/>
      <c r="J1083" s="220">
        <f>ROUND(I1083*H1083,2)</f>
        <v>0</v>
      </c>
      <c r="K1083" s="216" t="s">
        <v>147</v>
      </c>
      <c r="L1083" s="46"/>
      <c r="M1083" s="221" t="s">
        <v>19</v>
      </c>
      <c r="N1083" s="222" t="s">
        <v>43</v>
      </c>
      <c r="O1083" s="86"/>
      <c r="P1083" s="223">
        <f>O1083*H1083</f>
        <v>0</v>
      </c>
      <c r="Q1083" s="223">
        <v>0</v>
      </c>
      <c r="R1083" s="223">
        <f>Q1083*H1083</f>
        <v>0</v>
      </c>
      <c r="S1083" s="223">
        <v>0</v>
      </c>
      <c r="T1083" s="224">
        <f>S1083*H1083</f>
        <v>0</v>
      </c>
      <c r="U1083" s="40"/>
      <c r="V1083" s="40"/>
      <c r="W1083" s="40"/>
      <c r="X1083" s="40"/>
      <c r="Y1083" s="40"/>
      <c r="Z1083" s="40"/>
      <c r="AA1083" s="40"/>
      <c r="AB1083" s="40"/>
      <c r="AC1083" s="40"/>
      <c r="AD1083" s="40"/>
      <c r="AE1083" s="40"/>
      <c r="AR1083" s="225" t="s">
        <v>283</v>
      </c>
      <c r="AT1083" s="225" t="s">
        <v>143</v>
      </c>
      <c r="AU1083" s="225" t="s">
        <v>84</v>
      </c>
      <c r="AY1083" s="19" t="s">
        <v>141</v>
      </c>
      <c r="BE1083" s="226">
        <f>IF(N1083="základní",J1083,0)</f>
        <v>0</v>
      </c>
      <c r="BF1083" s="226">
        <f>IF(N1083="snížená",J1083,0)</f>
        <v>0</v>
      </c>
      <c r="BG1083" s="226">
        <f>IF(N1083="zákl. přenesená",J1083,0)</f>
        <v>0</v>
      </c>
      <c r="BH1083" s="226">
        <f>IF(N1083="sníž. přenesená",J1083,0)</f>
        <v>0</v>
      </c>
      <c r="BI1083" s="226">
        <f>IF(N1083="nulová",J1083,0)</f>
        <v>0</v>
      </c>
      <c r="BJ1083" s="19" t="s">
        <v>84</v>
      </c>
      <c r="BK1083" s="226">
        <f>ROUND(I1083*H1083,2)</f>
        <v>0</v>
      </c>
      <c r="BL1083" s="19" t="s">
        <v>283</v>
      </c>
      <c r="BM1083" s="225" t="s">
        <v>927</v>
      </c>
    </row>
    <row r="1084" s="2" customFormat="1">
      <c r="A1084" s="40"/>
      <c r="B1084" s="41"/>
      <c r="C1084" s="42"/>
      <c r="D1084" s="227" t="s">
        <v>150</v>
      </c>
      <c r="E1084" s="42"/>
      <c r="F1084" s="228" t="s">
        <v>928</v>
      </c>
      <c r="G1084" s="42"/>
      <c r="H1084" s="42"/>
      <c r="I1084" s="229"/>
      <c r="J1084" s="42"/>
      <c r="K1084" s="42"/>
      <c r="L1084" s="46"/>
      <c r="M1084" s="230"/>
      <c r="N1084" s="231"/>
      <c r="O1084" s="86"/>
      <c r="P1084" s="86"/>
      <c r="Q1084" s="86"/>
      <c r="R1084" s="86"/>
      <c r="S1084" s="86"/>
      <c r="T1084" s="87"/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T1084" s="19" t="s">
        <v>150</v>
      </c>
      <c r="AU1084" s="19" t="s">
        <v>84</v>
      </c>
    </row>
    <row r="1085" s="12" customFormat="1" ht="22.8" customHeight="1">
      <c r="A1085" s="12"/>
      <c r="B1085" s="198"/>
      <c r="C1085" s="199"/>
      <c r="D1085" s="200" t="s">
        <v>70</v>
      </c>
      <c r="E1085" s="212" t="s">
        <v>929</v>
      </c>
      <c r="F1085" s="212" t="s">
        <v>930</v>
      </c>
      <c r="G1085" s="199"/>
      <c r="H1085" s="199"/>
      <c r="I1085" s="202"/>
      <c r="J1085" s="213">
        <f>BK1085</f>
        <v>0</v>
      </c>
      <c r="K1085" s="199"/>
      <c r="L1085" s="204"/>
      <c r="M1085" s="205"/>
      <c r="N1085" s="206"/>
      <c r="O1085" s="206"/>
      <c r="P1085" s="207">
        <f>SUM(P1086:P1131)</f>
        <v>0</v>
      </c>
      <c r="Q1085" s="206"/>
      <c r="R1085" s="207">
        <f>SUM(R1086:R1131)</f>
        <v>0.7667461000000001</v>
      </c>
      <c r="S1085" s="206"/>
      <c r="T1085" s="208">
        <f>SUM(T1086:T1131)</f>
        <v>0.504</v>
      </c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R1085" s="209" t="s">
        <v>84</v>
      </c>
      <c r="AT1085" s="210" t="s">
        <v>70</v>
      </c>
      <c r="AU1085" s="210" t="s">
        <v>78</v>
      </c>
      <c r="AY1085" s="209" t="s">
        <v>141</v>
      </c>
      <c r="BK1085" s="211">
        <f>SUM(BK1086:BK1131)</f>
        <v>0</v>
      </c>
    </row>
    <row r="1086" s="2" customFormat="1" ht="16.5" customHeight="1">
      <c r="A1086" s="40"/>
      <c r="B1086" s="41"/>
      <c r="C1086" s="214" t="s">
        <v>931</v>
      </c>
      <c r="D1086" s="214" t="s">
        <v>143</v>
      </c>
      <c r="E1086" s="215" t="s">
        <v>932</v>
      </c>
      <c r="F1086" s="216" t="s">
        <v>933</v>
      </c>
      <c r="G1086" s="217" t="s">
        <v>146</v>
      </c>
      <c r="H1086" s="218">
        <v>29.879999999999999</v>
      </c>
      <c r="I1086" s="219"/>
      <c r="J1086" s="220">
        <f>ROUND(I1086*H1086,2)</f>
        <v>0</v>
      </c>
      <c r="K1086" s="216" t="s">
        <v>147</v>
      </c>
      <c r="L1086" s="46"/>
      <c r="M1086" s="221" t="s">
        <v>19</v>
      </c>
      <c r="N1086" s="222" t="s">
        <v>43</v>
      </c>
      <c r="O1086" s="86"/>
      <c r="P1086" s="223">
        <f>O1086*H1086</f>
        <v>0</v>
      </c>
      <c r="Q1086" s="223">
        <v>6.0000000000000002E-05</v>
      </c>
      <c r="R1086" s="223">
        <f>Q1086*H1086</f>
        <v>0.0017928</v>
      </c>
      <c r="S1086" s="223">
        <v>0</v>
      </c>
      <c r="T1086" s="224">
        <f>S1086*H1086</f>
        <v>0</v>
      </c>
      <c r="U1086" s="40"/>
      <c r="V1086" s="40"/>
      <c r="W1086" s="40"/>
      <c r="X1086" s="40"/>
      <c r="Y1086" s="40"/>
      <c r="Z1086" s="40"/>
      <c r="AA1086" s="40"/>
      <c r="AB1086" s="40"/>
      <c r="AC1086" s="40"/>
      <c r="AD1086" s="40"/>
      <c r="AE1086" s="40"/>
      <c r="AR1086" s="225" t="s">
        <v>283</v>
      </c>
      <c r="AT1086" s="225" t="s">
        <v>143</v>
      </c>
      <c r="AU1086" s="225" t="s">
        <v>84</v>
      </c>
      <c r="AY1086" s="19" t="s">
        <v>141</v>
      </c>
      <c r="BE1086" s="226">
        <f>IF(N1086="základní",J1086,0)</f>
        <v>0</v>
      </c>
      <c r="BF1086" s="226">
        <f>IF(N1086="snížená",J1086,0)</f>
        <v>0</v>
      </c>
      <c r="BG1086" s="226">
        <f>IF(N1086="zákl. přenesená",J1086,0)</f>
        <v>0</v>
      </c>
      <c r="BH1086" s="226">
        <f>IF(N1086="sníž. přenesená",J1086,0)</f>
        <v>0</v>
      </c>
      <c r="BI1086" s="226">
        <f>IF(N1086="nulová",J1086,0)</f>
        <v>0</v>
      </c>
      <c r="BJ1086" s="19" t="s">
        <v>84</v>
      </c>
      <c r="BK1086" s="226">
        <f>ROUND(I1086*H1086,2)</f>
        <v>0</v>
      </c>
      <c r="BL1086" s="19" t="s">
        <v>283</v>
      </c>
      <c r="BM1086" s="225" t="s">
        <v>934</v>
      </c>
    </row>
    <row r="1087" s="2" customFormat="1">
      <c r="A1087" s="40"/>
      <c r="B1087" s="41"/>
      <c r="C1087" s="42"/>
      <c r="D1087" s="227" t="s">
        <v>150</v>
      </c>
      <c r="E1087" s="42"/>
      <c r="F1087" s="228" t="s">
        <v>935</v>
      </c>
      <c r="G1087" s="42"/>
      <c r="H1087" s="42"/>
      <c r="I1087" s="229"/>
      <c r="J1087" s="42"/>
      <c r="K1087" s="42"/>
      <c r="L1087" s="46"/>
      <c r="M1087" s="230"/>
      <c r="N1087" s="231"/>
      <c r="O1087" s="86"/>
      <c r="P1087" s="86"/>
      <c r="Q1087" s="86"/>
      <c r="R1087" s="86"/>
      <c r="S1087" s="86"/>
      <c r="T1087" s="87"/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T1087" s="19" t="s">
        <v>150</v>
      </c>
      <c r="AU1087" s="19" t="s">
        <v>84</v>
      </c>
    </row>
    <row r="1088" s="13" customFormat="1">
      <c r="A1088" s="13"/>
      <c r="B1088" s="232"/>
      <c r="C1088" s="233"/>
      <c r="D1088" s="234" t="s">
        <v>152</v>
      </c>
      <c r="E1088" s="235" t="s">
        <v>19</v>
      </c>
      <c r="F1088" s="236" t="s">
        <v>230</v>
      </c>
      <c r="G1088" s="233"/>
      <c r="H1088" s="235" t="s">
        <v>19</v>
      </c>
      <c r="I1088" s="237"/>
      <c r="J1088" s="233"/>
      <c r="K1088" s="233"/>
      <c r="L1088" s="238"/>
      <c r="M1088" s="239"/>
      <c r="N1088" s="240"/>
      <c r="O1088" s="240"/>
      <c r="P1088" s="240"/>
      <c r="Q1088" s="240"/>
      <c r="R1088" s="240"/>
      <c r="S1088" s="240"/>
      <c r="T1088" s="241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2" t="s">
        <v>152</v>
      </c>
      <c r="AU1088" s="242" t="s">
        <v>84</v>
      </c>
      <c r="AV1088" s="13" t="s">
        <v>78</v>
      </c>
      <c r="AW1088" s="13" t="s">
        <v>33</v>
      </c>
      <c r="AX1088" s="13" t="s">
        <v>71</v>
      </c>
      <c r="AY1088" s="242" t="s">
        <v>141</v>
      </c>
    </row>
    <row r="1089" s="14" customFormat="1">
      <c r="A1089" s="14"/>
      <c r="B1089" s="243"/>
      <c r="C1089" s="244"/>
      <c r="D1089" s="234" t="s">
        <v>152</v>
      </c>
      <c r="E1089" s="245" t="s">
        <v>19</v>
      </c>
      <c r="F1089" s="246" t="s">
        <v>936</v>
      </c>
      <c r="G1089" s="244"/>
      <c r="H1089" s="247">
        <v>29.879999999999999</v>
      </c>
      <c r="I1089" s="248"/>
      <c r="J1089" s="244"/>
      <c r="K1089" s="244"/>
      <c r="L1089" s="249"/>
      <c r="M1089" s="250"/>
      <c r="N1089" s="251"/>
      <c r="O1089" s="251"/>
      <c r="P1089" s="251"/>
      <c r="Q1089" s="251"/>
      <c r="R1089" s="251"/>
      <c r="S1089" s="251"/>
      <c r="T1089" s="252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3" t="s">
        <v>152</v>
      </c>
      <c r="AU1089" s="253" t="s">
        <v>84</v>
      </c>
      <c r="AV1089" s="14" t="s">
        <v>84</v>
      </c>
      <c r="AW1089" s="14" t="s">
        <v>33</v>
      </c>
      <c r="AX1089" s="14" t="s">
        <v>71</v>
      </c>
      <c r="AY1089" s="253" t="s">
        <v>141</v>
      </c>
    </row>
    <row r="1090" s="15" customFormat="1">
      <c r="A1090" s="15"/>
      <c r="B1090" s="254"/>
      <c r="C1090" s="255"/>
      <c r="D1090" s="234" t="s">
        <v>152</v>
      </c>
      <c r="E1090" s="256" t="s">
        <v>19</v>
      </c>
      <c r="F1090" s="257" t="s">
        <v>159</v>
      </c>
      <c r="G1090" s="255"/>
      <c r="H1090" s="258">
        <v>29.879999999999999</v>
      </c>
      <c r="I1090" s="259"/>
      <c r="J1090" s="255"/>
      <c r="K1090" s="255"/>
      <c r="L1090" s="260"/>
      <c r="M1090" s="261"/>
      <c r="N1090" s="262"/>
      <c r="O1090" s="262"/>
      <c r="P1090" s="262"/>
      <c r="Q1090" s="262"/>
      <c r="R1090" s="262"/>
      <c r="S1090" s="262"/>
      <c r="T1090" s="263"/>
      <c r="U1090" s="15"/>
      <c r="V1090" s="15"/>
      <c r="W1090" s="15"/>
      <c r="X1090" s="15"/>
      <c r="Y1090" s="15"/>
      <c r="Z1090" s="15"/>
      <c r="AA1090" s="15"/>
      <c r="AB1090" s="15"/>
      <c r="AC1090" s="15"/>
      <c r="AD1090" s="15"/>
      <c r="AE1090" s="15"/>
      <c r="AT1090" s="264" t="s">
        <v>152</v>
      </c>
      <c r="AU1090" s="264" t="s">
        <v>84</v>
      </c>
      <c r="AV1090" s="15" t="s">
        <v>148</v>
      </c>
      <c r="AW1090" s="15" t="s">
        <v>33</v>
      </c>
      <c r="AX1090" s="15" t="s">
        <v>78</v>
      </c>
      <c r="AY1090" s="264" t="s">
        <v>141</v>
      </c>
    </row>
    <row r="1091" s="2" customFormat="1" ht="16.5" customHeight="1">
      <c r="A1091" s="40"/>
      <c r="B1091" s="41"/>
      <c r="C1091" s="265" t="s">
        <v>937</v>
      </c>
      <c r="D1091" s="265" t="s">
        <v>183</v>
      </c>
      <c r="E1091" s="266" t="s">
        <v>938</v>
      </c>
      <c r="F1091" s="267" t="s">
        <v>939</v>
      </c>
      <c r="G1091" s="268" t="s">
        <v>146</v>
      </c>
      <c r="H1091" s="269">
        <v>30.478000000000002</v>
      </c>
      <c r="I1091" s="270"/>
      <c r="J1091" s="271">
        <f>ROUND(I1091*H1091,2)</f>
        <v>0</v>
      </c>
      <c r="K1091" s="267" t="s">
        <v>147</v>
      </c>
      <c r="L1091" s="272"/>
      <c r="M1091" s="273" t="s">
        <v>19</v>
      </c>
      <c r="N1091" s="274" t="s">
        <v>43</v>
      </c>
      <c r="O1091" s="86"/>
      <c r="P1091" s="223">
        <f>O1091*H1091</f>
        <v>0</v>
      </c>
      <c r="Q1091" s="223">
        <v>0.00975</v>
      </c>
      <c r="R1091" s="223">
        <f>Q1091*H1091</f>
        <v>0.29716049999999999</v>
      </c>
      <c r="S1091" s="223">
        <v>0</v>
      </c>
      <c r="T1091" s="224">
        <f>S1091*H1091</f>
        <v>0</v>
      </c>
      <c r="U1091" s="40"/>
      <c r="V1091" s="40"/>
      <c r="W1091" s="40"/>
      <c r="X1091" s="40"/>
      <c r="Y1091" s="40"/>
      <c r="Z1091" s="40"/>
      <c r="AA1091" s="40"/>
      <c r="AB1091" s="40"/>
      <c r="AC1091" s="40"/>
      <c r="AD1091" s="40"/>
      <c r="AE1091" s="40"/>
      <c r="AR1091" s="225" t="s">
        <v>294</v>
      </c>
      <c r="AT1091" s="225" t="s">
        <v>183</v>
      </c>
      <c r="AU1091" s="225" t="s">
        <v>84</v>
      </c>
      <c r="AY1091" s="19" t="s">
        <v>141</v>
      </c>
      <c r="BE1091" s="226">
        <f>IF(N1091="základní",J1091,0)</f>
        <v>0</v>
      </c>
      <c r="BF1091" s="226">
        <f>IF(N1091="snížená",J1091,0)</f>
        <v>0</v>
      </c>
      <c r="BG1091" s="226">
        <f>IF(N1091="zákl. přenesená",J1091,0)</f>
        <v>0</v>
      </c>
      <c r="BH1091" s="226">
        <f>IF(N1091="sníž. přenesená",J1091,0)</f>
        <v>0</v>
      </c>
      <c r="BI1091" s="226">
        <f>IF(N1091="nulová",J1091,0)</f>
        <v>0</v>
      </c>
      <c r="BJ1091" s="19" t="s">
        <v>84</v>
      </c>
      <c r="BK1091" s="226">
        <f>ROUND(I1091*H1091,2)</f>
        <v>0</v>
      </c>
      <c r="BL1091" s="19" t="s">
        <v>283</v>
      </c>
      <c r="BM1091" s="225" t="s">
        <v>940</v>
      </c>
    </row>
    <row r="1092" s="2" customFormat="1">
      <c r="A1092" s="40"/>
      <c r="B1092" s="41"/>
      <c r="C1092" s="42"/>
      <c r="D1092" s="227" t="s">
        <v>150</v>
      </c>
      <c r="E1092" s="42"/>
      <c r="F1092" s="228" t="s">
        <v>941</v>
      </c>
      <c r="G1092" s="42"/>
      <c r="H1092" s="42"/>
      <c r="I1092" s="229"/>
      <c r="J1092" s="42"/>
      <c r="K1092" s="42"/>
      <c r="L1092" s="46"/>
      <c r="M1092" s="230"/>
      <c r="N1092" s="231"/>
      <c r="O1092" s="86"/>
      <c r="P1092" s="86"/>
      <c r="Q1092" s="86"/>
      <c r="R1092" s="86"/>
      <c r="S1092" s="86"/>
      <c r="T1092" s="87"/>
      <c r="U1092" s="40"/>
      <c r="V1092" s="40"/>
      <c r="W1092" s="40"/>
      <c r="X1092" s="40"/>
      <c r="Y1092" s="40"/>
      <c r="Z1092" s="40"/>
      <c r="AA1092" s="40"/>
      <c r="AB1092" s="40"/>
      <c r="AC1092" s="40"/>
      <c r="AD1092" s="40"/>
      <c r="AE1092" s="40"/>
      <c r="AT1092" s="19" t="s">
        <v>150</v>
      </c>
      <c r="AU1092" s="19" t="s">
        <v>84</v>
      </c>
    </row>
    <row r="1093" s="13" customFormat="1">
      <c r="A1093" s="13"/>
      <c r="B1093" s="232"/>
      <c r="C1093" s="233"/>
      <c r="D1093" s="234" t="s">
        <v>152</v>
      </c>
      <c r="E1093" s="235" t="s">
        <v>19</v>
      </c>
      <c r="F1093" s="236" t="s">
        <v>230</v>
      </c>
      <c r="G1093" s="233"/>
      <c r="H1093" s="235" t="s">
        <v>19</v>
      </c>
      <c r="I1093" s="237"/>
      <c r="J1093" s="233"/>
      <c r="K1093" s="233"/>
      <c r="L1093" s="238"/>
      <c r="M1093" s="239"/>
      <c r="N1093" s="240"/>
      <c r="O1093" s="240"/>
      <c r="P1093" s="240"/>
      <c r="Q1093" s="240"/>
      <c r="R1093" s="240"/>
      <c r="S1093" s="240"/>
      <c r="T1093" s="241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42" t="s">
        <v>152</v>
      </c>
      <c r="AU1093" s="242" t="s">
        <v>84</v>
      </c>
      <c r="AV1093" s="13" t="s">
        <v>78</v>
      </c>
      <c r="AW1093" s="13" t="s">
        <v>33</v>
      </c>
      <c r="AX1093" s="13" t="s">
        <v>71</v>
      </c>
      <c r="AY1093" s="242" t="s">
        <v>141</v>
      </c>
    </row>
    <row r="1094" s="14" customFormat="1">
      <c r="A1094" s="14"/>
      <c r="B1094" s="243"/>
      <c r="C1094" s="244"/>
      <c r="D1094" s="234" t="s">
        <v>152</v>
      </c>
      <c r="E1094" s="245" t="s">
        <v>19</v>
      </c>
      <c r="F1094" s="246" t="s">
        <v>936</v>
      </c>
      <c r="G1094" s="244"/>
      <c r="H1094" s="247">
        <v>29.879999999999999</v>
      </c>
      <c r="I1094" s="248"/>
      <c r="J1094" s="244"/>
      <c r="K1094" s="244"/>
      <c r="L1094" s="249"/>
      <c r="M1094" s="250"/>
      <c r="N1094" s="251"/>
      <c r="O1094" s="251"/>
      <c r="P1094" s="251"/>
      <c r="Q1094" s="251"/>
      <c r="R1094" s="251"/>
      <c r="S1094" s="251"/>
      <c r="T1094" s="252"/>
      <c r="U1094" s="14"/>
      <c r="V1094" s="14"/>
      <c r="W1094" s="14"/>
      <c r="X1094" s="14"/>
      <c r="Y1094" s="14"/>
      <c r="Z1094" s="14"/>
      <c r="AA1094" s="14"/>
      <c r="AB1094" s="14"/>
      <c r="AC1094" s="14"/>
      <c r="AD1094" s="14"/>
      <c r="AE1094" s="14"/>
      <c r="AT1094" s="253" t="s">
        <v>152</v>
      </c>
      <c r="AU1094" s="253" t="s">
        <v>84</v>
      </c>
      <c r="AV1094" s="14" t="s">
        <v>84</v>
      </c>
      <c r="AW1094" s="14" t="s">
        <v>33</v>
      </c>
      <c r="AX1094" s="14" t="s">
        <v>71</v>
      </c>
      <c r="AY1094" s="253" t="s">
        <v>141</v>
      </c>
    </row>
    <row r="1095" s="15" customFormat="1">
      <c r="A1095" s="15"/>
      <c r="B1095" s="254"/>
      <c r="C1095" s="255"/>
      <c r="D1095" s="234" t="s">
        <v>152</v>
      </c>
      <c r="E1095" s="256" t="s">
        <v>19</v>
      </c>
      <c r="F1095" s="257" t="s">
        <v>159</v>
      </c>
      <c r="G1095" s="255"/>
      <c r="H1095" s="258">
        <v>29.879999999999999</v>
      </c>
      <c r="I1095" s="259"/>
      <c r="J1095" s="255"/>
      <c r="K1095" s="255"/>
      <c r="L1095" s="260"/>
      <c r="M1095" s="261"/>
      <c r="N1095" s="262"/>
      <c r="O1095" s="262"/>
      <c r="P1095" s="262"/>
      <c r="Q1095" s="262"/>
      <c r="R1095" s="262"/>
      <c r="S1095" s="262"/>
      <c r="T1095" s="263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64" t="s">
        <v>152</v>
      </c>
      <c r="AU1095" s="264" t="s">
        <v>84</v>
      </c>
      <c r="AV1095" s="15" t="s">
        <v>148</v>
      </c>
      <c r="AW1095" s="15" t="s">
        <v>33</v>
      </c>
      <c r="AX1095" s="15" t="s">
        <v>78</v>
      </c>
      <c r="AY1095" s="264" t="s">
        <v>141</v>
      </c>
    </row>
    <row r="1096" s="14" customFormat="1">
      <c r="A1096" s="14"/>
      <c r="B1096" s="243"/>
      <c r="C1096" s="244"/>
      <c r="D1096" s="234" t="s">
        <v>152</v>
      </c>
      <c r="E1096" s="244"/>
      <c r="F1096" s="246" t="s">
        <v>942</v>
      </c>
      <c r="G1096" s="244"/>
      <c r="H1096" s="247">
        <v>30.478000000000002</v>
      </c>
      <c r="I1096" s="248"/>
      <c r="J1096" s="244"/>
      <c r="K1096" s="244"/>
      <c r="L1096" s="249"/>
      <c r="M1096" s="250"/>
      <c r="N1096" s="251"/>
      <c r="O1096" s="251"/>
      <c r="P1096" s="251"/>
      <c r="Q1096" s="251"/>
      <c r="R1096" s="251"/>
      <c r="S1096" s="251"/>
      <c r="T1096" s="252"/>
      <c r="U1096" s="14"/>
      <c r="V1096" s="14"/>
      <c r="W1096" s="14"/>
      <c r="X1096" s="14"/>
      <c r="Y1096" s="14"/>
      <c r="Z1096" s="14"/>
      <c r="AA1096" s="14"/>
      <c r="AB1096" s="14"/>
      <c r="AC1096" s="14"/>
      <c r="AD1096" s="14"/>
      <c r="AE1096" s="14"/>
      <c r="AT1096" s="253" t="s">
        <v>152</v>
      </c>
      <c r="AU1096" s="253" t="s">
        <v>84</v>
      </c>
      <c r="AV1096" s="14" t="s">
        <v>84</v>
      </c>
      <c r="AW1096" s="14" t="s">
        <v>4</v>
      </c>
      <c r="AX1096" s="14" t="s">
        <v>78</v>
      </c>
      <c r="AY1096" s="253" t="s">
        <v>141</v>
      </c>
    </row>
    <row r="1097" s="2" customFormat="1" ht="21.75" customHeight="1">
      <c r="A1097" s="40"/>
      <c r="B1097" s="41"/>
      <c r="C1097" s="214" t="s">
        <v>943</v>
      </c>
      <c r="D1097" s="214" t="s">
        <v>143</v>
      </c>
      <c r="E1097" s="215" t="s">
        <v>944</v>
      </c>
      <c r="F1097" s="216" t="s">
        <v>945</v>
      </c>
      <c r="G1097" s="217" t="s">
        <v>347</v>
      </c>
      <c r="H1097" s="218">
        <v>29.879999999999999</v>
      </c>
      <c r="I1097" s="219"/>
      <c r="J1097" s="220">
        <f>ROUND(I1097*H1097,2)</f>
        <v>0</v>
      </c>
      <c r="K1097" s="216" t="s">
        <v>147</v>
      </c>
      <c r="L1097" s="46"/>
      <c r="M1097" s="221" t="s">
        <v>19</v>
      </c>
      <c r="N1097" s="222" t="s">
        <v>43</v>
      </c>
      <c r="O1097" s="86"/>
      <c r="P1097" s="223">
        <f>O1097*H1097</f>
        <v>0</v>
      </c>
      <c r="Q1097" s="223">
        <v>6.0000000000000002E-05</v>
      </c>
      <c r="R1097" s="223">
        <f>Q1097*H1097</f>
        <v>0.0017928</v>
      </c>
      <c r="S1097" s="223">
        <v>0</v>
      </c>
      <c r="T1097" s="224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25" t="s">
        <v>283</v>
      </c>
      <c r="AT1097" s="225" t="s">
        <v>143</v>
      </c>
      <c r="AU1097" s="225" t="s">
        <v>84</v>
      </c>
      <c r="AY1097" s="19" t="s">
        <v>141</v>
      </c>
      <c r="BE1097" s="226">
        <f>IF(N1097="základní",J1097,0)</f>
        <v>0</v>
      </c>
      <c r="BF1097" s="226">
        <f>IF(N1097="snížená",J1097,0)</f>
        <v>0</v>
      </c>
      <c r="BG1097" s="226">
        <f>IF(N1097="zákl. přenesená",J1097,0)</f>
        <v>0</v>
      </c>
      <c r="BH1097" s="226">
        <f>IF(N1097="sníž. přenesená",J1097,0)</f>
        <v>0</v>
      </c>
      <c r="BI1097" s="226">
        <f>IF(N1097="nulová",J1097,0)</f>
        <v>0</v>
      </c>
      <c r="BJ1097" s="19" t="s">
        <v>84</v>
      </c>
      <c r="BK1097" s="226">
        <f>ROUND(I1097*H1097,2)</f>
        <v>0</v>
      </c>
      <c r="BL1097" s="19" t="s">
        <v>283</v>
      </c>
      <c r="BM1097" s="225" t="s">
        <v>946</v>
      </c>
    </row>
    <row r="1098" s="2" customFormat="1">
      <c r="A1098" s="40"/>
      <c r="B1098" s="41"/>
      <c r="C1098" s="42"/>
      <c r="D1098" s="227" t="s">
        <v>150</v>
      </c>
      <c r="E1098" s="42"/>
      <c r="F1098" s="228" t="s">
        <v>947</v>
      </c>
      <c r="G1098" s="42"/>
      <c r="H1098" s="42"/>
      <c r="I1098" s="229"/>
      <c r="J1098" s="42"/>
      <c r="K1098" s="42"/>
      <c r="L1098" s="46"/>
      <c r="M1098" s="230"/>
      <c r="N1098" s="231"/>
      <c r="O1098" s="86"/>
      <c r="P1098" s="86"/>
      <c r="Q1098" s="86"/>
      <c r="R1098" s="86"/>
      <c r="S1098" s="86"/>
      <c r="T1098" s="87"/>
      <c r="U1098" s="40"/>
      <c r="V1098" s="40"/>
      <c r="W1098" s="40"/>
      <c r="X1098" s="40"/>
      <c r="Y1098" s="40"/>
      <c r="Z1098" s="40"/>
      <c r="AA1098" s="40"/>
      <c r="AB1098" s="40"/>
      <c r="AC1098" s="40"/>
      <c r="AD1098" s="40"/>
      <c r="AE1098" s="40"/>
      <c r="AT1098" s="19" t="s">
        <v>150</v>
      </c>
      <c r="AU1098" s="19" t="s">
        <v>84</v>
      </c>
    </row>
    <row r="1099" s="13" customFormat="1">
      <c r="A1099" s="13"/>
      <c r="B1099" s="232"/>
      <c r="C1099" s="233"/>
      <c r="D1099" s="234" t="s">
        <v>152</v>
      </c>
      <c r="E1099" s="235" t="s">
        <v>19</v>
      </c>
      <c r="F1099" s="236" t="s">
        <v>230</v>
      </c>
      <c r="G1099" s="233"/>
      <c r="H1099" s="235" t="s">
        <v>19</v>
      </c>
      <c r="I1099" s="237"/>
      <c r="J1099" s="233"/>
      <c r="K1099" s="233"/>
      <c r="L1099" s="238"/>
      <c r="M1099" s="239"/>
      <c r="N1099" s="240"/>
      <c r="O1099" s="240"/>
      <c r="P1099" s="240"/>
      <c r="Q1099" s="240"/>
      <c r="R1099" s="240"/>
      <c r="S1099" s="240"/>
      <c r="T1099" s="241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2" t="s">
        <v>152</v>
      </c>
      <c r="AU1099" s="242" t="s">
        <v>84</v>
      </c>
      <c r="AV1099" s="13" t="s">
        <v>78</v>
      </c>
      <c r="AW1099" s="13" t="s">
        <v>33</v>
      </c>
      <c r="AX1099" s="13" t="s">
        <v>71</v>
      </c>
      <c r="AY1099" s="242" t="s">
        <v>141</v>
      </c>
    </row>
    <row r="1100" s="14" customFormat="1">
      <c r="A1100" s="14"/>
      <c r="B1100" s="243"/>
      <c r="C1100" s="244"/>
      <c r="D1100" s="234" t="s">
        <v>152</v>
      </c>
      <c r="E1100" s="245" t="s">
        <v>19</v>
      </c>
      <c r="F1100" s="246" t="s">
        <v>816</v>
      </c>
      <c r="G1100" s="244"/>
      <c r="H1100" s="247">
        <v>29.879999999999999</v>
      </c>
      <c r="I1100" s="248"/>
      <c r="J1100" s="244"/>
      <c r="K1100" s="244"/>
      <c r="L1100" s="249"/>
      <c r="M1100" s="250"/>
      <c r="N1100" s="251"/>
      <c r="O1100" s="251"/>
      <c r="P1100" s="251"/>
      <c r="Q1100" s="251"/>
      <c r="R1100" s="251"/>
      <c r="S1100" s="251"/>
      <c r="T1100" s="252"/>
      <c r="U1100" s="14"/>
      <c r="V1100" s="14"/>
      <c r="W1100" s="14"/>
      <c r="X1100" s="14"/>
      <c r="Y1100" s="14"/>
      <c r="Z1100" s="14"/>
      <c r="AA1100" s="14"/>
      <c r="AB1100" s="14"/>
      <c r="AC1100" s="14"/>
      <c r="AD1100" s="14"/>
      <c r="AE1100" s="14"/>
      <c r="AT1100" s="253" t="s">
        <v>152</v>
      </c>
      <c r="AU1100" s="253" t="s">
        <v>84</v>
      </c>
      <c r="AV1100" s="14" t="s">
        <v>84</v>
      </c>
      <c r="AW1100" s="14" t="s">
        <v>33</v>
      </c>
      <c r="AX1100" s="14" t="s">
        <v>71</v>
      </c>
      <c r="AY1100" s="253" t="s">
        <v>141</v>
      </c>
    </row>
    <row r="1101" s="15" customFormat="1">
      <c r="A1101" s="15"/>
      <c r="B1101" s="254"/>
      <c r="C1101" s="255"/>
      <c r="D1101" s="234" t="s">
        <v>152</v>
      </c>
      <c r="E1101" s="256" t="s">
        <v>19</v>
      </c>
      <c r="F1101" s="257" t="s">
        <v>159</v>
      </c>
      <c r="G1101" s="255"/>
      <c r="H1101" s="258">
        <v>29.879999999999999</v>
      </c>
      <c r="I1101" s="259"/>
      <c r="J1101" s="255"/>
      <c r="K1101" s="255"/>
      <c r="L1101" s="260"/>
      <c r="M1101" s="261"/>
      <c r="N1101" s="262"/>
      <c r="O1101" s="262"/>
      <c r="P1101" s="262"/>
      <c r="Q1101" s="262"/>
      <c r="R1101" s="262"/>
      <c r="S1101" s="262"/>
      <c r="T1101" s="263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64" t="s">
        <v>152</v>
      </c>
      <c r="AU1101" s="264" t="s">
        <v>84</v>
      </c>
      <c r="AV1101" s="15" t="s">
        <v>148</v>
      </c>
      <c r="AW1101" s="15" t="s">
        <v>33</v>
      </c>
      <c r="AX1101" s="15" t="s">
        <v>78</v>
      </c>
      <c r="AY1101" s="264" t="s">
        <v>141</v>
      </c>
    </row>
    <row r="1102" s="2" customFormat="1" ht="16.5" customHeight="1">
      <c r="A1102" s="40"/>
      <c r="B1102" s="41"/>
      <c r="C1102" s="265" t="s">
        <v>948</v>
      </c>
      <c r="D1102" s="265" t="s">
        <v>183</v>
      </c>
      <c r="E1102" s="266" t="s">
        <v>949</v>
      </c>
      <c r="F1102" s="267" t="s">
        <v>950</v>
      </c>
      <c r="G1102" s="268" t="s">
        <v>186</v>
      </c>
      <c r="H1102" s="269">
        <v>0.42899999999999999</v>
      </c>
      <c r="I1102" s="270"/>
      <c r="J1102" s="271">
        <f>ROUND(I1102*H1102,2)</f>
        <v>0</v>
      </c>
      <c r="K1102" s="267" t="s">
        <v>147</v>
      </c>
      <c r="L1102" s="272"/>
      <c r="M1102" s="273" t="s">
        <v>19</v>
      </c>
      <c r="N1102" s="274" t="s">
        <v>43</v>
      </c>
      <c r="O1102" s="86"/>
      <c r="P1102" s="223">
        <f>O1102*H1102</f>
        <v>0</v>
      </c>
      <c r="Q1102" s="223">
        <v>1</v>
      </c>
      <c r="R1102" s="223">
        <f>Q1102*H1102</f>
        <v>0.42899999999999999</v>
      </c>
      <c r="S1102" s="223">
        <v>0</v>
      </c>
      <c r="T1102" s="224">
        <f>S1102*H1102</f>
        <v>0</v>
      </c>
      <c r="U1102" s="40"/>
      <c r="V1102" s="40"/>
      <c r="W1102" s="40"/>
      <c r="X1102" s="40"/>
      <c r="Y1102" s="40"/>
      <c r="Z1102" s="40"/>
      <c r="AA1102" s="40"/>
      <c r="AB1102" s="40"/>
      <c r="AC1102" s="40"/>
      <c r="AD1102" s="40"/>
      <c r="AE1102" s="40"/>
      <c r="AR1102" s="225" t="s">
        <v>294</v>
      </c>
      <c r="AT1102" s="225" t="s">
        <v>183</v>
      </c>
      <c r="AU1102" s="225" t="s">
        <v>84</v>
      </c>
      <c r="AY1102" s="19" t="s">
        <v>141</v>
      </c>
      <c r="BE1102" s="226">
        <f>IF(N1102="základní",J1102,0)</f>
        <v>0</v>
      </c>
      <c r="BF1102" s="226">
        <f>IF(N1102="snížená",J1102,0)</f>
        <v>0</v>
      </c>
      <c r="BG1102" s="226">
        <f>IF(N1102="zákl. přenesená",J1102,0)</f>
        <v>0</v>
      </c>
      <c r="BH1102" s="226">
        <f>IF(N1102="sníž. přenesená",J1102,0)</f>
        <v>0</v>
      </c>
      <c r="BI1102" s="226">
        <f>IF(N1102="nulová",J1102,0)</f>
        <v>0</v>
      </c>
      <c r="BJ1102" s="19" t="s">
        <v>84</v>
      </c>
      <c r="BK1102" s="226">
        <f>ROUND(I1102*H1102,2)</f>
        <v>0</v>
      </c>
      <c r="BL1102" s="19" t="s">
        <v>283</v>
      </c>
      <c r="BM1102" s="225" t="s">
        <v>951</v>
      </c>
    </row>
    <row r="1103" s="2" customFormat="1">
      <c r="A1103" s="40"/>
      <c r="B1103" s="41"/>
      <c r="C1103" s="42"/>
      <c r="D1103" s="227" t="s">
        <v>150</v>
      </c>
      <c r="E1103" s="42"/>
      <c r="F1103" s="228" t="s">
        <v>952</v>
      </c>
      <c r="G1103" s="42"/>
      <c r="H1103" s="42"/>
      <c r="I1103" s="229"/>
      <c r="J1103" s="42"/>
      <c r="K1103" s="42"/>
      <c r="L1103" s="46"/>
      <c r="M1103" s="230"/>
      <c r="N1103" s="231"/>
      <c r="O1103" s="86"/>
      <c r="P1103" s="86"/>
      <c r="Q1103" s="86"/>
      <c r="R1103" s="86"/>
      <c r="S1103" s="86"/>
      <c r="T1103" s="87"/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T1103" s="19" t="s">
        <v>150</v>
      </c>
      <c r="AU1103" s="19" t="s">
        <v>84</v>
      </c>
    </row>
    <row r="1104" s="13" customFormat="1">
      <c r="A1104" s="13"/>
      <c r="B1104" s="232"/>
      <c r="C1104" s="233"/>
      <c r="D1104" s="234" t="s">
        <v>152</v>
      </c>
      <c r="E1104" s="235" t="s">
        <v>19</v>
      </c>
      <c r="F1104" s="236" t="s">
        <v>230</v>
      </c>
      <c r="G1104" s="233"/>
      <c r="H1104" s="235" t="s">
        <v>19</v>
      </c>
      <c r="I1104" s="237"/>
      <c r="J1104" s="233"/>
      <c r="K1104" s="233"/>
      <c r="L1104" s="238"/>
      <c r="M1104" s="239"/>
      <c r="N1104" s="240"/>
      <c r="O1104" s="240"/>
      <c r="P1104" s="240"/>
      <c r="Q1104" s="240"/>
      <c r="R1104" s="240"/>
      <c r="S1104" s="240"/>
      <c r="T1104" s="241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2" t="s">
        <v>152</v>
      </c>
      <c r="AU1104" s="242" t="s">
        <v>84</v>
      </c>
      <c r="AV1104" s="13" t="s">
        <v>78</v>
      </c>
      <c r="AW1104" s="13" t="s">
        <v>33</v>
      </c>
      <c r="AX1104" s="13" t="s">
        <v>71</v>
      </c>
      <c r="AY1104" s="242" t="s">
        <v>141</v>
      </c>
    </row>
    <row r="1105" s="14" customFormat="1">
      <c r="A1105" s="14"/>
      <c r="B1105" s="243"/>
      <c r="C1105" s="244"/>
      <c r="D1105" s="234" t="s">
        <v>152</v>
      </c>
      <c r="E1105" s="245" t="s">
        <v>19</v>
      </c>
      <c r="F1105" s="246" t="s">
        <v>953</v>
      </c>
      <c r="G1105" s="244"/>
      <c r="H1105" s="247">
        <v>0.26800000000000002</v>
      </c>
      <c r="I1105" s="248"/>
      <c r="J1105" s="244"/>
      <c r="K1105" s="244"/>
      <c r="L1105" s="249"/>
      <c r="M1105" s="250"/>
      <c r="N1105" s="251"/>
      <c r="O1105" s="251"/>
      <c r="P1105" s="251"/>
      <c r="Q1105" s="251"/>
      <c r="R1105" s="251"/>
      <c r="S1105" s="251"/>
      <c r="T1105" s="252"/>
      <c r="U1105" s="14"/>
      <c r="V1105" s="14"/>
      <c r="W1105" s="14"/>
      <c r="X1105" s="14"/>
      <c r="Y1105" s="14"/>
      <c r="Z1105" s="14"/>
      <c r="AA1105" s="14"/>
      <c r="AB1105" s="14"/>
      <c r="AC1105" s="14"/>
      <c r="AD1105" s="14"/>
      <c r="AE1105" s="14"/>
      <c r="AT1105" s="253" t="s">
        <v>152</v>
      </c>
      <c r="AU1105" s="253" t="s">
        <v>84</v>
      </c>
      <c r="AV1105" s="14" t="s">
        <v>84</v>
      </c>
      <c r="AW1105" s="14" t="s">
        <v>33</v>
      </c>
      <c r="AX1105" s="14" t="s">
        <v>71</v>
      </c>
      <c r="AY1105" s="253" t="s">
        <v>141</v>
      </c>
    </row>
    <row r="1106" s="14" customFormat="1">
      <c r="A1106" s="14"/>
      <c r="B1106" s="243"/>
      <c r="C1106" s="244"/>
      <c r="D1106" s="234" t="s">
        <v>152</v>
      </c>
      <c r="E1106" s="245" t="s">
        <v>19</v>
      </c>
      <c r="F1106" s="246" t="s">
        <v>954</v>
      </c>
      <c r="G1106" s="244"/>
      <c r="H1106" s="247">
        <v>0.161</v>
      </c>
      <c r="I1106" s="248"/>
      <c r="J1106" s="244"/>
      <c r="K1106" s="244"/>
      <c r="L1106" s="249"/>
      <c r="M1106" s="250"/>
      <c r="N1106" s="251"/>
      <c r="O1106" s="251"/>
      <c r="P1106" s="251"/>
      <c r="Q1106" s="251"/>
      <c r="R1106" s="251"/>
      <c r="S1106" s="251"/>
      <c r="T1106" s="252"/>
      <c r="U1106" s="14"/>
      <c r="V1106" s="14"/>
      <c r="W1106" s="14"/>
      <c r="X1106" s="14"/>
      <c r="Y1106" s="14"/>
      <c r="Z1106" s="14"/>
      <c r="AA1106" s="14"/>
      <c r="AB1106" s="14"/>
      <c r="AC1106" s="14"/>
      <c r="AD1106" s="14"/>
      <c r="AE1106" s="14"/>
      <c r="AT1106" s="253" t="s">
        <v>152</v>
      </c>
      <c r="AU1106" s="253" t="s">
        <v>84</v>
      </c>
      <c r="AV1106" s="14" t="s">
        <v>84</v>
      </c>
      <c r="AW1106" s="14" t="s">
        <v>33</v>
      </c>
      <c r="AX1106" s="14" t="s">
        <v>71</v>
      </c>
      <c r="AY1106" s="253" t="s">
        <v>141</v>
      </c>
    </row>
    <row r="1107" s="15" customFormat="1">
      <c r="A1107" s="15"/>
      <c r="B1107" s="254"/>
      <c r="C1107" s="255"/>
      <c r="D1107" s="234" t="s">
        <v>152</v>
      </c>
      <c r="E1107" s="256" t="s">
        <v>19</v>
      </c>
      <c r="F1107" s="257" t="s">
        <v>159</v>
      </c>
      <c r="G1107" s="255"/>
      <c r="H1107" s="258">
        <v>0.42900000000000005</v>
      </c>
      <c r="I1107" s="259"/>
      <c r="J1107" s="255"/>
      <c r="K1107" s="255"/>
      <c r="L1107" s="260"/>
      <c r="M1107" s="261"/>
      <c r="N1107" s="262"/>
      <c r="O1107" s="262"/>
      <c r="P1107" s="262"/>
      <c r="Q1107" s="262"/>
      <c r="R1107" s="262"/>
      <c r="S1107" s="262"/>
      <c r="T1107" s="263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64" t="s">
        <v>152</v>
      </c>
      <c r="AU1107" s="264" t="s">
        <v>84</v>
      </c>
      <c r="AV1107" s="15" t="s">
        <v>148</v>
      </c>
      <c r="AW1107" s="15" t="s">
        <v>33</v>
      </c>
      <c r="AX1107" s="15" t="s">
        <v>78</v>
      </c>
      <c r="AY1107" s="264" t="s">
        <v>141</v>
      </c>
    </row>
    <row r="1108" s="2" customFormat="1" ht="16.5" customHeight="1">
      <c r="A1108" s="40"/>
      <c r="B1108" s="41"/>
      <c r="C1108" s="265" t="s">
        <v>955</v>
      </c>
      <c r="D1108" s="265" t="s">
        <v>183</v>
      </c>
      <c r="E1108" s="266" t="s">
        <v>956</v>
      </c>
      <c r="F1108" s="267" t="s">
        <v>957</v>
      </c>
      <c r="G1108" s="268" t="s">
        <v>186</v>
      </c>
      <c r="H1108" s="269">
        <v>0.029999999999999999</v>
      </c>
      <c r="I1108" s="270"/>
      <c r="J1108" s="271">
        <f>ROUND(I1108*H1108,2)</f>
        <v>0</v>
      </c>
      <c r="K1108" s="267" t="s">
        <v>147</v>
      </c>
      <c r="L1108" s="272"/>
      <c r="M1108" s="273" t="s">
        <v>19</v>
      </c>
      <c r="N1108" s="274" t="s">
        <v>43</v>
      </c>
      <c r="O1108" s="86"/>
      <c r="P1108" s="223">
        <f>O1108*H1108</f>
        <v>0</v>
      </c>
      <c r="Q1108" s="223">
        <v>1</v>
      </c>
      <c r="R1108" s="223">
        <f>Q1108*H1108</f>
        <v>0.029999999999999999</v>
      </c>
      <c r="S1108" s="223">
        <v>0</v>
      </c>
      <c r="T1108" s="224">
        <f>S1108*H1108</f>
        <v>0</v>
      </c>
      <c r="U1108" s="40"/>
      <c r="V1108" s="40"/>
      <c r="W1108" s="40"/>
      <c r="X1108" s="40"/>
      <c r="Y1108" s="40"/>
      <c r="Z1108" s="40"/>
      <c r="AA1108" s="40"/>
      <c r="AB1108" s="40"/>
      <c r="AC1108" s="40"/>
      <c r="AD1108" s="40"/>
      <c r="AE1108" s="40"/>
      <c r="AR1108" s="225" t="s">
        <v>294</v>
      </c>
      <c r="AT1108" s="225" t="s">
        <v>183</v>
      </c>
      <c r="AU1108" s="225" t="s">
        <v>84</v>
      </c>
      <c r="AY1108" s="19" t="s">
        <v>141</v>
      </c>
      <c r="BE1108" s="226">
        <f>IF(N1108="základní",J1108,0)</f>
        <v>0</v>
      </c>
      <c r="BF1108" s="226">
        <f>IF(N1108="snížená",J1108,0)</f>
        <v>0</v>
      </c>
      <c r="BG1108" s="226">
        <f>IF(N1108="zákl. přenesená",J1108,0)</f>
        <v>0</v>
      </c>
      <c r="BH1108" s="226">
        <f>IF(N1108="sníž. přenesená",J1108,0)</f>
        <v>0</v>
      </c>
      <c r="BI1108" s="226">
        <f>IF(N1108="nulová",J1108,0)</f>
        <v>0</v>
      </c>
      <c r="BJ1108" s="19" t="s">
        <v>84</v>
      </c>
      <c r="BK1108" s="226">
        <f>ROUND(I1108*H1108,2)</f>
        <v>0</v>
      </c>
      <c r="BL1108" s="19" t="s">
        <v>283</v>
      </c>
      <c r="BM1108" s="225" t="s">
        <v>958</v>
      </c>
    </row>
    <row r="1109" s="2" customFormat="1">
      <c r="A1109" s="40"/>
      <c r="B1109" s="41"/>
      <c r="C1109" s="42"/>
      <c r="D1109" s="227" t="s">
        <v>150</v>
      </c>
      <c r="E1109" s="42"/>
      <c r="F1109" s="228" t="s">
        <v>959</v>
      </c>
      <c r="G1109" s="42"/>
      <c r="H1109" s="42"/>
      <c r="I1109" s="229"/>
      <c r="J1109" s="42"/>
      <c r="K1109" s="42"/>
      <c r="L1109" s="46"/>
      <c r="M1109" s="230"/>
      <c r="N1109" s="231"/>
      <c r="O1109" s="86"/>
      <c r="P1109" s="86"/>
      <c r="Q1109" s="86"/>
      <c r="R1109" s="86"/>
      <c r="S1109" s="86"/>
      <c r="T1109" s="87"/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T1109" s="19" t="s">
        <v>150</v>
      </c>
      <c r="AU1109" s="19" t="s">
        <v>84</v>
      </c>
    </row>
    <row r="1110" s="13" customFormat="1">
      <c r="A1110" s="13"/>
      <c r="B1110" s="232"/>
      <c r="C1110" s="233"/>
      <c r="D1110" s="234" t="s">
        <v>152</v>
      </c>
      <c r="E1110" s="235" t="s">
        <v>19</v>
      </c>
      <c r="F1110" s="236" t="s">
        <v>230</v>
      </c>
      <c r="G1110" s="233"/>
      <c r="H1110" s="235" t="s">
        <v>19</v>
      </c>
      <c r="I1110" s="237"/>
      <c r="J1110" s="233"/>
      <c r="K1110" s="233"/>
      <c r="L1110" s="238"/>
      <c r="M1110" s="239"/>
      <c r="N1110" s="240"/>
      <c r="O1110" s="240"/>
      <c r="P1110" s="240"/>
      <c r="Q1110" s="240"/>
      <c r="R1110" s="240"/>
      <c r="S1110" s="240"/>
      <c r="T1110" s="241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2" t="s">
        <v>152</v>
      </c>
      <c r="AU1110" s="242" t="s">
        <v>84</v>
      </c>
      <c r="AV1110" s="13" t="s">
        <v>78</v>
      </c>
      <c r="AW1110" s="13" t="s">
        <v>33</v>
      </c>
      <c r="AX1110" s="13" t="s">
        <v>71</v>
      </c>
      <c r="AY1110" s="242" t="s">
        <v>141</v>
      </c>
    </row>
    <row r="1111" s="14" customFormat="1">
      <c r="A1111" s="14"/>
      <c r="B1111" s="243"/>
      <c r="C1111" s="244"/>
      <c r="D1111" s="234" t="s">
        <v>152</v>
      </c>
      <c r="E1111" s="245" t="s">
        <v>19</v>
      </c>
      <c r="F1111" s="246" t="s">
        <v>960</v>
      </c>
      <c r="G1111" s="244"/>
      <c r="H1111" s="247">
        <v>0.029999999999999999</v>
      </c>
      <c r="I1111" s="248"/>
      <c r="J1111" s="244"/>
      <c r="K1111" s="244"/>
      <c r="L1111" s="249"/>
      <c r="M1111" s="250"/>
      <c r="N1111" s="251"/>
      <c r="O1111" s="251"/>
      <c r="P1111" s="251"/>
      <c r="Q1111" s="251"/>
      <c r="R1111" s="251"/>
      <c r="S1111" s="251"/>
      <c r="T1111" s="252"/>
      <c r="U1111" s="14"/>
      <c r="V1111" s="14"/>
      <c r="W1111" s="14"/>
      <c r="X1111" s="14"/>
      <c r="Y1111" s="14"/>
      <c r="Z1111" s="14"/>
      <c r="AA1111" s="14"/>
      <c r="AB1111" s="14"/>
      <c r="AC1111" s="14"/>
      <c r="AD1111" s="14"/>
      <c r="AE1111" s="14"/>
      <c r="AT1111" s="253" t="s">
        <v>152</v>
      </c>
      <c r="AU1111" s="253" t="s">
        <v>84</v>
      </c>
      <c r="AV1111" s="14" t="s">
        <v>84</v>
      </c>
      <c r="AW1111" s="14" t="s">
        <v>33</v>
      </c>
      <c r="AX1111" s="14" t="s">
        <v>71</v>
      </c>
      <c r="AY1111" s="253" t="s">
        <v>141</v>
      </c>
    </row>
    <row r="1112" s="15" customFormat="1">
      <c r="A1112" s="15"/>
      <c r="B1112" s="254"/>
      <c r="C1112" s="255"/>
      <c r="D1112" s="234" t="s">
        <v>152</v>
      </c>
      <c r="E1112" s="256" t="s">
        <v>19</v>
      </c>
      <c r="F1112" s="257" t="s">
        <v>159</v>
      </c>
      <c r="G1112" s="255"/>
      <c r="H1112" s="258">
        <v>0.029999999999999999</v>
      </c>
      <c r="I1112" s="259"/>
      <c r="J1112" s="255"/>
      <c r="K1112" s="255"/>
      <c r="L1112" s="260"/>
      <c r="M1112" s="261"/>
      <c r="N1112" s="262"/>
      <c r="O1112" s="262"/>
      <c r="P1112" s="262"/>
      <c r="Q1112" s="262"/>
      <c r="R1112" s="262"/>
      <c r="S1112" s="262"/>
      <c r="T1112" s="263"/>
      <c r="U1112" s="15"/>
      <c r="V1112" s="15"/>
      <c r="W1112" s="15"/>
      <c r="X1112" s="15"/>
      <c r="Y1112" s="15"/>
      <c r="Z1112" s="15"/>
      <c r="AA1112" s="15"/>
      <c r="AB1112" s="15"/>
      <c r="AC1112" s="15"/>
      <c r="AD1112" s="15"/>
      <c r="AE1112" s="15"/>
      <c r="AT1112" s="264" t="s">
        <v>152</v>
      </c>
      <c r="AU1112" s="264" t="s">
        <v>84</v>
      </c>
      <c r="AV1112" s="15" t="s">
        <v>148</v>
      </c>
      <c r="AW1112" s="15" t="s">
        <v>33</v>
      </c>
      <c r="AX1112" s="15" t="s">
        <v>78</v>
      </c>
      <c r="AY1112" s="264" t="s">
        <v>141</v>
      </c>
    </row>
    <row r="1113" s="2" customFormat="1" ht="16.5" customHeight="1">
      <c r="A1113" s="40"/>
      <c r="B1113" s="41"/>
      <c r="C1113" s="265" t="s">
        <v>961</v>
      </c>
      <c r="D1113" s="265" t="s">
        <v>183</v>
      </c>
      <c r="E1113" s="266" t="s">
        <v>962</v>
      </c>
      <c r="F1113" s="267" t="s">
        <v>963</v>
      </c>
      <c r="G1113" s="268" t="s">
        <v>186</v>
      </c>
      <c r="H1113" s="269">
        <v>0.0070000000000000001</v>
      </c>
      <c r="I1113" s="270"/>
      <c r="J1113" s="271">
        <f>ROUND(I1113*H1113,2)</f>
        <v>0</v>
      </c>
      <c r="K1113" s="267" t="s">
        <v>147</v>
      </c>
      <c r="L1113" s="272"/>
      <c r="M1113" s="273" t="s">
        <v>19</v>
      </c>
      <c r="N1113" s="274" t="s">
        <v>43</v>
      </c>
      <c r="O1113" s="86"/>
      <c r="P1113" s="223">
        <f>O1113*H1113</f>
        <v>0</v>
      </c>
      <c r="Q1113" s="223">
        <v>1</v>
      </c>
      <c r="R1113" s="223">
        <f>Q1113*H1113</f>
        <v>0.0070000000000000001</v>
      </c>
      <c r="S1113" s="223">
        <v>0</v>
      </c>
      <c r="T1113" s="224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25" t="s">
        <v>294</v>
      </c>
      <c r="AT1113" s="225" t="s">
        <v>183</v>
      </c>
      <c r="AU1113" s="225" t="s">
        <v>84</v>
      </c>
      <c r="AY1113" s="19" t="s">
        <v>141</v>
      </c>
      <c r="BE1113" s="226">
        <f>IF(N1113="základní",J1113,0)</f>
        <v>0</v>
      </c>
      <c r="BF1113" s="226">
        <f>IF(N1113="snížená",J1113,0)</f>
        <v>0</v>
      </c>
      <c r="BG1113" s="226">
        <f>IF(N1113="zákl. přenesená",J1113,0)</f>
        <v>0</v>
      </c>
      <c r="BH1113" s="226">
        <f>IF(N1113="sníž. přenesená",J1113,0)</f>
        <v>0</v>
      </c>
      <c r="BI1113" s="226">
        <f>IF(N1113="nulová",J1113,0)</f>
        <v>0</v>
      </c>
      <c r="BJ1113" s="19" t="s">
        <v>84</v>
      </c>
      <c r="BK1113" s="226">
        <f>ROUND(I1113*H1113,2)</f>
        <v>0</v>
      </c>
      <c r="BL1113" s="19" t="s">
        <v>283</v>
      </c>
      <c r="BM1113" s="225" t="s">
        <v>964</v>
      </c>
    </row>
    <row r="1114" s="2" customFormat="1">
      <c r="A1114" s="40"/>
      <c r="B1114" s="41"/>
      <c r="C1114" s="42"/>
      <c r="D1114" s="227" t="s">
        <v>150</v>
      </c>
      <c r="E1114" s="42"/>
      <c r="F1114" s="228" t="s">
        <v>965</v>
      </c>
      <c r="G1114" s="42"/>
      <c r="H1114" s="42"/>
      <c r="I1114" s="229"/>
      <c r="J1114" s="42"/>
      <c r="K1114" s="42"/>
      <c r="L1114" s="46"/>
      <c r="M1114" s="230"/>
      <c r="N1114" s="231"/>
      <c r="O1114" s="86"/>
      <c r="P1114" s="86"/>
      <c r="Q1114" s="86"/>
      <c r="R1114" s="86"/>
      <c r="S1114" s="86"/>
      <c r="T1114" s="87"/>
      <c r="U1114" s="40"/>
      <c r="V1114" s="40"/>
      <c r="W1114" s="40"/>
      <c r="X1114" s="40"/>
      <c r="Y1114" s="40"/>
      <c r="Z1114" s="40"/>
      <c r="AA1114" s="40"/>
      <c r="AB1114" s="40"/>
      <c r="AC1114" s="40"/>
      <c r="AD1114" s="40"/>
      <c r="AE1114" s="40"/>
      <c r="AT1114" s="19" t="s">
        <v>150</v>
      </c>
      <c r="AU1114" s="19" t="s">
        <v>84</v>
      </c>
    </row>
    <row r="1115" s="13" customFormat="1">
      <c r="A1115" s="13"/>
      <c r="B1115" s="232"/>
      <c r="C1115" s="233"/>
      <c r="D1115" s="234" t="s">
        <v>152</v>
      </c>
      <c r="E1115" s="235" t="s">
        <v>19</v>
      </c>
      <c r="F1115" s="236" t="s">
        <v>230</v>
      </c>
      <c r="G1115" s="233"/>
      <c r="H1115" s="235" t="s">
        <v>19</v>
      </c>
      <c r="I1115" s="237"/>
      <c r="J1115" s="233"/>
      <c r="K1115" s="233"/>
      <c r="L1115" s="238"/>
      <c r="M1115" s="239"/>
      <c r="N1115" s="240"/>
      <c r="O1115" s="240"/>
      <c r="P1115" s="240"/>
      <c r="Q1115" s="240"/>
      <c r="R1115" s="240"/>
      <c r="S1115" s="240"/>
      <c r="T1115" s="241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42" t="s">
        <v>152</v>
      </c>
      <c r="AU1115" s="242" t="s">
        <v>84</v>
      </c>
      <c r="AV1115" s="13" t="s">
        <v>78</v>
      </c>
      <c r="AW1115" s="13" t="s">
        <v>33</v>
      </c>
      <c r="AX1115" s="13" t="s">
        <v>71</v>
      </c>
      <c r="AY1115" s="242" t="s">
        <v>141</v>
      </c>
    </row>
    <row r="1116" s="14" customFormat="1">
      <c r="A1116" s="14"/>
      <c r="B1116" s="243"/>
      <c r="C1116" s="244"/>
      <c r="D1116" s="234" t="s">
        <v>152</v>
      </c>
      <c r="E1116" s="245" t="s">
        <v>19</v>
      </c>
      <c r="F1116" s="246" t="s">
        <v>966</v>
      </c>
      <c r="G1116" s="244"/>
      <c r="H1116" s="247">
        <v>0.0070000000000000001</v>
      </c>
      <c r="I1116" s="248"/>
      <c r="J1116" s="244"/>
      <c r="K1116" s="244"/>
      <c r="L1116" s="249"/>
      <c r="M1116" s="250"/>
      <c r="N1116" s="251"/>
      <c r="O1116" s="251"/>
      <c r="P1116" s="251"/>
      <c r="Q1116" s="251"/>
      <c r="R1116" s="251"/>
      <c r="S1116" s="251"/>
      <c r="T1116" s="252"/>
      <c r="U1116" s="14"/>
      <c r="V1116" s="14"/>
      <c r="W1116" s="14"/>
      <c r="X1116" s="14"/>
      <c r="Y1116" s="14"/>
      <c r="Z1116" s="14"/>
      <c r="AA1116" s="14"/>
      <c r="AB1116" s="14"/>
      <c r="AC1116" s="14"/>
      <c r="AD1116" s="14"/>
      <c r="AE1116" s="14"/>
      <c r="AT1116" s="253" t="s">
        <v>152</v>
      </c>
      <c r="AU1116" s="253" t="s">
        <v>84</v>
      </c>
      <c r="AV1116" s="14" t="s">
        <v>84</v>
      </c>
      <c r="AW1116" s="14" t="s">
        <v>33</v>
      </c>
      <c r="AX1116" s="14" t="s">
        <v>71</v>
      </c>
      <c r="AY1116" s="253" t="s">
        <v>141</v>
      </c>
    </row>
    <row r="1117" s="15" customFormat="1">
      <c r="A1117" s="15"/>
      <c r="B1117" s="254"/>
      <c r="C1117" s="255"/>
      <c r="D1117" s="234" t="s">
        <v>152</v>
      </c>
      <c r="E1117" s="256" t="s">
        <v>19</v>
      </c>
      <c r="F1117" s="257" t="s">
        <v>159</v>
      </c>
      <c r="G1117" s="255"/>
      <c r="H1117" s="258">
        <v>0.0070000000000000001</v>
      </c>
      <c r="I1117" s="259"/>
      <c r="J1117" s="255"/>
      <c r="K1117" s="255"/>
      <c r="L1117" s="260"/>
      <c r="M1117" s="261"/>
      <c r="N1117" s="262"/>
      <c r="O1117" s="262"/>
      <c r="P1117" s="262"/>
      <c r="Q1117" s="262"/>
      <c r="R1117" s="262"/>
      <c r="S1117" s="262"/>
      <c r="T1117" s="263"/>
      <c r="U1117" s="15"/>
      <c r="V1117" s="15"/>
      <c r="W1117" s="15"/>
      <c r="X1117" s="15"/>
      <c r="Y1117" s="15"/>
      <c r="Z1117" s="15"/>
      <c r="AA1117" s="15"/>
      <c r="AB1117" s="15"/>
      <c r="AC1117" s="15"/>
      <c r="AD1117" s="15"/>
      <c r="AE1117" s="15"/>
      <c r="AT1117" s="264" t="s">
        <v>152</v>
      </c>
      <c r="AU1117" s="264" t="s">
        <v>84</v>
      </c>
      <c r="AV1117" s="15" t="s">
        <v>148</v>
      </c>
      <c r="AW1117" s="15" t="s">
        <v>33</v>
      </c>
      <c r="AX1117" s="15" t="s">
        <v>78</v>
      </c>
      <c r="AY1117" s="264" t="s">
        <v>141</v>
      </c>
    </row>
    <row r="1118" s="2" customFormat="1" ht="16.5" customHeight="1">
      <c r="A1118" s="40"/>
      <c r="B1118" s="41"/>
      <c r="C1118" s="214" t="s">
        <v>967</v>
      </c>
      <c r="D1118" s="214" t="s">
        <v>143</v>
      </c>
      <c r="E1118" s="215" t="s">
        <v>968</v>
      </c>
      <c r="F1118" s="216" t="s">
        <v>969</v>
      </c>
      <c r="G1118" s="217" t="s">
        <v>347</v>
      </c>
      <c r="H1118" s="218">
        <v>30.600000000000001</v>
      </c>
      <c r="I1118" s="219"/>
      <c r="J1118" s="220">
        <f>ROUND(I1118*H1118,2)</f>
        <v>0</v>
      </c>
      <c r="K1118" s="216" t="s">
        <v>147</v>
      </c>
      <c r="L1118" s="46"/>
      <c r="M1118" s="221" t="s">
        <v>19</v>
      </c>
      <c r="N1118" s="222" t="s">
        <v>43</v>
      </c>
      <c r="O1118" s="86"/>
      <c r="P1118" s="223">
        <f>O1118*H1118</f>
        <v>0</v>
      </c>
      <c r="Q1118" s="223">
        <v>0</v>
      </c>
      <c r="R1118" s="223">
        <f>Q1118*H1118</f>
        <v>0</v>
      </c>
      <c r="S1118" s="223">
        <v>0.016</v>
      </c>
      <c r="T1118" s="224">
        <f>S1118*H1118</f>
        <v>0.48960000000000004</v>
      </c>
      <c r="U1118" s="40"/>
      <c r="V1118" s="40"/>
      <c r="W1118" s="40"/>
      <c r="X1118" s="40"/>
      <c r="Y1118" s="40"/>
      <c r="Z1118" s="40"/>
      <c r="AA1118" s="40"/>
      <c r="AB1118" s="40"/>
      <c r="AC1118" s="40"/>
      <c r="AD1118" s="40"/>
      <c r="AE1118" s="40"/>
      <c r="AR1118" s="225" t="s">
        <v>283</v>
      </c>
      <c r="AT1118" s="225" t="s">
        <v>143</v>
      </c>
      <c r="AU1118" s="225" t="s">
        <v>84</v>
      </c>
      <c r="AY1118" s="19" t="s">
        <v>141</v>
      </c>
      <c r="BE1118" s="226">
        <f>IF(N1118="základní",J1118,0)</f>
        <v>0</v>
      </c>
      <c r="BF1118" s="226">
        <f>IF(N1118="snížená",J1118,0)</f>
        <v>0</v>
      </c>
      <c r="BG1118" s="226">
        <f>IF(N1118="zákl. přenesená",J1118,0)</f>
        <v>0</v>
      </c>
      <c r="BH1118" s="226">
        <f>IF(N1118="sníž. přenesená",J1118,0)</f>
        <v>0</v>
      </c>
      <c r="BI1118" s="226">
        <f>IF(N1118="nulová",J1118,0)</f>
        <v>0</v>
      </c>
      <c r="BJ1118" s="19" t="s">
        <v>84</v>
      </c>
      <c r="BK1118" s="226">
        <f>ROUND(I1118*H1118,2)</f>
        <v>0</v>
      </c>
      <c r="BL1118" s="19" t="s">
        <v>283</v>
      </c>
      <c r="BM1118" s="225" t="s">
        <v>970</v>
      </c>
    </row>
    <row r="1119" s="2" customFormat="1">
      <c r="A1119" s="40"/>
      <c r="B1119" s="41"/>
      <c r="C1119" s="42"/>
      <c r="D1119" s="227" t="s">
        <v>150</v>
      </c>
      <c r="E1119" s="42"/>
      <c r="F1119" s="228" t="s">
        <v>971</v>
      </c>
      <c r="G1119" s="42"/>
      <c r="H1119" s="42"/>
      <c r="I1119" s="229"/>
      <c r="J1119" s="42"/>
      <c r="K1119" s="42"/>
      <c r="L1119" s="46"/>
      <c r="M1119" s="230"/>
      <c r="N1119" s="231"/>
      <c r="O1119" s="86"/>
      <c r="P1119" s="86"/>
      <c r="Q1119" s="86"/>
      <c r="R1119" s="86"/>
      <c r="S1119" s="86"/>
      <c r="T1119" s="87"/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T1119" s="19" t="s">
        <v>150</v>
      </c>
      <c r="AU1119" s="19" t="s">
        <v>84</v>
      </c>
    </row>
    <row r="1120" s="13" customFormat="1">
      <c r="A1120" s="13"/>
      <c r="B1120" s="232"/>
      <c r="C1120" s="233"/>
      <c r="D1120" s="234" t="s">
        <v>152</v>
      </c>
      <c r="E1120" s="235" t="s">
        <v>19</v>
      </c>
      <c r="F1120" s="236" t="s">
        <v>260</v>
      </c>
      <c r="G1120" s="233"/>
      <c r="H1120" s="235" t="s">
        <v>19</v>
      </c>
      <c r="I1120" s="237"/>
      <c r="J1120" s="233"/>
      <c r="K1120" s="233"/>
      <c r="L1120" s="238"/>
      <c r="M1120" s="239"/>
      <c r="N1120" s="240"/>
      <c r="O1120" s="240"/>
      <c r="P1120" s="240"/>
      <c r="Q1120" s="240"/>
      <c r="R1120" s="240"/>
      <c r="S1120" s="240"/>
      <c r="T1120" s="241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2" t="s">
        <v>152</v>
      </c>
      <c r="AU1120" s="242" t="s">
        <v>84</v>
      </c>
      <c r="AV1120" s="13" t="s">
        <v>78</v>
      </c>
      <c r="AW1120" s="13" t="s">
        <v>33</v>
      </c>
      <c r="AX1120" s="13" t="s">
        <v>71</v>
      </c>
      <c r="AY1120" s="242" t="s">
        <v>141</v>
      </c>
    </row>
    <row r="1121" s="14" customFormat="1">
      <c r="A1121" s="14"/>
      <c r="B1121" s="243"/>
      <c r="C1121" s="244"/>
      <c r="D1121" s="234" t="s">
        <v>152</v>
      </c>
      <c r="E1121" s="245" t="s">
        <v>19</v>
      </c>
      <c r="F1121" s="246" t="s">
        <v>681</v>
      </c>
      <c r="G1121" s="244"/>
      <c r="H1121" s="247">
        <v>30.600000000000001</v>
      </c>
      <c r="I1121" s="248"/>
      <c r="J1121" s="244"/>
      <c r="K1121" s="244"/>
      <c r="L1121" s="249"/>
      <c r="M1121" s="250"/>
      <c r="N1121" s="251"/>
      <c r="O1121" s="251"/>
      <c r="P1121" s="251"/>
      <c r="Q1121" s="251"/>
      <c r="R1121" s="251"/>
      <c r="S1121" s="251"/>
      <c r="T1121" s="252"/>
      <c r="U1121" s="14"/>
      <c r="V1121" s="14"/>
      <c r="W1121" s="14"/>
      <c r="X1121" s="14"/>
      <c r="Y1121" s="14"/>
      <c r="Z1121" s="14"/>
      <c r="AA1121" s="14"/>
      <c r="AB1121" s="14"/>
      <c r="AC1121" s="14"/>
      <c r="AD1121" s="14"/>
      <c r="AE1121" s="14"/>
      <c r="AT1121" s="253" t="s">
        <v>152</v>
      </c>
      <c r="AU1121" s="253" t="s">
        <v>84</v>
      </c>
      <c r="AV1121" s="14" t="s">
        <v>84</v>
      </c>
      <c r="AW1121" s="14" t="s">
        <v>33</v>
      </c>
      <c r="AX1121" s="14" t="s">
        <v>71</v>
      </c>
      <c r="AY1121" s="253" t="s">
        <v>141</v>
      </c>
    </row>
    <row r="1122" s="15" customFormat="1">
      <c r="A1122" s="15"/>
      <c r="B1122" s="254"/>
      <c r="C1122" s="255"/>
      <c r="D1122" s="234" t="s">
        <v>152</v>
      </c>
      <c r="E1122" s="256" t="s">
        <v>19</v>
      </c>
      <c r="F1122" s="257" t="s">
        <v>159</v>
      </c>
      <c r="G1122" s="255"/>
      <c r="H1122" s="258">
        <v>30.600000000000001</v>
      </c>
      <c r="I1122" s="259"/>
      <c r="J1122" s="255"/>
      <c r="K1122" s="255"/>
      <c r="L1122" s="260"/>
      <c r="M1122" s="261"/>
      <c r="N1122" s="262"/>
      <c r="O1122" s="262"/>
      <c r="P1122" s="262"/>
      <c r="Q1122" s="262"/>
      <c r="R1122" s="262"/>
      <c r="S1122" s="262"/>
      <c r="T1122" s="263"/>
      <c r="U1122" s="15"/>
      <c r="V1122" s="15"/>
      <c r="W1122" s="15"/>
      <c r="X1122" s="15"/>
      <c r="Y1122" s="15"/>
      <c r="Z1122" s="15"/>
      <c r="AA1122" s="15"/>
      <c r="AB1122" s="15"/>
      <c r="AC1122" s="15"/>
      <c r="AD1122" s="15"/>
      <c r="AE1122" s="15"/>
      <c r="AT1122" s="264" t="s">
        <v>152</v>
      </c>
      <c r="AU1122" s="264" t="s">
        <v>84</v>
      </c>
      <c r="AV1122" s="15" t="s">
        <v>148</v>
      </c>
      <c r="AW1122" s="15" t="s">
        <v>33</v>
      </c>
      <c r="AX1122" s="15" t="s">
        <v>78</v>
      </c>
      <c r="AY1122" s="264" t="s">
        <v>141</v>
      </c>
    </row>
    <row r="1123" s="2" customFormat="1" ht="16.5" customHeight="1">
      <c r="A1123" s="40"/>
      <c r="B1123" s="41"/>
      <c r="C1123" s="214" t="s">
        <v>972</v>
      </c>
      <c r="D1123" s="214" t="s">
        <v>143</v>
      </c>
      <c r="E1123" s="215" t="s">
        <v>973</v>
      </c>
      <c r="F1123" s="216" t="s">
        <v>974</v>
      </c>
      <c r="G1123" s="217" t="s">
        <v>636</v>
      </c>
      <c r="H1123" s="218">
        <v>36</v>
      </c>
      <c r="I1123" s="219"/>
      <c r="J1123" s="220">
        <f>ROUND(I1123*H1123,2)</f>
        <v>0</v>
      </c>
      <c r="K1123" s="216" t="s">
        <v>147</v>
      </c>
      <c r="L1123" s="46"/>
      <c r="M1123" s="221" t="s">
        <v>19</v>
      </c>
      <c r="N1123" s="222" t="s">
        <v>43</v>
      </c>
      <c r="O1123" s="86"/>
      <c r="P1123" s="223">
        <f>O1123*H1123</f>
        <v>0</v>
      </c>
      <c r="Q1123" s="223">
        <v>0</v>
      </c>
      <c r="R1123" s="223">
        <f>Q1123*H1123</f>
        <v>0</v>
      </c>
      <c r="S1123" s="223">
        <v>0.00040000000000000002</v>
      </c>
      <c r="T1123" s="224">
        <f>S1123*H1123</f>
        <v>0.014400000000000001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25" t="s">
        <v>283</v>
      </c>
      <c r="AT1123" s="225" t="s">
        <v>143</v>
      </c>
      <c r="AU1123" s="225" t="s">
        <v>84</v>
      </c>
      <c r="AY1123" s="19" t="s">
        <v>141</v>
      </c>
      <c r="BE1123" s="226">
        <f>IF(N1123="základní",J1123,0)</f>
        <v>0</v>
      </c>
      <c r="BF1123" s="226">
        <f>IF(N1123="snížená",J1123,0)</f>
        <v>0</v>
      </c>
      <c r="BG1123" s="226">
        <f>IF(N1123="zákl. přenesená",J1123,0)</f>
        <v>0</v>
      </c>
      <c r="BH1123" s="226">
        <f>IF(N1123="sníž. přenesená",J1123,0)</f>
        <v>0</v>
      </c>
      <c r="BI1123" s="226">
        <f>IF(N1123="nulová",J1123,0)</f>
        <v>0</v>
      </c>
      <c r="BJ1123" s="19" t="s">
        <v>84</v>
      </c>
      <c r="BK1123" s="226">
        <f>ROUND(I1123*H1123,2)</f>
        <v>0</v>
      </c>
      <c r="BL1123" s="19" t="s">
        <v>283</v>
      </c>
      <c r="BM1123" s="225" t="s">
        <v>975</v>
      </c>
    </row>
    <row r="1124" s="2" customFormat="1">
      <c r="A1124" s="40"/>
      <c r="B1124" s="41"/>
      <c r="C1124" s="42"/>
      <c r="D1124" s="227" t="s">
        <v>150</v>
      </c>
      <c r="E1124" s="42"/>
      <c r="F1124" s="228" t="s">
        <v>976</v>
      </c>
      <c r="G1124" s="42"/>
      <c r="H1124" s="42"/>
      <c r="I1124" s="229"/>
      <c r="J1124" s="42"/>
      <c r="K1124" s="42"/>
      <c r="L1124" s="46"/>
      <c r="M1124" s="230"/>
      <c r="N1124" s="231"/>
      <c r="O1124" s="86"/>
      <c r="P1124" s="86"/>
      <c r="Q1124" s="86"/>
      <c r="R1124" s="86"/>
      <c r="S1124" s="86"/>
      <c r="T1124" s="87"/>
      <c r="U1124" s="40"/>
      <c r="V1124" s="40"/>
      <c r="W1124" s="40"/>
      <c r="X1124" s="40"/>
      <c r="Y1124" s="40"/>
      <c r="Z1124" s="40"/>
      <c r="AA1124" s="40"/>
      <c r="AB1124" s="40"/>
      <c r="AC1124" s="40"/>
      <c r="AD1124" s="40"/>
      <c r="AE1124" s="40"/>
      <c r="AT1124" s="19" t="s">
        <v>150</v>
      </c>
      <c r="AU1124" s="19" t="s">
        <v>84</v>
      </c>
    </row>
    <row r="1125" s="13" customFormat="1">
      <c r="A1125" s="13"/>
      <c r="B1125" s="232"/>
      <c r="C1125" s="233"/>
      <c r="D1125" s="234" t="s">
        <v>152</v>
      </c>
      <c r="E1125" s="235" t="s">
        <v>19</v>
      </c>
      <c r="F1125" s="236" t="s">
        <v>260</v>
      </c>
      <c r="G1125" s="233"/>
      <c r="H1125" s="235" t="s">
        <v>19</v>
      </c>
      <c r="I1125" s="237"/>
      <c r="J1125" s="233"/>
      <c r="K1125" s="233"/>
      <c r="L1125" s="238"/>
      <c r="M1125" s="239"/>
      <c r="N1125" s="240"/>
      <c r="O1125" s="240"/>
      <c r="P1125" s="240"/>
      <c r="Q1125" s="240"/>
      <c r="R1125" s="240"/>
      <c r="S1125" s="240"/>
      <c r="T1125" s="241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2" t="s">
        <v>152</v>
      </c>
      <c r="AU1125" s="242" t="s">
        <v>84</v>
      </c>
      <c r="AV1125" s="13" t="s">
        <v>78</v>
      </c>
      <c r="AW1125" s="13" t="s">
        <v>33</v>
      </c>
      <c r="AX1125" s="13" t="s">
        <v>71</v>
      </c>
      <c r="AY1125" s="242" t="s">
        <v>141</v>
      </c>
    </row>
    <row r="1126" s="14" customFormat="1">
      <c r="A1126" s="14"/>
      <c r="B1126" s="243"/>
      <c r="C1126" s="244"/>
      <c r="D1126" s="234" t="s">
        <v>152</v>
      </c>
      <c r="E1126" s="245" t="s">
        <v>19</v>
      </c>
      <c r="F1126" s="246" t="s">
        <v>234</v>
      </c>
      <c r="G1126" s="244"/>
      <c r="H1126" s="247">
        <v>12</v>
      </c>
      <c r="I1126" s="248"/>
      <c r="J1126" s="244"/>
      <c r="K1126" s="244"/>
      <c r="L1126" s="249"/>
      <c r="M1126" s="250"/>
      <c r="N1126" s="251"/>
      <c r="O1126" s="251"/>
      <c r="P1126" s="251"/>
      <c r="Q1126" s="251"/>
      <c r="R1126" s="251"/>
      <c r="S1126" s="251"/>
      <c r="T1126" s="252"/>
      <c r="U1126" s="14"/>
      <c r="V1126" s="14"/>
      <c r="W1126" s="14"/>
      <c r="X1126" s="14"/>
      <c r="Y1126" s="14"/>
      <c r="Z1126" s="14"/>
      <c r="AA1126" s="14"/>
      <c r="AB1126" s="14"/>
      <c r="AC1126" s="14"/>
      <c r="AD1126" s="14"/>
      <c r="AE1126" s="14"/>
      <c r="AT1126" s="253" t="s">
        <v>152</v>
      </c>
      <c r="AU1126" s="253" t="s">
        <v>84</v>
      </c>
      <c r="AV1126" s="14" t="s">
        <v>84</v>
      </c>
      <c r="AW1126" s="14" t="s">
        <v>33</v>
      </c>
      <c r="AX1126" s="14" t="s">
        <v>71</v>
      </c>
      <c r="AY1126" s="253" t="s">
        <v>141</v>
      </c>
    </row>
    <row r="1127" s="13" customFormat="1">
      <c r="A1127" s="13"/>
      <c r="B1127" s="232"/>
      <c r="C1127" s="233"/>
      <c r="D1127" s="234" t="s">
        <v>152</v>
      </c>
      <c r="E1127" s="235" t="s">
        <v>19</v>
      </c>
      <c r="F1127" s="236" t="s">
        <v>264</v>
      </c>
      <c r="G1127" s="233"/>
      <c r="H1127" s="235" t="s">
        <v>19</v>
      </c>
      <c r="I1127" s="237"/>
      <c r="J1127" s="233"/>
      <c r="K1127" s="233"/>
      <c r="L1127" s="238"/>
      <c r="M1127" s="239"/>
      <c r="N1127" s="240"/>
      <c r="O1127" s="240"/>
      <c r="P1127" s="240"/>
      <c r="Q1127" s="240"/>
      <c r="R1127" s="240"/>
      <c r="S1127" s="240"/>
      <c r="T1127" s="241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42" t="s">
        <v>152</v>
      </c>
      <c r="AU1127" s="242" t="s">
        <v>84</v>
      </c>
      <c r="AV1127" s="13" t="s">
        <v>78</v>
      </c>
      <c r="AW1127" s="13" t="s">
        <v>33</v>
      </c>
      <c r="AX1127" s="13" t="s">
        <v>71</v>
      </c>
      <c r="AY1127" s="242" t="s">
        <v>141</v>
      </c>
    </row>
    <row r="1128" s="14" customFormat="1">
      <c r="A1128" s="14"/>
      <c r="B1128" s="243"/>
      <c r="C1128" s="244"/>
      <c r="D1128" s="234" t="s">
        <v>152</v>
      </c>
      <c r="E1128" s="245" t="s">
        <v>19</v>
      </c>
      <c r="F1128" s="246" t="s">
        <v>639</v>
      </c>
      <c r="G1128" s="244"/>
      <c r="H1128" s="247">
        <v>24</v>
      </c>
      <c r="I1128" s="248"/>
      <c r="J1128" s="244"/>
      <c r="K1128" s="244"/>
      <c r="L1128" s="249"/>
      <c r="M1128" s="250"/>
      <c r="N1128" s="251"/>
      <c r="O1128" s="251"/>
      <c r="P1128" s="251"/>
      <c r="Q1128" s="251"/>
      <c r="R1128" s="251"/>
      <c r="S1128" s="251"/>
      <c r="T1128" s="252"/>
      <c r="U1128" s="14"/>
      <c r="V1128" s="14"/>
      <c r="W1128" s="14"/>
      <c r="X1128" s="14"/>
      <c r="Y1128" s="14"/>
      <c r="Z1128" s="14"/>
      <c r="AA1128" s="14"/>
      <c r="AB1128" s="14"/>
      <c r="AC1128" s="14"/>
      <c r="AD1128" s="14"/>
      <c r="AE1128" s="14"/>
      <c r="AT1128" s="253" t="s">
        <v>152</v>
      </c>
      <c r="AU1128" s="253" t="s">
        <v>84</v>
      </c>
      <c r="AV1128" s="14" t="s">
        <v>84</v>
      </c>
      <c r="AW1128" s="14" t="s">
        <v>33</v>
      </c>
      <c r="AX1128" s="14" t="s">
        <v>71</v>
      </c>
      <c r="AY1128" s="253" t="s">
        <v>141</v>
      </c>
    </row>
    <row r="1129" s="15" customFormat="1">
      <c r="A1129" s="15"/>
      <c r="B1129" s="254"/>
      <c r="C1129" s="255"/>
      <c r="D1129" s="234" t="s">
        <v>152</v>
      </c>
      <c r="E1129" s="256" t="s">
        <v>19</v>
      </c>
      <c r="F1129" s="257" t="s">
        <v>159</v>
      </c>
      <c r="G1129" s="255"/>
      <c r="H1129" s="258">
        <v>36</v>
      </c>
      <c r="I1129" s="259"/>
      <c r="J1129" s="255"/>
      <c r="K1129" s="255"/>
      <c r="L1129" s="260"/>
      <c r="M1129" s="261"/>
      <c r="N1129" s="262"/>
      <c r="O1129" s="262"/>
      <c r="P1129" s="262"/>
      <c r="Q1129" s="262"/>
      <c r="R1129" s="262"/>
      <c r="S1129" s="262"/>
      <c r="T1129" s="263"/>
      <c r="U1129" s="15"/>
      <c r="V1129" s="15"/>
      <c r="W1129" s="15"/>
      <c r="X1129" s="15"/>
      <c r="Y1129" s="15"/>
      <c r="Z1129" s="15"/>
      <c r="AA1129" s="15"/>
      <c r="AB1129" s="15"/>
      <c r="AC1129" s="15"/>
      <c r="AD1129" s="15"/>
      <c r="AE1129" s="15"/>
      <c r="AT1129" s="264" t="s">
        <v>152</v>
      </c>
      <c r="AU1129" s="264" t="s">
        <v>84</v>
      </c>
      <c r="AV1129" s="15" t="s">
        <v>148</v>
      </c>
      <c r="AW1129" s="15" t="s">
        <v>33</v>
      </c>
      <c r="AX1129" s="15" t="s">
        <v>78</v>
      </c>
      <c r="AY1129" s="264" t="s">
        <v>141</v>
      </c>
    </row>
    <row r="1130" s="2" customFormat="1" ht="24.15" customHeight="1">
      <c r="A1130" s="40"/>
      <c r="B1130" s="41"/>
      <c r="C1130" s="214" t="s">
        <v>977</v>
      </c>
      <c r="D1130" s="214" t="s">
        <v>143</v>
      </c>
      <c r="E1130" s="215" t="s">
        <v>978</v>
      </c>
      <c r="F1130" s="216" t="s">
        <v>979</v>
      </c>
      <c r="G1130" s="217" t="s">
        <v>826</v>
      </c>
      <c r="H1130" s="286"/>
      <c r="I1130" s="219"/>
      <c r="J1130" s="220">
        <f>ROUND(I1130*H1130,2)</f>
        <v>0</v>
      </c>
      <c r="K1130" s="216" t="s">
        <v>147</v>
      </c>
      <c r="L1130" s="46"/>
      <c r="M1130" s="221" t="s">
        <v>19</v>
      </c>
      <c r="N1130" s="222" t="s">
        <v>43</v>
      </c>
      <c r="O1130" s="86"/>
      <c r="P1130" s="223">
        <f>O1130*H1130</f>
        <v>0</v>
      </c>
      <c r="Q1130" s="223">
        <v>0</v>
      </c>
      <c r="R1130" s="223">
        <f>Q1130*H1130</f>
        <v>0</v>
      </c>
      <c r="S1130" s="223">
        <v>0</v>
      </c>
      <c r="T1130" s="224">
        <f>S1130*H1130</f>
        <v>0</v>
      </c>
      <c r="U1130" s="40"/>
      <c r="V1130" s="40"/>
      <c r="W1130" s="40"/>
      <c r="X1130" s="40"/>
      <c r="Y1130" s="40"/>
      <c r="Z1130" s="40"/>
      <c r="AA1130" s="40"/>
      <c r="AB1130" s="40"/>
      <c r="AC1130" s="40"/>
      <c r="AD1130" s="40"/>
      <c r="AE1130" s="40"/>
      <c r="AR1130" s="225" t="s">
        <v>283</v>
      </c>
      <c r="AT1130" s="225" t="s">
        <v>143</v>
      </c>
      <c r="AU1130" s="225" t="s">
        <v>84</v>
      </c>
      <c r="AY1130" s="19" t="s">
        <v>141</v>
      </c>
      <c r="BE1130" s="226">
        <f>IF(N1130="základní",J1130,0)</f>
        <v>0</v>
      </c>
      <c r="BF1130" s="226">
        <f>IF(N1130="snížená",J1130,0)</f>
        <v>0</v>
      </c>
      <c r="BG1130" s="226">
        <f>IF(N1130="zákl. přenesená",J1130,0)</f>
        <v>0</v>
      </c>
      <c r="BH1130" s="226">
        <f>IF(N1130="sníž. přenesená",J1130,0)</f>
        <v>0</v>
      </c>
      <c r="BI1130" s="226">
        <f>IF(N1130="nulová",J1130,0)</f>
        <v>0</v>
      </c>
      <c r="BJ1130" s="19" t="s">
        <v>84</v>
      </c>
      <c r="BK1130" s="226">
        <f>ROUND(I1130*H1130,2)</f>
        <v>0</v>
      </c>
      <c r="BL1130" s="19" t="s">
        <v>283</v>
      </c>
      <c r="BM1130" s="225" t="s">
        <v>980</v>
      </c>
    </row>
    <row r="1131" s="2" customFormat="1">
      <c r="A1131" s="40"/>
      <c r="B1131" s="41"/>
      <c r="C1131" s="42"/>
      <c r="D1131" s="227" t="s">
        <v>150</v>
      </c>
      <c r="E1131" s="42"/>
      <c r="F1131" s="228" t="s">
        <v>981</v>
      </c>
      <c r="G1131" s="42"/>
      <c r="H1131" s="42"/>
      <c r="I1131" s="229"/>
      <c r="J1131" s="42"/>
      <c r="K1131" s="42"/>
      <c r="L1131" s="46"/>
      <c r="M1131" s="230"/>
      <c r="N1131" s="231"/>
      <c r="O1131" s="86"/>
      <c r="P1131" s="86"/>
      <c r="Q1131" s="86"/>
      <c r="R1131" s="86"/>
      <c r="S1131" s="86"/>
      <c r="T1131" s="87"/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T1131" s="19" t="s">
        <v>150</v>
      </c>
      <c r="AU1131" s="19" t="s">
        <v>84</v>
      </c>
    </row>
    <row r="1132" s="12" customFormat="1" ht="22.8" customHeight="1">
      <c r="A1132" s="12"/>
      <c r="B1132" s="198"/>
      <c r="C1132" s="199"/>
      <c r="D1132" s="200" t="s">
        <v>70</v>
      </c>
      <c r="E1132" s="212" t="s">
        <v>982</v>
      </c>
      <c r="F1132" s="212" t="s">
        <v>983</v>
      </c>
      <c r="G1132" s="199"/>
      <c r="H1132" s="199"/>
      <c r="I1132" s="202"/>
      <c r="J1132" s="213">
        <f>BK1132</f>
        <v>0</v>
      </c>
      <c r="K1132" s="199"/>
      <c r="L1132" s="204"/>
      <c r="M1132" s="205"/>
      <c r="N1132" s="206"/>
      <c r="O1132" s="206"/>
      <c r="P1132" s="207">
        <f>SUM(P1133:P1176)</f>
        <v>0</v>
      </c>
      <c r="Q1132" s="206"/>
      <c r="R1132" s="207">
        <f>SUM(R1133:R1176)</f>
        <v>1.0783532400000002</v>
      </c>
      <c r="S1132" s="206"/>
      <c r="T1132" s="208">
        <f>SUM(T1133:T1176)</f>
        <v>0</v>
      </c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R1132" s="209" t="s">
        <v>84</v>
      </c>
      <c r="AT1132" s="210" t="s">
        <v>70</v>
      </c>
      <c r="AU1132" s="210" t="s">
        <v>78</v>
      </c>
      <c r="AY1132" s="209" t="s">
        <v>141</v>
      </c>
      <c r="BK1132" s="211">
        <f>SUM(BK1133:BK1176)</f>
        <v>0</v>
      </c>
    </row>
    <row r="1133" s="2" customFormat="1" ht="16.5" customHeight="1">
      <c r="A1133" s="40"/>
      <c r="B1133" s="41"/>
      <c r="C1133" s="214" t="s">
        <v>984</v>
      </c>
      <c r="D1133" s="214" t="s">
        <v>143</v>
      </c>
      <c r="E1133" s="215" t="s">
        <v>985</v>
      </c>
      <c r="F1133" s="216" t="s">
        <v>986</v>
      </c>
      <c r="G1133" s="217" t="s">
        <v>146</v>
      </c>
      <c r="H1133" s="218">
        <v>65.736000000000004</v>
      </c>
      <c r="I1133" s="219"/>
      <c r="J1133" s="220">
        <f>ROUND(I1133*H1133,2)</f>
        <v>0</v>
      </c>
      <c r="K1133" s="216" t="s">
        <v>147</v>
      </c>
      <c r="L1133" s="46"/>
      <c r="M1133" s="221" t="s">
        <v>19</v>
      </c>
      <c r="N1133" s="222" t="s">
        <v>43</v>
      </c>
      <c r="O1133" s="86"/>
      <c r="P1133" s="223">
        <f>O1133*H1133</f>
        <v>0</v>
      </c>
      <c r="Q1133" s="223">
        <v>0.00029999999999999997</v>
      </c>
      <c r="R1133" s="223">
        <f>Q1133*H1133</f>
        <v>0.0197208</v>
      </c>
      <c r="S1133" s="223">
        <v>0</v>
      </c>
      <c r="T1133" s="224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25" t="s">
        <v>283</v>
      </c>
      <c r="AT1133" s="225" t="s">
        <v>143</v>
      </c>
      <c r="AU1133" s="225" t="s">
        <v>84</v>
      </c>
      <c r="AY1133" s="19" t="s">
        <v>141</v>
      </c>
      <c r="BE1133" s="226">
        <f>IF(N1133="základní",J1133,0)</f>
        <v>0</v>
      </c>
      <c r="BF1133" s="226">
        <f>IF(N1133="snížená",J1133,0)</f>
        <v>0</v>
      </c>
      <c r="BG1133" s="226">
        <f>IF(N1133="zákl. přenesená",J1133,0)</f>
        <v>0</v>
      </c>
      <c r="BH1133" s="226">
        <f>IF(N1133="sníž. přenesená",J1133,0)</f>
        <v>0</v>
      </c>
      <c r="BI1133" s="226">
        <f>IF(N1133="nulová",J1133,0)</f>
        <v>0</v>
      </c>
      <c r="BJ1133" s="19" t="s">
        <v>84</v>
      </c>
      <c r="BK1133" s="226">
        <f>ROUND(I1133*H1133,2)</f>
        <v>0</v>
      </c>
      <c r="BL1133" s="19" t="s">
        <v>283</v>
      </c>
      <c r="BM1133" s="225" t="s">
        <v>987</v>
      </c>
    </row>
    <row r="1134" s="2" customFormat="1">
      <c r="A1134" s="40"/>
      <c r="B1134" s="41"/>
      <c r="C1134" s="42"/>
      <c r="D1134" s="227" t="s">
        <v>150</v>
      </c>
      <c r="E1134" s="42"/>
      <c r="F1134" s="228" t="s">
        <v>988</v>
      </c>
      <c r="G1134" s="42"/>
      <c r="H1134" s="42"/>
      <c r="I1134" s="229"/>
      <c r="J1134" s="42"/>
      <c r="K1134" s="42"/>
      <c r="L1134" s="46"/>
      <c r="M1134" s="230"/>
      <c r="N1134" s="231"/>
      <c r="O1134" s="86"/>
      <c r="P1134" s="86"/>
      <c r="Q1134" s="86"/>
      <c r="R1134" s="86"/>
      <c r="S1134" s="86"/>
      <c r="T1134" s="87"/>
      <c r="U1134" s="40"/>
      <c r="V1134" s="40"/>
      <c r="W1134" s="40"/>
      <c r="X1134" s="40"/>
      <c r="Y1134" s="40"/>
      <c r="Z1134" s="40"/>
      <c r="AA1134" s="40"/>
      <c r="AB1134" s="40"/>
      <c r="AC1134" s="40"/>
      <c r="AD1134" s="40"/>
      <c r="AE1134" s="40"/>
      <c r="AT1134" s="19" t="s">
        <v>150</v>
      </c>
      <c r="AU1134" s="19" t="s">
        <v>84</v>
      </c>
    </row>
    <row r="1135" s="13" customFormat="1">
      <c r="A1135" s="13"/>
      <c r="B1135" s="232"/>
      <c r="C1135" s="233"/>
      <c r="D1135" s="234" t="s">
        <v>152</v>
      </c>
      <c r="E1135" s="235" t="s">
        <v>19</v>
      </c>
      <c r="F1135" s="236" t="s">
        <v>230</v>
      </c>
      <c r="G1135" s="233"/>
      <c r="H1135" s="235" t="s">
        <v>19</v>
      </c>
      <c r="I1135" s="237"/>
      <c r="J1135" s="233"/>
      <c r="K1135" s="233"/>
      <c r="L1135" s="238"/>
      <c r="M1135" s="239"/>
      <c r="N1135" s="240"/>
      <c r="O1135" s="240"/>
      <c r="P1135" s="240"/>
      <c r="Q1135" s="240"/>
      <c r="R1135" s="240"/>
      <c r="S1135" s="240"/>
      <c r="T1135" s="241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42" t="s">
        <v>152</v>
      </c>
      <c r="AU1135" s="242" t="s">
        <v>84</v>
      </c>
      <c r="AV1135" s="13" t="s">
        <v>78</v>
      </c>
      <c r="AW1135" s="13" t="s">
        <v>33</v>
      </c>
      <c r="AX1135" s="13" t="s">
        <v>71</v>
      </c>
      <c r="AY1135" s="242" t="s">
        <v>141</v>
      </c>
    </row>
    <row r="1136" s="14" customFormat="1">
      <c r="A1136" s="14"/>
      <c r="B1136" s="243"/>
      <c r="C1136" s="244"/>
      <c r="D1136" s="234" t="s">
        <v>152</v>
      </c>
      <c r="E1136" s="245" t="s">
        <v>19</v>
      </c>
      <c r="F1136" s="246" t="s">
        <v>989</v>
      </c>
      <c r="G1136" s="244"/>
      <c r="H1136" s="247">
        <v>65.736000000000004</v>
      </c>
      <c r="I1136" s="248"/>
      <c r="J1136" s="244"/>
      <c r="K1136" s="244"/>
      <c r="L1136" s="249"/>
      <c r="M1136" s="250"/>
      <c r="N1136" s="251"/>
      <c r="O1136" s="251"/>
      <c r="P1136" s="251"/>
      <c r="Q1136" s="251"/>
      <c r="R1136" s="251"/>
      <c r="S1136" s="251"/>
      <c r="T1136" s="252"/>
      <c r="U1136" s="14"/>
      <c r="V1136" s="14"/>
      <c r="W1136" s="14"/>
      <c r="X1136" s="14"/>
      <c r="Y1136" s="14"/>
      <c r="Z1136" s="14"/>
      <c r="AA1136" s="14"/>
      <c r="AB1136" s="14"/>
      <c r="AC1136" s="14"/>
      <c r="AD1136" s="14"/>
      <c r="AE1136" s="14"/>
      <c r="AT1136" s="253" t="s">
        <v>152</v>
      </c>
      <c r="AU1136" s="253" t="s">
        <v>84</v>
      </c>
      <c r="AV1136" s="14" t="s">
        <v>84</v>
      </c>
      <c r="AW1136" s="14" t="s">
        <v>33</v>
      </c>
      <c r="AX1136" s="14" t="s">
        <v>71</v>
      </c>
      <c r="AY1136" s="253" t="s">
        <v>141</v>
      </c>
    </row>
    <row r="1137" s="15" customFormat="1">
      <c r="A1137" s="15"/>
      <c r="B1137" s="254"/>
      <c r="C1137" s="255"/>
      <c r="D1137" s="234" t="s">
        <v>152</v>
      </c>
      <c r="E1137" s="256" t="s">
        <v>19</v>
      </c>
      <c r="F1137" s="257" t="s">
        <v>159</v>
      </c>
      <c r="G1137" s="255"/>
      <c r="H1137" s="258">
        <v>65.736000000000004</v>
      </c>
      <c r="I1137" s="259"/>
      <c r="J1137" s="255"/>
      <c r="K1137" s="255"/>
      <c r="L1137" s="260"/>
      <c r="M1137" s="261"/>
      <c r="N1137" s="262"/>
      <c r="O1137" s="262"/>
      <c r="P1137" s="262"/>
      <c r="Q1137" s="262"/>
      <c r="R1137" s="262"/>
      <c r="S1137" s="262"/>
      <c r="T1137" s="263"/>
      <c r="U1137" s="15"/>
      <c r="V1137" s="15"/>
      <c r="W1137" s="15"/>
      <c r="X1137" s="15"/>
      <c r="Y1137" s="15"/>
      <c r="Z1137" s="15"/>
      <c r="AA1137" s="15"/>
      <c r="AB1137" s="15"/>
      <c r="AC1137" s="15"/>
      <c r="AD1137" s="15"/>
      <c r="AE1137" s="15"/>
      <c r="AT1137" s="264" t="s">
        <v>152</v>
      </c>
      <c r="AU1137" s="264" t="s">
        <v>84</v>
      </c>
      <c r="AV1137" s="15" t="s">
        <v>148</v>
      </c>
      <c r="AW1137" s="15" t="s">
        <v>33</v>
      </c>
      <c r="AX1137" s="15" t="s">
        <v>78</v>
      </c>
      <c r="AY1137" s="264" t="s">
        <v>141</v>
      </c>
    </row>
    <row r="1138" s="2" customFormat="1" ht="21.75" customHeight="1">
      <c r="A1138" s="40"/>
      <c r="B1138" s="41"/>
      <c r="C1138" s="214" t="s">
        <v>990</v>
      </c>
      <c r="D1138" s="214" t="s">
        <v>143</v>
      </c>
      <c r="E1138" s="215" t="s">
        <v>991</v>
      </c>
      <c r="F1138" s="216" t="s">
        <v>992</v>
      </c>
      <c r="G1138" s="217" t="s">
        <v>347</v>
      </c>
      <c r="H1138" s="218">
        <v>56.280000000000001</v>
      </c>
      <c r="I1138" s="219"/>
      <c r="J1138" s="220">
        <f>ROUND(I1138*H1138,2)</f>
        <v>0</v>
      </c>
      <c r="K1138" s="216" t="s">
        <v>147</v>
      </c>
      <c r="L1138" s="46"/>
      <c r="M1138" s="221" t="s">
        <v>19</v>
      </c>
      <c r="N1138" s="222" t="s">
        <v>43</v>
      </c>
      <c r="O1138" s="86"/>
      <c r="P1138" s="223">
        <f>O1138*H1138</f>
        <v>0</v>
      </c>
      <c r="Q1138" s="223">
        <v>0.00058</v>
      </c>
      <c r="R1138" s="223">
        <f>Q1138*H1138</f>
        <v>0.032642400000000002</v>
      </c>
      <c r="S1138" s="223">
        <v>0</v>
      </c>
      <c r="T1138" s="224">
        <f>S1138*H1138</f>
        <v>0</v>
      </c>
      <c r="U1138" s="40"/>
      <c r="V1138" s="40"/>
      <c r="W1138" s="40"/>
      <c r="X1138" s="40"/>
      <c r="Y1138" s="40"/>
      <c r="Z1138" s="40"/>
      <c r="AA1138" s="40"/>
      <c r="AB1138" s="40"/>
      <c r="AC1138" s="40"/>
      <c r="AD1138" s="40"/>
      <c r="AE1138" s="40"/>
      <c r="AR1138" s="225" t="s">
        <v>283</v>
      </c>
      <c r="AT1138" s="225" t="s">
        <v>143</v>
      </c>
      <c r="AU1138" s="225" t="s">
        <v>84</v>
      </c>
      <c r="AY1138" s="19" t="s">
        <v>141</v>
      </c>
      <c r="BE1138" s="226">
        <f>IF(N1138="základní",J1138,0)</f>
        <v>0</v>
      </c>
      <c r="BF1138" s="226">
        <f>IF(N1138="snížená",J1138,0)</f>
        <v>0</v>
      </c>
      <c r="BG1138" s="226">
        <f>IF(N1138="zákl. přenesená",J1138,0)</f>
        <v>0</v>
      </c>
      <c r="BH1138" s="226">
        <f>IF(N1138="sníž. přenesená",J1138,0)</f>
        <v>0</v>
      </c>
      <c r="BI1138" s="226">
        <f>IF(N1138="nulová",J1138,0)</f>
        <v>0</v>
      </c>
      <c r="BJ1138" s="19" t="s">
        <v>84</v>
      </c>
      <c r="BK1138" s="226">
        <f>ROUND(I1138*H1138,2)</f>
        <v>0</v>
      </c>
      <c r="BL1138" s="19" t="s">
        <v>283</v>
      </c>
      <c r="BM1138" s="225" t="s">
        <v>993</v>
      </c>
    </row>
    <row r="1139" s="2" customFormat="1">
      <c r="A1139" s="40"/>
      <c r="B1139" s="41"/>
      <c r="C1139" s="42"/>
      <c r="D1139" s="227" t="s">
        <v>150</v>
      </c>
      <c r="E1139" s="42"/>
      <c r="F1139" s="228" t="s">
        <v>994</v>
      </c>
      <c r="G1139" s="42"/>
      <c r="H1139" s="42"/>
      <c r="I1139" s="229"/>
      <c r="J1139" s="42"/>
      <c r="K1139" s="42"/>
      <c r="L1139" s="46"/>
      <c r="M1139" s="230"/>
      <c r="N1139" s="231"/>
      <c r="O1139" s="86"/>
      <c r="P1139" s="86"/>
      <c r="Q1139" s="86"/>
      <c r="R1139" s="86"/>
      <c r="S1139" s="86"/>
      <c r="T1139" s="87"/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T1139" s="19" t="s">
        <v>150</v>
      </c>
      <c r="AU1139" s="19" t="s">
        <v>84</v>
      </c>
    </row>
    <row r="1140" s="13" customFormat="1">
      <c r="A1140" s="13"/>
      <c r="B1140" s="232"/>
      <c r="C1140" s="233"/>
      <c r="D1140" s="234" t="s">
        <v>152</v>
      </c>
      <c r="E1140" s="235" t="s">
        <v>19</v>
      </c>
      <c r="F1140" s="236" t="s">
        <v>230</v>
      </c>
      <c r="G1140" s="233"/>
      <c r="H1140" s="235" t="s">
        <v>19</v>
      </c>
      <c r="I1140" s="237"/>
      <c r="J1140" s="233"/>
      <c r="K1140" s="233"/>
      <c r="L1140" s="238"/>
      <c r="M1140" s="239"/>
      <c r="N1140" s="240"/>
      <c r="O1140" s="240"/>
      <c r="P1140" s="240"/>
      <c r="Q1140" s="240"/>
      <c r="R1140" s="240"/>
      <c r="S1140" s="240"/>
      <c r="T1140" s="241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2" t="s">
        <v>152</v>
      </c>
      <c r="AU1140" s="242" t="s">
        <v>84</v>
      </c>
      <c r="AV1140" s="13" t="s">
        <v>78</v>
      </c>
      <c r="AW1140" s="13" t="s">
        <v>33</v>
      </c>
      <c r="AX1140" s="13" t="s">
        <v>71</v>
      </c>
      <c r="AY1140" s="242" t="s">
        <v>141</v>
      </c>
    </row>
    <row r="1141" s="14" customFormat="1">
      <c r="A1141" s="14"/>
      <c r="B1141" s="243"/>
      <c r="C1141" s="244"/>
      <c r="D1141" s="234" t="s">
        <v>152</v>
      </c>
      <c r="E1141" s="245" t="s">
        <v>19</v>
      </c>
      <c r="F1141" s="246" t="s">
        <v>995</v>
      </c>
      <c r="G1141" s="244"/>
      <c r="H1141" s="247">
        <v>56.280000000000001</v>
      </c>
      <c r="I1141" s="248"/>
      <c r="J1141" s="244"/>
      <c r="K1141" s="244"/>
      <c r="L1141" s="249"/>
      <c r="M1141" s="250"/>
      <c r="N1141" s="251"/>
      <c r="O1141" s="251"/>
      <c r="P1141" s="251"/>
      <c r="Q1141" s="251"/>
      <c r="R1141" s="251"/>
      <c r="S1141" s="251"/>
      <c r="T1141" s="252"/>
      <c r="U1141" s="14"/>
      <c r="V1141" s="14"/>
      <c r="W1141" s="14"/>
      <c r="X1141" s="14"/>
      <c r="Y1141" s="14"/>
      <c r="Z1141" s="14"/>
      <c r="AA1141" s="14"/>
      <c r="AB1141" s="14"/>
      <c r="AC1141" s="14"/>
      <c r="AD1141" s="14"/>
      <c r="AE1141" s="14"/>
      <c r="AT1141" s="253" t="s">
        <v>152</v>
      </c>
      <c r="AU1141" s="253" t="s">
        <v>84</v>
      </c>
      <c r="AV1141" s="14" t="s">
        <v>84</v>
      </c>
      <c r="AW1141" s="14" t="s">
        <v>33</v>
      </c>
      <c r="AX1141" s="14" t="s">
        <v>71</v>
      </c>
      <c r="AY1141" s="253" t="s">
        <v>141</v>
      </c>
    </row>
    <row r="1142" s="15" customFormat="1">
      <c r="A1142" s="15"/>
      <c r="B1142" s="254"/>
      <c r="C1142" s="255"/>
      <c r="D1142" s="234" t="s">
        <v>152</v>
      </c>
      <c r="E1142" s="256" t="s">
        <v>19</v>
      </c>
      <c r="F1142" s="257" t="s">
        <v>159</v>
      </c>
      <c r="G1142" s="255"/>
      <c r="H1142" s="258">
        <v>56.280000000000001</v>
      </c>
      <c r="I1142" s="259"/>
      <c r="J1142" s="255"/>
      <c r="K1142" s="255"/>
      <c r="L1142" s="260"/>
      <c r="M1142" s="261"/>
      <c r="N1142" s="262"/>
      <c r="O1142" s="262"/>
      <c r="P1142" s="262"/>
      <c r="Q1142" s="262"/>
      <c r="R1142" s="262"/>
      <c r="S1142" s="262"/>
      <c r="T1142" s="263"/>
      <c r="U1142" s="15"/>
      <c r="V1142" s="15"/>
      <c r="W1142" s="15"/>
      <c r="X1142" s="15"/>
      <c r="Y1142" s="15"/>
      <c r="Z1142" s="15"/>
      <c r="AA1142" s="15"/>
      <c r="AB1142" s="15"/>
      <c r="AC1142" s="15"/>
      <c r="AD1142" s="15"/>
      <c r="AE1142" s="15"/>
      <c r="AT1142" s="264" t="s">
        <v>152</v>
      </c>
      <c r="AU1142" s="264" t="s">
        <v>84</v>
      </c>
      <c r="AV1142" s="15" t="s">
        <v>148</v>
      </c>
      <c r="AW1142" s="15" t="s">
        <v>33</v>
      </c>
      <c r="AX1142" s="15" t="s">
        <v>78</v>
      </c>
      <c r="AY1142" s="264" t="s">
        <v>141</v>
      </c>
    </row>
    <row r="1143" s="2" customFormat="1" ht="16.5" customHeight="1">
      <c r="A1143" s="40"/>
      <c r="B1143" s="41"/>
      <c r="C1143" s="265" t="s">
        <v>996</v>
      </c>
      <c r="D1143" s="265" t="s">
        <v>183</v>
      </c>
      <c r="E1143" s="266" t="s">
        <v>997</v>
      </c>
      <c r="F1143" s="267" t="s">
        <v>998</v>
      </c>
      <c r="G1143" s="268" t="s">
        <v>636</v>
      </c>
      <c r="H1143" s="269">
        <v>180.096</v>
      </c>
      <c r="I1143" s="270"/>
      <c r="J1143" s="271">
        <f>ROUND(I1143*H1143,2)</f>
        <v>0</v>
      </c>
      <c r="K1143" s="267" t="s">
        <v>147</v>
      </c>
      <c r="L1143" s="272"/>
      <c r="M1143" s="273" t="s">
        <v>19</v>
      </c>
      <c r="N1143" s="274" t="s">
        <v>43</v>
      </c>
      <c r="O1143" s="86"/>
      <c r="P1143" s="223">
        <f>O1143*H1143</f>
        <v>0</v>
      </c>
      <c r="Q1143" s="223">
        <v>0.00046999999999999999</v>
      </c>
      <c r="R1143" s="223">
        <f>Q1143*H1143</f>
        <v>0.084645120000000004</v>
      </c>
      <c r="S1143" s="223">
        <v>0</v>
      </c>
      <c r="T1143" s="224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25" t="s">
        <v>294</v>
      </c>
      <c r="AT1143" s="225" t="s">
        <v>183</v>
      </c>
      <c r="AU1143" s="225" t="s">
        <v>84</v>
      </c>
      <c r="AY1143" s="19" t="s">
        <v>141</v>
      </c>
      <c r="BE1143" s="226">
        <f>IF(N1143="základní",J1143,0)</f>
        <v>0</v>
      </c>
      <c r="BF1143" s="226">
        <f>IF(N1143="snížená",J1143,0)</f>
        <v>0</v>
      </c>
      <c r="BG1143" s="226">
        <f>IF(N1143="zákl. přenesená",J1143,0)</f>
        <v>0</v>
      </c>
      <c r="BH1143" s="226">
        <f>IF(N1143="sníž. přenesená",J1143,0)</f>
        <v>0</v>
      </c>
      <c r="BI1143" s="226">
        <f>IF(N1143="nulová",J1143,0)</f>
        <v>0</v>
      </c>
      <c r="BJ1143" s="19" t="s">
        <v>84</v>
      </c>
      <c r="BK1143" s="226">
        <f>ROUND(I1143*H1143,2)</f>
        <v>0</v>
      </c>
      <c r="BL1143" s="19" t="s">
        <v>283</v>
      </c>
      <c r="BM1143" s="225" t="s">
        <v>999</v>
      </c>
    </row>
    <row r="1144" s="2" customFormat="1">
      <c r="A1144" s="40"/>
      <c r="B1144" s="41"/>
      <c r="C1144" s="42"/>
      <c r="D1144" s="227" t="s">
        <v>150</v>
      </c>
      <c r="E1144" s="42"/>
      <c r="F1144" s="228" t="s">
        <v>1000</v>
      </c>
      <c r="G1144" s="42"/>
      <c r="H1144" s="42"/>
      <c r="I1144" s="229"/>
      <c r="J1144" s="42"/>
      <c r="K1144" s="42"/>
      <c r="L1144" s="46"/>
      <c r="M1144" s="230"/>
      <c r="N1144" s="231"/>
      <c r="O1144" s="86"/>
      <c r="P1144" s="86"/>
      <c r="Q1144" s="86"/>
      <c r="R1144" s="86"/>
      <c r="S1144" s="86"/>
      <c r="T1144" s="87"/>
      <c r="U1144" s="40"/>
      <c r="V1144" s="40"/>
      <c r="W1144" s="40"/>
      <c r="X1144" s="40"/>
      <c r="Y1144" s="40"/>
      <c r="Z1144" s="40"/>
      <c r="AA1144" s="40"/>
      <c r="AB1144" s="40"/>
      <c r="AC1144" s="40"/>
      <c r="AD1144" s="40"/>
      <c r="AE1144" s="40"/>
      <c r="AT1144" s="19" t="s">
        <v>150</v>
      </c>
      <c r="AU1144" s="19" t="s">
        <v>84</v>
      </c>
    </row>
    <row r="1145" s="13" customFormat="1">
      <c r="A1145" s="13"/>
      <c r="B1145" s="232"/>
      <c r="C1145" s="233"/>
      <c r="D1145" s="234" t="s">
        <v>152</v>
      </c>
      <c r="E1145" s="235" t="s">
        <v>19</v>
      </c>
      <c r="F1145" s="236" t="s">
        <v>230</v>
      </c>
      <c r="G1145" s="233"/>
      <c r="H1145" s="235" t="s">
        <v>19</v>
      </c>
      <c r="I1145" s="237"/>
      <c r="J1145" s="233"/>
      <c r="K1145" s="233"/>
      <c r="L1145" s="238"/>
      <c r="M1145" s="239"/>
      <c r="N1145" s="240"/>
      <c r="O1145" s="240"/>
      <c r="P1145" s="240"/>
      <c r="Q1145" s="240"/>
      <c r="R1145" s="240"/>
      <c r="S1145" s="240"/>
      <c r="T1145" s="241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42" t="s">
        <v>152</v>
      </c>
      <c r="AU1145" s="242" t="s">
        <v>84</v>
      </c>
      <c r="AV1145" s="13" t="s">
        <v>78</v>
      </c>
      <c r="AW1145" s="13" t="s">
        <v>33</v>
      </c>
      <c r="AX1145" s="13" t="s">
        <v>71</v>
      </c>
      <c r="AY1145" s="242" t="s">
        <v>141</v>
      </c>
    </row>
    <row r="1146" s="14" customFormat="1">
      <c r="A1146" s="14"/>
      <c r="B1146" s="243"/>
      <c r="C1146" s="244"/>
      <c r="D1146" s="234" t="s">
        <v>152</v>
      </c>
      <c r="E1146" s="245" t="s">
        <v>19</v>
      </c>
      <c r="F1146" s="246" t="s">
        <v>995</v>
      </c>
      <c r="G1146" s="244"/>
      <c r="H1146" s="247">
        <v>56.280000000000001</v>
      </c>
      <c r="I1146" s="248"/>
      <c r="J1146" s="244"/>
      <c r="K1146" s="244"/>
      <c r="L1146" s="249"/>
      <c r="M1146" s="250"/>
      <c r="N1146" s="251"/>
      <c r="O1146" s="251"/>
      <c r="P1146" s="251"/>
      <c r="Q1146" s="251"/>
      <c r="R1146" s="251"/>
      <c r="S1146" s="251"/>
      <c r="T1146" s="252"/>
      <c r="U1146" s="14"/>
      <c r="V1146" s="14"/>
      <c r="W1146" s="14"/>
      <c r="X1146" s="14"/>
      <c r="Y1146" s="14"/>
      <c r="Z1146" s="14"/>
      <c r="AA1146" s="14"/>
      <c r="AB1146" s="14"/>
      <c r="AC1146" s="14"/>
      <c r="AD1146" s="14"/>
      <c r="AE1146" s="14"/>
      <c r="AT1146" s="253" t="s">
        <v>152</v>
      </c>
      <c r="AU1146" s="253" t="s">
        <v>84</v>
      </c>
      <c r="AV1146" s="14" t="s">
        <v>84</v>
      </c>
      <c r="AW1146" s="14" t="s">
        <v>33</v>
      </c>
      <c r="AX1146" s="14" t="s">
        <v>71</v>
      </c>
      <c r="AY1146" s="253" t="s">
        <v>141</v>
      </c>
    </row>
    <row r="1147" s="15" customFormat="1">
      <c r="A1147" s="15"/>
      <c r="B1147" s="254"/>
      <c r="C1147" s="255"/>
      <c r="D1147" s="234" t="s">
        <v>152</v>
      </c>
      <c r="E1147" s="256" t="s">
        <v>19</v>
      </c>
      <c r="F1147" s="257" t="s">
        <v>159</v>
      </c>
      <c r="G1147" s="255"/>
      <c r="H1147" s="258">
        <v>56.280000000000001</v>
      </c>
      <c r="I1147" s="259"/>
      <c r="J1147" s="255"/>
      <c r="K1147" s="255"/>
      <c r="L1147" s="260"/>
      <c r="M1147" s="261"/>
      <c r="N1147" s="262"/>
      <c r="O1147" s="262"/>
      <c r="P1147" s="262"/>
      <c r="Q1147" s="262"/>
      <c r="R1147" s="262"/>
      <c r="S1147" s="262"/>
      <c r="T1147" s="263"/>
      <c r="U1147" s="15"/>
      <c r="V1147" s="15"/>
      <c r="W1147" s="15"/>
      <c r="X1147" s="15"/>
      <c r="Y1147" s="15"/>
      <c r="Z1147" s="15"/>
      <c r="AA1147" s="15"/>
      <c r="AB1147" s="15"/>
      <c r="AC1147" s="15"/>
      <c r="AD1147" s="15"/>
      <c r="AE1147" s="15"/>
      <c r="AT1147" s="264" t="s">
        <v>152</v>
      </c>
      <c r="AU1147" s="264" t="s">
        <v>84</v>
      </c>
      <c r="AV1147" s="15" t="s">
        <v>148</v>
      </c>
      <c r="AW1147" s="15" t="s">
        <v>33</v>
      </c>
      <c r="AX1147" s="15" t="s">
        <v>78</v>
      </c>
      <c r="AY1147" s="264" t="s">
        <v>141</v>
      </c>
    </row>
    <row r="1148" s="14" customFormat="1">
      <c r="A1148" s="14"/>
      <c r="B1148" s="243"/>
      <c r="C1148" s="244"/>
      <c r="D1148" s="234" t="s">
        <v>152</v>
      </c>
      <c r="E1148" s="244"/>
      <c r="F1148" s="246" t="s">
        <v>1001</v>
      </c>
      <c r="G1148" s="244"/>
      <c r="H1148" s="247">
        <v>180.096</v>
      </c>
      <c r="I1148" s="248"/>
      <c r="J1148" s="244"/>
      <c r="K1148" s="244"/>
      <c r="L1148" s="249"/>
      <c r="M1148" s="250"/>
      <c r="N1148" s="251"/>
      <c r="O1148" s="251"/>
      <c r="P1148" s="251"/>
      <c r="Q1148" s="251"/>
      <c r="R1148" s="251"/>
      <c r="S1148" s="251"/>
      <c r="T1148" s="252"/>
      <c r="U1148" s="14"/>
      <c r="V1148" s="14"/>
      <c r="W1148" s="14"/>
      <c r="X1148" s="14"/>
      <c r="Y1148" s="14"/>
      <c r="Z1148" s="14"/>
      <c r="AA1148" s="14"/>
      <c r="AB1148" s="14"/>
      <c r="AC1148" s="14"/>
      <c r="AD1148" s="14"/>
      <c r="AE1148" s="14"/>
      <c r="AT1148" s="253" t="s">
        <v>152</v>
      </c>
      <c r="AU1148" s="253" t="s">
        <v>84</v>
      </c>
      <c r="AV1148" s="14" t="s">
        <v>84</v>
      </c>
      <c r="AW1148" s="14" t="s">
        <v>4</v>
      </c>
      <c r="AX1148" s="14" t="s">
        <v>78</v>
      </c>
      <c r="AY1148" s="253" t="s">
        <v>141</v>
      </c>
    </row>
    <row r="1149" s="2" customFormat="1" ht="24.15" customHeight="1">
      <c r="A1149" s="40"/>
      <c r="B1149" s="41"/>
      <c r="C1149" s="214" t="s">
        <v>1002</v>
      </c>
      <c r="D1149" s="214" t="s">
        <v>143</v>
      </c>
      <c r="E1149" s="215" t="s">
        <v>1003</v>
      </c>
      <c r="F1149" s="216" t="s">
        <v>1004</v>
      </c>
      <c r="G1149" s="217" t="s">
        <v>146</v>
      </c>
      <c r="H1149" s="218">
        <v>32.868000000000002</v>
      </c>
      <c r="I1149" s="219"/>
      <c r="J1149" s="220">
        <f>ROUND(I1149*H1149,2)</f>
        <v>0</v>
      </c>
      <c r="K1149" s="216" t="s">
        <v>147</v>
      </c>
      <c r="L1149" s="46"/>
      <c r="M1149" s="221" t="s">
        <v>19</v>
      </c>
      <c r="N1149" s="222" t="s">
        <v>43</v>
      </c>
      <c r="O1149" s="86"/>
      <c r="P1149" s="223">
        <f>O1149*H1149</f>
        <v>0</v>
      </c>
      <c r="Q1149" s="223">
        <v>0.0068900000000000003</v>
      </c>
      <c r="R1149" s="223">
        <f>Q1149*H1149</f>
        <v>0.22646052000000003</v>
      </c>
      <c r="S1149" s="223">
        <v>0</v>
      </c>
      <c r="T1149" s="224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25" t="s">
        <v>283</v>
      </c>
      <c r="AT1149" s="225" t="s">
        <v>143</v>
      </c>
      <c r="AU1149" s="225" t="s">
        <v>84</v>
      </c>
      <c r="AY1149" s="19" t="s">
        <v>141</v>
      </c>
      <c r="BE1149" s="226">
        <f>IF(N1149="základní",J1149,0)</f>
        <v>0</v>
      </c>
      <c r="BF1149" s="226">
        <f>IF(N1149="snížená",J1149,0)</f>
        <v>0</v>
      </c>
      <c r="BG1149" s="226">
        <f>IF(N1149="zákl. přenesená",J1149,0)</f>
        <v>0</v>
      </c>
      <c r="BH1149" s="226">
        <f>IF(N1149="sníž. přenesená",J1149,0)</f>
        <v>0</v>
      </c>
      <c r="BI1149" s="226">
        <f>IF(N1149="nulová",J1149,0)</f>
        <v>0</v>
      </c>
      <c r="BJ1149" s="19" t="s">
        <v>84</v>
      </c>
      <c r="BK1149" s="226">
        <f>ROUND(I1149*H1149,2)</f>
        <v>0</v>
      </c>
      <c r="BL1149" s="19" t="s">
        <v>283</v>
      </c>
      <c r="BM1149" s="225" t="s">
        <v>1005</v>
      </c>
    </row>
    <row r="1150" s="2" customFormat="1">
      <c r="A1150" s="40"/>
      <c r="B1150" s="41"/>
      <c r="C1150" s="42"/>
      <c r="D1150" s="227" t="s">
        <v>150</v>
      </c>
      <c r="E1150" s="42"/>
      <c r="F1150" s="228" t="s">
        <v>1006</v>
      </c>
      <c r="G1150" s="42"/>
      <c r="H1150" s="42"/>
      <c r="I1150" s="229"/>
      <c r="J1150" s="42"/>
      <c r="K1150" s="42"/>
      <c r="L1150" s="46"/>
      <c r="M1150" s="230"/>
      <c r="N1150" s="231"/>
      <c r="O1150" s="86"/>
      <c r="P1150" s="86"/>
      <c r="Q1150" s="86"/>
      <c r="R1150" s="86"/>
      <c r="S1150" s="86"/>
      <c r="T1150" s="87"/>
      <c r="U1150" s="40"/>
      <c r="V1150" s="40"/>
      <c r="W1150" s="40"/>
      <c r="X1150" s="40"/>
      <c r="Y1150" s="40"/>
      <c r="Z1150" s="40"/>
      <c r="AA1150" s="40"/>
      <c r="AB1150" s="40"/>
      <c r="AC1150" s="40"/>
      <c r="AD1150" s="40"/>
      <c r="AE1150" s="40"/>
      <c r="AT1150" s="19" t="s">
        <v>150</v>
      </c>
      <c r="AU1150" s="19" t="s">
        <v>84</v>
      </c>
    </row>
    <row r="1151" s="13" customFormat="1">
      <c r="A1151" s="13"/>
      <c r="B1151" s="232"/>
      <c r="C1151" s="233"/>
      <c r="D1151" s="234" t="s">
        <v>152</v>
      </c>
      <c r="E1151" s="235" t="s">
        <v>19</v>
      </c>
      <c r="F1151" s="236" t="s">
        <v>1007</v>
      </c>
      <c r="G1151" s="233"/>
      <c r="H1151" s="235" t="s">
        <v>19</v>
      </c>
      <c r="I1151" s="237"/>
      <c r="J1151" s="233"/>
      <c r="K1151" s="233"/>
      <c r="L1151" s="238"/>
      <c r="M1151" s="239"/>
      <c r="N1151" s="240"/>
      <c r="O1151" s="240"/>
      <c r="P1151" s="240"/>
      <c r="Q1151" s="240"/>
      <c r="R1151" s="240"/>
      <c r="S1151" s="240"/>
      <c r="T1151" s="241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42" t="s">
        <v>152</v>
      </c>
      <c r="AU1151" s="242" t="s">
        <v>84</v>
      </c>
      <c r="AV1151" s="13" t="s">
        <v>78</v>
      </c>
      <c r="AW1151" s="13" t="s">
        <v>33</v>
      </c>
      <c r="AX1151" s="13" t="s">
        <v>71</v>
      </c>
      <c r="AY1151" s="242" t="s">
        <v>141</v>
      </c>
    </row>
    <row r="1152" s="14" customFormat="1">
      <c r="A1152" s="14"/>
      <c r="B1152" s="243"/>
      <c r="C1152" s="244"/>
      <c r="D1152" s="234" t="s">
        <v>152</v>
      </c>
      <c r="E1152" s="245" t="s">
        <v>19</v>
      </c>
      <c r="F1152" s="246" t="s">
        <v>1008</v>
      </c>
      <c r="G1152" s="244"/>
      <c r="H1152" s="247">
        <v>32.868000000000002</v>
      </c>
      <c r="I1152" s="248"/>
      <c r="J1152" s="244"/>
      <c r="K1152" s="244"/>
      <c r="L1152" s="249"/>
      <c r="M1152" s="250"/>
      <c r="N1152" s="251"/>
      <c r="O1152" s="251"/>
      <c r="P1152" s="251"/>
      <c r="Q1152" s="251"/>
      <c r="R1152" s="251"/>
      <c r="S1152" s="251"/>
      <c r="T1152" s="252"/>
      <c r="U1152" s="14"/>
      <c r="V1152" s="14"/>
      <c r="W1152" s="14"/>
      <c r="X1152" s="14"/>
      <c r="Y1152" s="14"/>
      <c r="Z1152" s="14"/>
      <c r="AA1152" s="14"/>
      <c r="AB1152" s="14"/>
      <c r="AC1152" s="14"/>
      <c r="AD1152" s="14"/>
      <c r="AE1152" s="14"/>
      <c r="AT1152" s="253" t="s">
        <v>152</v>
      </c>
      <c r="AU1152" s="253" t="s">
        <v>84</v>
      </c>
      <c r="AV1152" s="14" t="s">
        <v>84</v>
      </c>
      <c r="AW1152" s="14" t="s">
        <v>33</v>
      </c>
      <c r="AX1152" s="14" t="s">
        <v>71</v>
      </c>
      <c r="AY1152" s="253" t="s">
        <v>141</v>
      </c>
    </row>
    <row r="1153" s="15" customFormat="1">
      <c r="A1153" s="15"/>
      <c r="B1153" s="254"/>
      <c r="C1153" s="255"/>
      <c r="D1153" s="234" t="s">
        <v>152</v>
      </c>
      <c r="E1153" s="256" t="s">
        <v>19</v>
      </c>
      <c r="F1153" s="257" t="s">
        <v>159</v>
      </c>
      <c r="G1153" s="255"/>
      <c r="H1153" s="258">
        <v>32.868000000000002</v>
      </c>
      <c r="I1153" s="259"/>
      <c r="J1153" s="255"/>
      <c r="K1153" s="255"/>
      <c r="L1153" s="260"/>
      <c r="M1153" s="261"/>
      <c r="N1153" s="262"/>
      <c r="O1153" s="262"/>
      <c r="P1153" s="262"/>
      <c r="Q1153" s="262"/>
      <c r="R1153" s="262"/>
      <c r="S1153" s="262"/>
      <c r="T1153" s="263"/>
      <c r="U1153" s="15"/>
      <c r="V1153" s="15"/>
      <c r="W1153" s="15"/>
      <c r="X1153" s="15"/>
      <c r="Y1153" s="15"/>
      <c r="Z1153" s="15"/>
      <c r="AA1153" s="15"/>
      <c r="AB1153" s="15"/>
      <c r="AC1153" s="15"/>
      <c r="AD1153" s="15"/>
      <c r="AE1153" s="15"/>
      <c r="AT1153" s="264" t="s">
        <v>152</v>
      </c>
      <c r="AU1153" s="264" t="s">
        <v>84</v>
      </c>
      <c r="AV1153" s="15" t="s">
        <v>148</v>
      </c>
      <c r="AW1153" s="15" t="s">
        <v>33</v>
      </c>
      <c r="AX1153" s="15" t="s">
        <v>78</v>
      </c>
      <c r="AY1153" s="264" t="s">
        <v>141</v>
      </c>
    </row>
    <row r="1154" s="2" customFormat="1" ht="24.15" customHeight="1">
      <c r="A1154" s="40"/>
      <c r="B1154" s="41"/>
      <c r="C1154" s="265" t="s">
        <v>1009</v>
      </c>
      <c r="D1154" s="265" t="s">
        <v>183</v>
      </c>
      <c r="E1154" s="266" t="s">
        <v>1010</v>
      </c>
      <c r="F1154" s="267" t="s">
        <v>1011</v>
      </c>
      <c r="G1154" s="268" t="s">
        <v>146</v>
      </c>
      <c r="H1154" s="269">
        <v>36.155000000000001</v>
      </c>
      <c r="I1154" s="270"/>
      <c r="J1154" s="271">
        <f>ROUND(I1154*H1154,2)</f>
        <v>0</v>
      </c>
      <c r="K1154" s="267" t="s">
        <v>147</v>
      </c>
      <c r="L1154" s="272"/>
      <c r="M1154" s="273" t="s">
        <v>19</v>
      </c>
      <c r="N1154" s="274" t="s">
        <v>43</v>
      </c>
      <c r="O1154" s="86"/>
      <c r="P1154" s="223">
        <f>O1154*H1154</f>
        <v>0</v>
      </c>
      <c r="Q1154" s="223">
        <v>0.019199999999999998</v>
      </c>
      <c r="R1154" s="223">
        <f>Q1154*H1154</f>
        <v>0.69417600000000002</v>
      </c>
      <c r="S1154" s="223">
        <v>0</v>
      </c>
      <c r="T1154" s="224">
        <f>S1154*H1154</f>
        <v>0</v>
      </c>
      <c r="U1154" s="40"/>
      <c r="V1154" s="40"/>
      <c r="W1154" s="40"/>
      <c r="X1154" s="40"/>
      <c r="Y1154" s="40"/>
      <c r="Z1154" s="40"/>
      <c r="AA1154" s="40"/>
      <c r="AB1154" s="40"/>
      <c r="AC1154" s="40"/>
      <c r="AD1154" s="40"/>
      <c r="AE1154" s="40"/>
      <c r="AR1154" s="225" t="s">
        <v>294</v>
      </c>
      <c r="AT1154" s="225" t="s">
        <v>183</v>
      </c>
      <c r="AU1154" s="225" t="s">
        <v>84</v>
      </c>
      <c r="AY1154" s="19" t="s">
        <v>141</v>
      </c>
      <c r="BE1154" s="226">
        <f>IF(N1154="základní",J1154,0)</f>
        <v>0</v>
      </c>
      <c r="BF1154" s="226">
        <f>IF(N1154="snížená",J1154,0)</f>
        <v>0</v>
      </c>
      <c r="BG1154" s="226">
        <f>IF(N1154="zákl. přenesená",J1154,0)</f>
        <v>0</v>
      </c>
      <c r="BH1154" s="226">
        <f>IF(N1154="sníž. přenesená",J1154,0)</f>
        <v>0</v>
      </c>
      <c r="BI1154" s="226">
        <f>IF(N1154="nulová",J1154,0)</f>
        <v>0</v>
      </c>
      <c r="BJ1154" s="19" t="s">
        <v>84</v>
      </c>
      <c r="BK1154" s="226">
        <f>ROUND(I1154*H1154,2)</f>
        <v>0</v>
      </c>
      <c r="BL1154" s="19" t="s">
        <v>283</v>
      </c>
      <c r="BM1154" s="225" t="s">
        <v>1012</v>
      </c>
    </row>
    <row r="1155" s="2" customFormat="1">
      <c r="A1155" s="40"/>
      <c r="B1155" s="41"/>
      <c r="C1155" s="42"/>
      <c r="D1155" s="227" t="s">
        <v>150</v>
      </c>
      <c r="E1155" s="42"/>
      <c r="F1155" s="228" t="s">
        <v>1013</v>
      </c>
      <c r="G1155" s="42"/>
      <c r="H1155" s="42"/>
      <c r="I1155" s="229"/>
      <c r="J1155" s="42"/>
      <c r="K1155" s="42"/>
      <c r="L1155" s="46"/>
      <c r="M1155" s="230"/>
      <c r="N1155" s="231"/>
      <c r="O1155" s="86"/>
      <c r="P1155" s="86"/>
      <c r="Q1155" s="86"/>
      <c r="R1155" s="86"/>
      <c r="S1155" s="86"/>
      <c r="T1155" s="87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T1155" s="19" t="s">
        <v>150</v>
      </c>
      <c r="AU1155" s="19" t="s">
        <v>84</v>
      </c>
    </row>
    <row r="1156" s="13" customFormat="1">
      <c r="A1156" s="13"/>
      <c r="B1156" s="232"/>
      <c r="C1156" s="233"/>
      <c r="D1156" s="234" t="s">
        <v>152</v>
      </c>
      <c r="E1156" s="235" t="s">
        <v>19</v>
      </c>
      <c r="F1156" s="236" t="s">
        <v>1007</v>
      </c>
      <c r="G1156" s="233"/>
      <c r="H1156" s="235" t="s">
        <v>19</v>
      </c>
      <c r="I1156" s="237"/>
      <c r="J1156" s="233"/>
      <c r="K1156" s="233"/>
      <c r="L1156" s="238"/>
      <c r="M1156" s="239"/>
      <c r="N1156" s="240"/>
      <c r="O1156" s="240"/>
      <c r="P1156" s="240"/>
      <c r="Q1156" s="240"/>
      <c r="R1156" s="240"/>
      <c r="S1156" s="240"/>
      <c r="T1156" s="241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2" t="s">
        <v>152</v>
      </c>
      <c r="AU1156" s="242" t="s">
        <v>84</v>
      </c>
      <c r="AV1156" s="13" t="s">
        <v>78</v>
      </c>
      <c r="AW1156" s="13" t="s">
        <v>33</v>
      </c>
      <c r="AX1156" s="13" t="s">
        <v>71</v>
      </c>
      <c r="AY1156" s="242" t="s">
        <v>141</v>
      </c>
    </row>
    <row r="1157" s="14" customFormat="1">
      <c r="A1157" s="14"/>
      <c r="B1157" s="243"/>
      <c r="C1157" s="244"/>
      <c r="D1157" s="234" t="s">
        <v>152</v>
      </c>
      <c r="E1157" s="245" t="s">
        <v>19</v>
      </c>
      <c r="F1157" s="246" t="s">
        <v>1008</v>
      </c>
      <c r="G1157" s="244"/>
      <c r="H1157" s="247">
        <v>32.868000000000002</v>
      </c>
      <c r="I1157" s="248"/>
      <c r="J1157" s="244"/>
      <c r="K1157" s="244"/>
      <c r="L1157" s="249"/>
      <c r="M1157" s="250"/>
      <c r="N1157" s="251"/>
      <c r="O1157" s="251"/>
      <c r="P1157" s="251"/>
      <c r="Q1157" s="251"/>
      <c r="R1157" s="251"/>
      <c r="S1157" s="251"/>
      <c r="T1157" s="252"/>
      <c r="U1157" s="14"/>
      <c r="V1157" s="14"/>
      <c r="W1157" s="14"/>
      <c r="X1157" s="14"/>
      <c r="Y1157" s="14"/>
      <c r="Z1157" s="14"/>
      <c r="AA1157" s="14"/>
      <c r="AB1157" s="14"/>
      <c r="AC1157" s="14"/>
      <c r="AD1157" s="14"/>
      <c r="AE1157" s="14"/>
      <c r="AT1157" s="253" t="s">
        <v>152</v>
      </c>
      <c r="AU1157" s="253" t="s">
        <v>84</v>
      </c>
      <c r="AV1157" s="14" t="s">
        <v>84</v>
      </c>
      <c r="AW1157" s="14" t="s">
        <v>33</v>
      </c>
      <c r="AX1157" s="14" t="s">
        <v>71</v>
      </c>
      <c r="AY1157" s="253" t="s">
        <v>141</v>
      </c>
    </row>
    <row r="1158" s="15" customFormat="1">
      <c r="A1158" s="15"/>
      <c r="B1158" s="254"/>
      <c r="C1158" s="255"/>
      <c r="D1158" s="234" t="s">
        <v>152</v>
      </c>
      <c r="E1158" s="256" t="s">
        <v>19</v>
      </c>
      <c r="F1158" s="257" t="s">
        <v>159</v>
      </c>
      <c r="G1158" s="255"/>
      <c r="H1158" s="258">
        <v>32.868000000000002</v>
      </c>
      <c r="I1158" s="259"/>
      <c r="J1158" s="255"/>
      <c r="K1158" s="255"/>
      <c r="L1158" s="260"/>
      <c r="M1158" s="261"/>
      <c r="N1158" s="262"/>
      <c r="O1158" s="262"/>
      <c r="P1158" s="262"/>
      <c r="Q1158" s="262"/>
      <c r="R1158" s="262"/>
      <c r="S1158" s="262"/>
      <c r="T1158" s="263"/>
      <c r="U1158" s="15"/>
      <c r="V1158" s="15"/>
      <c r="W1158" s="15"/>
      <c r="X1158" s="15"/>
      <c r="Y1158" s="15"/>
      <c r="Z1158" s="15"/>
      <c r="AA1158" s="15"/>
      <c r="AB1158" s="15"/>
      <c r="AC1158" s="15"/>
      <c r="AD1158" s="15"/>
      <c r="AE1158" s="15"/>
      <c r="AT1158" s="264" t="s">
        <v>152</v>
      </c>
      <c r="AU1158" s="264" t="s">
        <v>84</v>
      </c>
      <c r="AV1158" s="15" t="s">
        <v>148</v>
      </c>
      <c r="AW1158" s="15" t="s">
        <v>33</v>
      </c>
      <c r="AX1158" s="15" t="s">
        <v>78</v>
      </c>
      <c r="AY1158" s="264" t="s">
        <v>141</v>
      </c>
    </row>
    <row r="1159" s="14" customFormat="1">
      <c r="A1159" s="14"/>
      <c r="B1159" s="243"/>
      <c r="C1159" s="244"/>
      <c r="D1159" s="234" t="s">
        <v>152</v>
      </c>
      <c r="E1159" s="244"/>
      <c r="F1159" s="246" t="s">
        <v>1014</v>
      </c>
      <c r="G1159" s="244"/>
      <c r="H1159" s="247">
        <v>36.155000000000001</v>
      </c>
      <c r="I1159" s="248"/>
      <c r="J1159" s="244"/>
      <c r="K1159" s="244"/>
      <c r="L1159" s="249"/>
      <c r="M1159" s="250"/>
      <c r="N1159" s="251"/>
      <c r="O1159" s="251"/>
      <c r="P1159" s="251"/>
      <c r="Q1159" s="251"/>
      <c r="R1159" s="251"/>
      <c r="S1159" s="251"/>
      <c r="T1159" s="252"/>
      <c r="U1159" s="14"/>
      <c r="V1159" s="14"/>
      <c r="W1159" s="14"/>
      <c r="X1159" s="14"/>
      <c r="Y1159" s="14"/>
      <c r="Z1159" s="14"/>
      <c r="AA1159" s="14"/>
      <c r="AB1159" s="14"/>
      <c r="AC1159" s="14"/>
      <c r="AD1159" s="14"/>
      <c r="AE1159" s="14"/>
      <c r="AT1159" s="253" t="s">
        <v>152</v>
      </c>
      <c r="AU1159" s="253" t="s">
        <v>84</v>
      </c>
      <c r="AV1159" s="14" t="s">
        <v>84</v>
      </c>
      <c r="AW1159" s="14" t="s">
        <v>4</v>
      </c>
      <c r="AX1159" s="14" t="s">
        <v>78</v>
      </c>
      <c r="AY1159" s="253" t="s">
        <v>141</v>
      </c>
    </row>
    <row r="1160" s="2" customFormat="1" ht="24.15" customHeight="1">
      <c r="A1160" s="40"/>
      <c r="B1160" s="41"/>
      <c r="C1160" s="214" t="s">
        <v>1015</v>
      </c>
      <c r="D1160" s="214" t="s">
        <v>143</v>
      </c>
      <c r="E1160" s="215" t="s">
        <v>1016</v>
      </c>
      <c r="F1160" s="216" t="s">
        <v>1017</v>
      </c>
      <c r="G1160" s="217" t="s">
        <v>146</v>
      </c>
      <c r="H1160" s="218">
        <v>32.868000000000002</v>
      </c>
      <c r="I1160" s="219"/>
      <c r="J1160" s="220">
        <f>ROUND(I1160*H1160,2)</f>
        <v>0</v>
      </c>
      <c r="K1160" s="216" t="s">
        <v>147</v>
      </c>
      <c r="L1160" s="46"/>
      <c r="M1160" s="221" t="s">
        <v>19</v>
      </c>
      <c r="N1160" s="222" t="s">
        <v>43</v>
      </c>
      <c r="O1160" s="86"/>
      <c r="P1160" s="223">
        <f>O1160*H1160</f>
        <v>0</v>
      </c>
      <c r="Q1160" s="223">
        <v>0</v>
      </c>
      <c r="R1160" s="223">
        <f>Q1160*H1160</f>
        <v>0</v>
      </c>
      <c r="S1160" s="223">
        <v>0</v>
      </c>
      <c r="T1160" s="224">
        <f>S1160*H1160</f>
        <v>0</v>
      </c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R1160" s="225" t="s">
        <v>283</v>
      </c>
      <c r="AT1160" s="225" t="s">
        <v>143</v>
      </c>
      <c r="AU1160" s="225" t="s">
        <v>84</v>
      </c>
      <c r="AY1160" s="19" t="s">
        <v>141</v>
      </c>
      <c r="BE1160" s="226">
        <f>IF(N1160="základní",J1160,0)</f>
        <v>0</v>
      </c>
      <c r="BF1160" s="226">
        <f>IF(N1160="snížená",J1160,0)</f>
        <v>0</v>
      </c>
      <c r="BG1160" s="226">
        <f>IF(N1160="zákl. přenesená",J1160,0)</f>
        <v>0</v>
      </c>
      <c r="BH1160" s="226">
        <f>IF(N1160="sníž. přenesená",J1160,0)</f>
        <v>0</v>
      </c>
      <c r="BI1160" s="226">
        <f>IF(N1160="nulová",J1160,0)</f>
        <v>0</v>
      </c>
      <c r="BJ1160" s="19" t="s">
        <v>84</v>
      </c>
      <c r="BK1160" s="226">
        <f>ROUND(I1160*H1160,2)</f>
        <v>0</v>
      </c>
      <c r="BL1160" s="19" t="s">
        <v>283</v>
      </c>
      <c r="BM1160" s="225" t="s">
        <v>1018</v>
      </c>
    </row>
    <row r="1161" s="2" customFormat="1">
      <c r="A1161" s="40"/>
      <c r="B1161" s="41"/>
      <c r="C1161" s="42"/>
      <c r="D1161" s="227" t="s">
        <v>150</v>
      </c>
      <c r="E1161" s="42"/>
      <c r="F1161" s="228" t="s">
        <v>1019</v>
      </c>
      <c r="G1161" s="42"/>
      <c r="H1161" s="42"/>
      <c r="I1161" s="229"/>
      <c r="J1161" s="42"/>
      <c r="K1161" s="42"/>
      <c r="L1161" s="46"/>
      <c r="M1161" s="230"/>
      <c r="N1161" s="231"/>
      <c r="O1161" s="86"/>
      <c r="P1161" s="86"/>
      <c r="Q1161" s="86"/>
      <c r="R1161" s="86"/>
      <c r="S1161" s="86"/>
      <c r="T1161" s="87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T1161" s="19" t="s">
        <v>150</v>
      </c>
      <c r="AU1161" s="19" t="s">
        <v>84</v>
      </c>
    </row>
    <row r="1162" s="13" customFormat="1">
      <c r="A1162" s="13"/>
      <c r="B1162" s="232"/>
      <c r="C1162" s="233"/>
      <c r="D1162" s="234" t="s">
        <v>152</v>
      </c>
      <c r="E1162" s="235" t="s">
        <v>19</v>
      </c>
      <c r="F1162" s="236" t="s">
        <v>1007</v>
      </c>
      <c r="G1162" s="233"/>
      <c r="H1162" s="235" t="s">
        <v>19</v>
      </c>
      <c r="I1162" s="237"/>
      <c r="J1162" s="233"/>
      <c r="K1162" s="233"/>
      <c r="L1162" s="238"/>
      <c r="M1162" s="239"/>
      <c r="N1162" s="240"/>
      <c r="O1162" s="240"/>
      <c r="P1162" s="240"/>
      <c r="Q1162" s="240"/>
      <c r="R1162" s="240"/>
      <c r="S1162" s="240"/>
      <c r="T1162" s="241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2" t="s">
        <v>152</v>
      </c>
      <c r="AU1162" s="242" t="s">
        <v>84</v>
      </c>
      <c r="AV1162" s="13" t="s">
        <v>78</v>
      </c>
      <c r="AW1162" s="13" t="s">
        <v>33</v>
      </c>
      <c r="AX1162" s="13" t="s">
        <v>71</v>
      </c>
      <c r="AY1162" s="242" t="s">
        <v>141</v>
      </c>
    </row>
    <row r="1163" s="14" customFormat="1">
      <c r="A1163" s="14"/>
      <c r="B1163" s="243"/>
      <c r="C1163" s="244"/>
      <c r="D1163" s="234" t="s">
        <v>152</v>
      </c>
      <c r="E1163" s="245" t="s">
        <v>19</v>
      </c>
      <c r="F1163" s="246" t="s">
        <v>1008</v>
      </c>
      <c r="G1163" s="244"/>
      <c r="H1163" s="247">
        <v>32.868000000000002</v>
      </c>
      <c r="I1163" s="248"/>
      <c r="J1163" s="244"/>
      <c r="K1163" s="244"/>
      <c r="L1163" s="249"/>
      <c r="M1163" s="250"/>
      <c r="N1163" s="251"/>
      <c r="O1163" s="251"/>
      <c r="P1163" s="251"/>
      <c r="Q1163" s="251"/>
      <c r="R1163" s="251"/>
      <c r="S1163" s="251"/>
      <c r="T1163" s="252"/>
      <c r="U1163" s="14"/>
      <c r="V1163" s="14"/>
      <c r="W1163" s="14"/>
      <c r="X1163" s="14"/>
      <c r="Y1163" s="14"/>
      <c r="Z1163" s="14"/>
      <c r="AA1163" s="14"/>
      <c r="AB1163" s="14"/>
      <c r="AC1163" s="14"/>
      <c r="AD1163" s="14"/>
      <c r="AE1163" s="14"/>
      <c r="AT1163" s="253" t="s">
        <v>152</v>
      </c>
      <c r="AU1163" s="253" t="s">
        <v>84</v>
      </c>
      <c r="AV1163" s="14" t="s">
        <v>84</v>
      </c>
      <c r="AW1163" s="14" t="s">
        <v>33</v>
      </c>
      <c r="AX1163" s="14" t="s">
        <v>71</v>
      </c>
      <c r="AY1163" s="253" t="s">
        <v>141</v>
      </c>
    </row>
    <row r="1164" s="15" customFormat="1">
      <c r="A1164" s="15"/>
      <c r="B1164" s="254"/>
      <c r="C1164" s="255"/>
      <c r="D1164" s="234" t="s">
        <v>152</v>
      </c>
      <c r="E1164" s="256" t="s">
        <v>19</v>
      </c>
      <c r="F1164" s="257" t="s">
        <v>159</v>
      </c>
      <c r="G1164" s="255"/>
      <c r="H1164" s="258">
        <v>32.868000000000002</v>
      </c>
      <c r="I1164" s="259"/>
      <c r="J1164" s="255"/>
      <c r="K1164" s="255"/>
      <c r="L1164" s="260"/>
      <c r="M1164" s="261"/>
      <c r="N1164" s="262"/>
      <c r="O1164" s="262"/>
      <c r="P1164" s="262"/>
      <c r="Q1164" s="262"/>
      <c r="R1164" s="262"/>
      <c r="S1164" s="262"/>
      <c r="T1164" s="263"/>
      <c r="U1164" s="15"/>
      <c r="V1164" s="15"/>
      <c r="W1164" s="15"/>
      <c r="X1164" s="15"/>
      <c r="Y1164" s="15"/>
      <c r="Z1164" s="15"/>
      <c r="AA1164" s="15"/>
      <c r="AB1164" s="15"/>
      <c r="AC1164" s="15"/>
      <c r="AD1164" s="15"/>
      <c r="AE1164" s="15"/>
      <c r="AT1164" s="264" t="s">
        <v>152</v>
      </c>
      <c r="AU1164" s="264" t="s">
        <v>84</v>
      </c>
      <c r="AV1164" s="15" t="s">
        <v>148</v>
      </c>
      <c r="AW1164" s="15" t="s">
        <v>33</v>
      </c>
      <c r="AX1164" s="15" t="s">
        <v>78</v>
      </c>
      <c r="AY1164" s="264" t="s">
        <v>141</v>
      </c>
    </row>
    <row r="1165" s="2" customFormat="1" ht="16.5" customHeight="1">
      <c r="A1165" s="40"/>
      <c r="B1165" s="41"/>
      <c r="C1165" s="214" t="s">
        <v>1020</v>
      </c>
      <c r="D1165" s="214" t="s">
        <v>143</v>
      </c>
      <c r="E1165" s="215" t="s">
        <v>1021</v>
      </c>
      <c r="F1165" s="216" t="s">
        <v>1022</v>
      </c>
      <c r="G1165" s="217" t="s">
        <v>347</v>
      </c>
      <c r="H1165" s="218">
        <v>56.280000000000001</v>
      </c>
      <c r="I1165" s="219"/>
      <c r="J1165" s="220">
        <f>ROUND(I1165*H1165,2)</f>
        <v>0</v>
      </c>
      <c r="K1165" s="216" t="s">
        <v>147</v>
      </c>
      <c r="L1165" s="46"/>
      <c r="M1165" s="221" t="s">
        <v>19</v>
      </c>
      <c r="N1165" s="222" t="s">
        <v>43</v>
      </c>
      <c r="O1165" s="86"/>
      <c r="P1165" s="223">
        <f>O1165*H1165</f>
        <v>0</v>
      </c>
      <c r="Q1165" s="223">
        <v>5.0000000000000002E-05</v>
      </c>
      <c r="R1165" s="223">
        <f>Q1165*H1165</f>
        <v>0.0028140000000000001</v>
      </c>
      <c r="S1165" s="223">
        <v>0</v>
      </c>
      <c r="T1165" s="224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25" t="s">
        <v>283</v>
      </c>
      <c r="AT1165" s="225" t="s">
        <v>143</v>
      </c>
      <c r="AU1165" s="225" t="s">
        <v>84</v>
      </c>
      <c r="AY1165" s="19" t="s">
        <v>141</v>
      </c>
      <c r="BE1165" s="226">
        <f>IF(N1165="základní",J1165,0)</f>
        <v>0</v>
      </c>
      <c r="BF1165" s="226">
        <f>IF(N1165="snížená",J1165,0)</f>
        <v>0</v>
      </c>
      <c r="BG1165" s="226">
        <f>IF(N1165="zákl. přenesená",J1165,0)</f>
        <v>0</v>
      </c>
      <c r="BH1165" s="226">
        <f>IF(N1165="sníž. přenesená",J1165,0)</f>
        <v>0</v>
      </c>
      <c r="BI1165" s="226">
        <f>IF(N1165="nulová",J1165,0)</f>
        <v>0</v>
      </c>
      <c r="BJ1165" s="19" t="s">
        <v>84</v>
      </c>
      <c r="BK1165" s="226">
        <f>ROUND(I1165*H1165,2)</f>
        <v>0</v>
      </c>
      <c r="BL1165" s="19" t="s">
        <v>283</v>
      </c>
      <c r="BM1165" s="225" t="s">
        <v>1023</v>
      </c>
    </row>
    <row r="1166" s="2" customFormat="1">
      <c r="A1166" s="40"/>
      <c r="B1166" s="41"/>
      <c r="C1166" s="42"/>
      <c r="D1166" s="227" t="s">
        <v>150</v>
      </c>
      <c r="E1166" s="42"/>
      <c r="F1166" s="228" t="s">
        <v>1024</v>
      </c>
      <c r="G1166" s="42"/>
      <c r="H1166" s="42"/>
      <c r="I1166" s="229"/>
      <c r="J1166" s="42"/>
      <c r="K1166" s="42"/>
      <c r="L1166" s="46"/>
      <c r="M1166" s="230"/>
      <c r="N1166" s="231"/>
      <c r="O1166" s="86"/>
      <c r="P1166" s="86"/>
      <c r="Q1166" s="86"/>
      <c r="R1166" s="86"/>
      <c r="S1166" s="86"/>
      <c r="T1166" s="87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T1166" s="19" t="s">
        <v>150</v>
      </c>
      <c r="AU1166" s="19" t="s">
        <v>84</v>
      </c>
    </row>
    <row r="1167" s="13" customFormat="1">
      <c r="A1167" s="13"/>
      <c r="B1167" s="232"/>
      <c r="C1167" s="233"/>
      <c r="D1167" s="234" t="s">
        <v>152</v>
      </c>
      <c r="E1167" s="235" t="s">
        <v>19</v>
      </c>
      <c r="F1167" s="236" t="s">
        <v>230</v>
      </c>
      <c r="G1167" s="233"/>
      <c r="H1167" s="235" t="s">
        <v>19</v>
      </c>
      <c r="I1167" s="237"/>
      <c r="J1167" s="233"/>
      <c r="K1167" s="233"/>
      <c r="L1167" s="238"/>
      <c r="M1167" s="239"/>
      <c r="N1167" s="240"/>
      <c r="O1167" s="240"/>
      <c r="P1167" s="240"/>
      <c r="Q1167" s="240"/>
      <c r="R1167" s="240"/>
      <c r="S1167" s="240"/>
      <c r="T1167" s="241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42" t="s">
        <v>152</v>
      </c>
      <c r="AU1167" s="242" t="s">
        <v>84</v>
      </c>
      <c r="AV1167" s="13" t="s">
        <v>78</v>
      </c>
      <c r="AW1167" s="13" t="s">
        <v>33</v>
      </c>
      <c r="AX1167" s="13" t="s">
        <v>71</v>
      </c>
      <c r="AY1167" s="242" t="s">
        <v>141</v>
      </c>
    </row>
    <row r="1168" s="14" customFormat="1">
      <c r="A1168" s="14"/>
      <c r="B1168" s="243"/>
      <c r="C1168" s="244"/>
      <c r="D1168" s="234" t="s">
        <v>152</v>
      </c>
      <c r="E1168" s="245" t="s">
        <v>19</v>
      </c>
      <c r="F1168" s="246" t="s">
        <v>995</v>
      </c>
      <c r="G1168" s="244"/>
      <c r="H1168" s="247">
        <v>56.280000000000001</v>
      </c>
      <c r="I1168" s="248"/>
      <c r="J1168" s="244"/>
      <c r="K1168" s="244"/>
      <c r="L1168" s="249"/>
      <c r="M1168" s="250"/>
      <c r="N1168" s="251"/>
      <c r="O1168" s="251"/>
      <c r="P1168" s="251"/>
      <c r="Q1168" s="251"/>
      <c r="R1168" s="251"/>
      <c r="S1168" s="251"/>
      <c r="T1168" s="252"/>
      <c r="U1168" s="14"/>
      <c r="V1168" s="14"/>
      <c r="W1168" s="14"/>
      <c r="X1168" s="14"/>
      <c r="Y1168" s="14"/>
      <c r="Z1168" s="14"/>
      <c r="AA1168" s="14"/>
      <c r="AB1168" s="14"/>
      <c r="AC1168" s="14"/>
      <c r="AD1168" s="14"/>
      <c r="AE1168" s="14"/>
      <c r="AT1168" s="253" t="s">
        <v>152</v>
      </c>
      <c r="AU1168" s="253" t="s">
        <v>84</v>
      </c>
      <c r="AV1168" s="14" t="s">
        <v>84</v>
      </c>
      <c r="AW1168" s="14" t="s">
        <v>33</v>
      </c>
      <c r="AX1168" s="14" t="s">
        <v>71</v>
      </c>
      <c r="AY1168" s="253" t="s">
        <v>141</v>
      </c>
    </row>
    <row r="1169" s="15" customFormat="1">
      <c r="A1169" s="15"/>
      <c r="B1169" s="254"/>
      <c r="C1169" s="255"/>
      <c r="D1169" s="234" t="s">
        <v>152</v>
      </c>
      <c r="E1169" s="256" t="s">
        <v>19</v>
      </c>
      <c r="F1169" s="257" t="s">
        <v>159</v>
      </c>
      <c r="G1169" s="255"/>
      <c r="H1169" s="258">
        <v>56.280000000000001</v>
      </c>
      <c r="I1169" s="259"/>
      <c r="J1169" s="255"/>
      <c r="K1169" s="255"/>
      <c r="L1169" s="260"/>
      <c r="M1169" s="261"/>
      <c r="N1169" s="262"/>
      <c r="O1169" s="262"/>
      <c r="P1169" s="262"/>
      <c r="Q1169" s="262"/>
      <c r="R1169" s="262"/>
      <c r="S1169" s="262"/>
      <c r="T1169" s="263"/>
      <c r="U1169" s="15"/>
      <c r="V1169" s="15"/>
      <c r="W1169" s="15"/>
      <c r="X1169" s="15"/>
      <c r="Y1169" s="15"/>
      <c r="Z1169" s="15"/>
      <c r="AA1169" s="15"/>
      <c r="AB1169" s="15"/>
      <c r="AC1169" s="15"/>
      <c r="AD1169" s="15"/>
      <c r="AE1169" s="15"/>
      <c r="AT1169" s="264" t="s">
        <v>152</v>
      </c>
      <c r="AU1169" s="264" t="s">
        <v>84</v>
      </c>
      <c r="AV1169" s="15" t="s">
        <v>148</v>
      </c>
      <c r="AW1169" s="15" t="s">
        <v>33</v>
      </c>
      <c r="AX1169" s="15" t="s">
        <v>78</v>
      </c>
      <c r="AY1169" s="264" t="s">
        <v>141</v>
      </c>
    </row>
    <row r="1170" s="2" customFormat="1" ht="16.5" customHeight="1">
      <c r="A1170" s="40"/>
      <c r="B1170" s="41"/>
      <c r="C1170" s="214" t="s">
        <v>1025</v>
      </c>
      <c r="D1170" s="214" t="s">
        <v>143</v>
      </c>
      <c r="E1170" s="215" t="s">
        <v>1026</v>
      </c>
      <c r="F1170" s="216" t="s">
        <v>1027</v>
      </c>
      <c r="G1170" s="217" t="s">
        <v>347</v>
      </c>
      <c r="H1170" s="218">
        <v>55.920000000000002</v>
      </c>
      <c r="I1170" s="219"/>
      <c r="J1170" s="220">
        <f>ROUND(I1170*H1170,2)</f>
        <v>0</v>
      </c>
      <c r="K1170" s="216" t="s">
        <v>147</v>
      </c>
      <c r="L1170" s="46"/>
      <c r="M1170" s="221" t="s">
        <v>19</v>
      </c>
      <c r="N1170" s="222" t="s">
        <v>43</v>
      </c>
      <c r="O1170" s="86"/>
      <c r="P1170" s="223">
        <f>O1170*H1170</f>
        <v>0</v>
      </c>
      <c r="Q1170" s="223">
        <v>0.00032000000000000003</v>
      </c>
      <c r="R1170" s="223">
        <f>Q1170*H1170</f>
        <v>0.017894400000000001</v>
      </c>
      <c r="S1170" s="223">
        <v>0</v>
      </c>
      <c r="T1170" s="224">
        <f>S1170*H1170</f>
        <v>0</v>
      </c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R1170" s="225" t="s">
        <v>283</v>
      </c>
      <c r="AT1170" s="225" t="s">
        <v>143</v>
      </c>
      <c r="AU1170" s="225" t="s">
        <v>84</v>
      </c>
      <c r="AY1170" s="19" t="s">
        <v>141</v>
      </c>
      <c r="BE1170" s="226">
        <f>IF(N1170="základní",J1170,0)</f>
        <v>0</v>
      </c>
      <c r="BF1170" s="226">
        <f>IF(N1170="snížená",J1170,0)</f>
        <v>0</v>
      </c>
      <c r="BG1170" s="226">
        <f>IF(N1170="zákl. přenesená",J1170,0)</f>
        <v>0</v>
      </c>
      <c r="BH1170" s="226">
        <f>IF(N1170="sníž. přenesená",J1170,0)</f>
        <v>0</v>
      </c>
      <c r="BI1170" s="226">
        <f>IF(N1170="nulová",J1170,0)</f>
        <v>0</v>
      </c>
      <c r="BJ1170" s="19" t="s">
        <v>84</v>
      </c>
      <c r="BK1170" s="226">
        <f>ROUND(I1170*H1170,2)</f>
        <v>0</v>
      </c>
      <c r="BL1170" s="19" t="s">
        <v>283</v>
      </c>
      <c r="BM1170" s="225" t="s">
        <v>1028</v>
      </c>
    </row>
    <row r="1171" s="2" customFormat="1">
      <c r="A1171" s="40"/>
      <c r="B1171" s="41"/>
      <c r="C1171" s="42"/>
      <c r="D1171" s="227" t="s">
        <v>150</v>
      </c>
      <c r="E1171" s="42"/>
      <c r="F1171" s="228" t="s">
        <v>1029</v>
      </c>
      <c r="G1171" s="42"/>
      <c r="H1171" s="42"/>
      <c r="I1171" s="229"/>
      <c r="J1171" s="42"/>
      <c r="K1171" s="42"/>
      <c r="L1171" s="46"/>
      <c r="M1171" s="230"/>
      <c r="N1171" s="231"/>
      <c r="O1171" s="86"/>
      <c r="P1171" s="86"/>
      <c r="Q1171" s="86"/>
      <c r="R1171" s="86"/>
      <c r="S1171" s="86"/>
      <c r="T1171" s="87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T1171" s="19" t="s">
        <v>150</v>
      </c>
      <c r="AU1171" s="19" t="s">
        <v>84</v>
      </c>
    </row>
    <row r="1172" s="13" customFormat="1">
      <c r="A1172" s="13"/>
      <c r="B1172" s="232"/>
      <c r="C1172" s="233"/>
      <c r="D1172" s="234" t="s">
        <v>152</v>
      </c>
      <c r="E1172" s="235" t="s">
        <v>19</v>
      </c>
      <c r="F1172" s="236" t="s">
        <v>1007</v>
      </c>
      <c r="G1172" s="233"/>
      <c r="H1172" s="235" t="s">
        <v>19</v>
      </c>
      <c r="I1172" s="237"/>
      <c r="J1172" s="233"/>
      <c r="K1172" s="233"/>
      <c r="L1172" s="238"/>
      <c r="M1172" s="239"/>
      <c r="N1172" s="240"/>
      <c r="O1172" s="240"/>
      <c r="P1172" s="240"/>
      <c r="Q1172" s="240"/>
      <c r="R1172" s="240"/>
      <c r="S1172" s="240"/>
      <c r="T1172" s="241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2" t="s">
        <v>152</v>
      </c>
      <c r="AU1172" s="242" t="s">
        <v>84</v>
      </c>
      <c r="AV1172" s="13" t="s">
        <v>78</v>
      </c>
      <c r="AW1172" s="13" t="s">
        <v>33</v>
      </c>
      <c r="AX1172" s="13" t="s">
        <v>71</v>
      </c>
      <c r="AY1172" s="242" t="s">
        <v>141</v>
      </c>
    </row>
    <row r="1173" s="14" customFormat="1">
      <c r="A1173" s="14"/>
      <c r="B1173" s="243"/>
      <c r="C1173" s="244"/>
      <c r="D1173" s="234" t="s">
        <v>152</v>
      </c>
      <c r="E1173" s="245" t="s">
        <v>19</v>
      </c>
      <c r="F1173" s="246" t="s">
        <v>1030</v>
      </c>
      <c r="G1173" s="244"/>
      <c r="H1173" s="247">
        <v>55.920000000000002</v>
      </c>
      <c r="I1173" s="248"/>
      <c r="J1173" s="244"/>
      <c r="K1173" s="244"/>
      <c r="L1173" s="249"/>
      <c r="M1173" s="250"/>
      <c r="N1173" s="251"/>
      <c r="O1173" s="251"/>
      <c r="P1173" s="251"/>
      <c r="Q1173" s="251"/>
      <c r="R1173" s="251"/>
      <c r="S1173" s="251"/>
      <c r="T1173" s="252"/>
      <c r="U1173" s="14"/>
      <c r="V1173" s="14"/>
      <c r="W1173" s="14"/>
      <c r="X1173" s="14"/>
      <c r="Y1173" s="14"/>
      <c r="Z1173" s="14"/>
      <c r="AA1173" s="14"/>
      <c r="AB1173" s="14"/>
      <c r="AC1173" s="14"/>
      <c r="AD1173" s="14"/>
      <c r="AE1173" s="14"/>
      <c r="AT1173" s="253" t="s">
        <v>152</v>
      </c>
      <c r="AU1173" s="253" t="s">
        <v>84</v>
      </c>
      <c r="AV1173" s="14" t="s">
        <v>84</v>
      </c>
      <c r="AW1173" s="14" t="s">
        <v>33</v>
      </c>
      <c r="AX1173" s="14" t="s">
        <v>71</v>
      </c>
      <c r="AY1173" s="253" t="s">
        <v>141</v>
      </c>
    </row>
    <row r="1174" s="15" customFormat="1">
      <c r="A1174" s="15"/>
      <c r="B1174" s="254"/>
      <c r="C1174" s="255"/>
      <c r="D1174" s="234" t="s">
        <v>152</v>
      </c>
      <c r="E1174" s="256" t="s">
        <v>19</v>
      </c>
      <c r="F1174" s="257" t="s">
        <v>159</v>
      </c>
      <c r="G1174" s="255"/>
      <c r="H1174" s="258">
        <v>55.920000000000002</v>
      </c>
      <c r="I1174" s="259"/>
      <c r="J1174" s="255"/>
      <c r="K1174" s="255"/>
      <c r="L1174" s="260"/>
      <c r="M1174" s="261"/>
      <c r="N1174" s="262"/>
      <c r="O1174" s="262"/>
      <c r="P1174" s="262"/>
      <c r="Q1174" s="262"/>
      <c r="R1174" s="262"/>
      <c r="S1174" s="262"/>
      <c r="T1174" s="263"/>
      <c r="U1174" s="15"/>
      <c r="V1174" s="15"/>
      <c r="W1174" s="15"/>
      <c r="X1174" s="15"/>
      <c r="Y1174" s="15"/>
      <c r="Z1174" s="15"/>
      <c r="AA1174" s="15"/>
      <c r="AB1174" s="15"/>
      <c r="AC1174" s="15"/>
      <c r="AD1174" s="15"/>
      <c r="AE1174" s="15"/>
      <c r="AT1174" s="264" t="s">
        <v>152</v>
      </c>
      <c r="AU1174" s="264" t="s">
        <v>84</v>
      </c>
      <c r="AV1174" s="15" t="s">
        <v>148</v>
      </c>
      <c r="AW1174" s="15" t="s">
        <v>33</v>
      </c>
      <c r="AX1174" s="15" t="s">
        <v>78</v>
      </c>
      <c r="AY1174" s="264" t="s">
        <v>141</v>
      </c>
    </row>
    <row r="1175" s="2" customFormat="1" ht="24.15" customHeight="1">
      <c r="A1175" s="40"/>
      <c r="B1175" s="41"/>
      <c r="C1175" s="214" t="s">
        <v>1031</v>
      </c>
      <c r="D1175" s="214" t="s">
        <v>143</v>
      </c>
      <c r="E1175" s="215" t="s">
        <v>1032</v>
      </c>
      <c r="F1175" s="216" t="s">
        <v>1033</v>
      </c>
      <c r="G1175" s="217" t="s">
        <v>826</v>
      </c>
      <c r="H1175" s="286"/>
      <c r="I1175" s="219"/>
      <c r="J1175" s="220">
        <f>ROUND(I1175*H1175,2)</f>
        <v>0</v>
      </c>
      <c r="K1175" s="216" t="s">
        <v>147</v>
      </c>
      <c r="L1175" s="46"/>
      <c r="M1175" s="221" t="s">
        <v>19</v>
      </c>
      <c r="N1175" s="222" t="s">
        <v>43</v>
      </c>
      <c r="O1175" s="86"/>
      <c r="P1175" s="223">
        <f>O1175*H1175</f>
        <v>0</v>
      </c>
      <c r="Q1175" s="223">
        <v>0</v>
      </c>
      <c r="R1175" s="223">
        <f>Q1175*H1175</f>
        <v>0</v>
      </c>
      <c r="S1175" s="223">
        <v>0</v>
      </c>
      <c r="T1175" s="224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25" t="s">
        <v>283</v>
      </c>
      <c r="AT1175" s="225" t="s">
        <v>143</v>
      </c>
      <c r="AU1175" s="225" t="s">
        <v>84</v>
      </c>
      <c r="AY1175" s="19" t="s">
        <v>141</v>
      </c>
      <c r="BE1175" s="226">
        <f>IF(N1175="základní",J1175,0)</f>
        <v>0</v>
      </c>
      <c r="BF1175" s="226">
        <f>IF(N1175="snížená",J1175,0)</f>
        <v>0</v>
      </c>
      <c r="BG1175" s="226">
        <f>IF(N1175="zákl. přenesená",J1175,0)</f>
        <v>0</v>
      </c>
      <c r="BH1175" s="226">
        <f>IF(N1175="sníž. přenesená",J1175,0)</f>
        <v>0</v>
      </c>
      <c r="BI1175" s="226">
        <f>IF(N1175="nulová",J1175,0)</f>
        <v>0</v>
      </c>
      <c r="BJ1175" s="19" t="s">
        <v>84</v>
      </c>
      <c r="BK1175" s="226">
        <f>ROUND(I1175*H1175,2)</f>
        <v>0</v>
      </c>
      <c r="BL1175" s="19" t="s">
        <v>283</v>
      </c>
      <c r="BM1175" s="225" t="s">
        <v>1034</v>
      </c>
    </row>
    <row r="1176" s="2" customFormat="1">
      <c r="A1176" s="40"/>
      <c r="B1176" s="41"/>
      <c r="C1176" s="42"/>
      <c r="D1176" s="227" t="s">
        <v>150</v>
      </c>
      <c r="E1176" s="42"/>
      <c r="F1176" s="228" t="s">
        <v>1035</v>
      </c>
      <c r="G1176" s="42"/>
      <c r="H1176" s="42"/>
      <c r="I1176" s="229"/>
      <c r="J1176" s="42"/>
      <c r="K1176" s="42"/>
      <c r="L1176" s="46"/>
      <c r="M1176" s="230"/>
      <c r="N1176" s="231"/>
      <c r="O1176" s="86"/>
      <c r="P1176" s="86"/>
      <c r="Q1176" s="86"/>
      <c r="R1176" s="86"/>
      <c r="S1176" s="86"/>
      <c r="T1176" s="87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T1176" s="19" t="s">
        <v>150</v>
      </c>
      <c r="AU1176" s="19" t="s">
        <v>84</v>
      </c>
    </row>
    <row r="1177" s="12" customFormat="1" ht="22.8" customHeight="1">
      <c r="A1177" s="12"/>
      <c r="B1177" s="198"/>
      <c r="C1177" s="199"/>
      <c r="D1177" s="200" t="s">
        <v>70</v>
      </c>
      <c r="E1177" s="212" t="s">
        <v>1036</v>
      </c>
      <c r="F1177" s="212" t="s">
        <v>1037</v>
      </c>
      <c r="G1177" s="199"/>
      <c r="H1177" s="199"/>
      <c r="I1177" s="202"/>
      <c r="J1177" s="213">
        <f>BK1177</f>
        <v>0</v>
      </c>
      <c r="K1177" s="199"/>
      <c r="L1177" s="204"/>
      <c r="M1177" s="205"/>
      <c r="N1177" s="206"/>
      <c r="O1177" s="206"/>
      <c r="P1177" s="207">
        <f>SUM(P1178:P1196)</f>
        <v>0</v>
      </c>
      <c r="Q1177" s="206"/>
      <c r="R1177" s="207">
        <f>SUM(R1178:R1196)</f>
        <v>0.18589199999999997</v>
      </c>
      <c r="S1177" s="206"/>
      <c r="T1177" s="208">
        <f>SUM(T1178:T1196)</f>
        <v>0</v>
      </c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R1177" s="209" t="s">
        <v>84</v>
      </c>
      <c r="AT1177" s="210" t="s">
        <v>70</v>
      </c>
      <c r="AU1177" s="210" t="s">
        <v>78</v>
      </c>
      <c r="AY1177" s="209" t="s">
        <v>141</v>
      </c>
      <c r="BK1177" s="211">
        <f>SUM(BK1178:BK1196)</f>
        <v>0</v>
      </c>
    </row>
    <row r="1178" s="2" customFormat="1" ht="16.5" customHeight="1">
      <c r="A1178" s="40"/>
      <c r="B1178" s="41"/>
      <c r="C1178" s="214" t="s">
        <v>1038</v>
      </c>
      <c r="D1178" s="214" t="s">
        <v>143</v>
      </c>
      <c r="E1178" s="215" t="s">
        <v>1039</v>
      </c>
      <c r="F1178" s="216" t="s">
        <v>1040</v>
      </c>
      <c r="G1178" s="217" t="s">
        <v>347</v>
      </c>
      <c r="H1178" s="218">
        <v>56.280000000000001</v>
      </c>
      <c r="I1178" s="219"/>
      <c r="J1178" s="220">
        <f>ROUND(I1178*H1178,2)</f>
        <v>0</v>
      </c>
      <c r="K1178" s="216" t="s">
        <v>147</v>
      </c>
      <c r="L1178" s="46"/>
      <c r="M1178" s="221" t="s">
        <v>19</v>
      </c>
      <c r="N1178" s="222" t="s">
        <v>43</v>
      </c>
      <c r="O1178" s="86"/>
      <c r="P1178" s="223">
        <f>O1178*H1178</f>
        <v>0</v>
      </c>
      <c r="Q1178" s="223">
        <v>0.00050000000000000001</v>
      </c>
      <c r="R1178" s="223">
        <f>Q1178*H1178</f>
        <v>0.028140000000000002</v>
      </c>
      <c r="S1178" s="223">
        <v>0</v>
      </c>
      <c r="T1178" s="224">
        <f>S1178*H1178</f>
        <v>0</v>
      </c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R1178" s="225" t="s">
        <v>283</v>
      </c>
      <c r="AT1178" s="225" t="s">
        <v>143</v>
      </c>
      <c r="AU1178" s="225" t="s">
        <v>84</v>
      </c>
      <c r="AY1178" s="19" t="s">
        <v>141</v>
      </c>
      <c r="BE1178" s="226">
        <f>IF(N1178="základní",J1178,0)</f>
        <v>0</v>
      </c>
      <c r="BF1178" s="226">
        <f>IF(N1178="snížená",J1178,0)</f>
        <v>0</v>
      </c>
      <c r="BG1178" s="226">
        <f>IF(N1178="zákl. přenesená",J1178,0)</f>
        <v>0</v>
      </c>
      <c r="BH1178" s="226">
        <f>IF(N1178="sníž. přenesená",J1178,0)</f>
        <v>0</v>
      </c>
      <c r="BI1178" s="226">
        <f>IF(N1178="nulová",J1178,0)</f>
        <v>0</v>
      </c>
      <c r="BJ1178" s="19" t="s">
        <v>84</v>
      </c>
      <c r="BK1178" s="226">
        <f>ROUND(I1178*H1178,2)</f>
        <v>0</v>
      </c>
      <c r="BL1178" s="19" t="s">
        <v>283</v>
      </c>
      <c r="BM1178" s="225" t="s">
        <v>1041</v>
      </c>
    </row>
    <row r="1179" s="2" customFormat="1">
      <c r="A1179" s="40"/>
      <c r="B1179" s="41"/>
      <c r="C1179" s="42"/>
      <c r="D1179" s="227" t="s">
        <v>150</v>
      </c>
      <c r="E1179" s="42"/>
      <c r="F1179" s="228" t="s">
        <v>1042</v>
      </c>
      <c r="G1179" s="42"/>
      <c r="H1179" s="42"/>
      <c r="I1179" s="229"/>
      <c r="J1179" s="42"/>
      <c r="K1179" s="42"/>
      <c r="L1179" s="46"/>
      <c r="M1179" s="230"/>
      <c r="N1179" s="231"/>
      <c r="O1179" s="86"/>
      <c r="P1179" s="86"/>
      <c r="Q1179" s="86"/>
      <c r="R1179" s="86"/>
      <c r="S1179" s="86"/>
      <c r="T1179" s="87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T1179" s="19" t="s">
        <v>150</v>
      </c>
      <c r="AU1179" s="19" t="s">
        <v>84</v>
      </c>
    </row>
    <row r="1180" s="13" customFormat="1">
      <c r="A1180" s="13"/>
      <c r="B1180" s="232"/>
      <c r="C1180" s="233"/>
      <c r="D1180" s="234" t="s">
        <v>152</v>
      </c>
      <c r="E1180" s="235" t="s">
        <v>19</v>
      </c>
      <c r="F1180" s="236" t="s">
        <v>1043</v>
      </c>
      <c r="G1180" s="233"/>
      <c r="H1180" s="235" t="s">
        <v>19</v>
      </c>
      <c r="I1180" s="237"/>
      <c r="J1180" s="233"/>
      <c r="K1180" s="233"/>
      <c r="L1180" s="238"/>
      <c r="M1180" s="239"/>
      <c r="N1180" s="240"/>
      <c r="O1180" s="240"/>
      <c r="P1180" s="240"/>
      <c r="Q1180" s="240"/>
      <c r="R1180" s="240"/>
      <c r="S1180" s="240"/>
      <c r="T1180" s="241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2" t="s">
        <v>152</v>
      </c>
      <c r="AU1180" s="242" t="s">
        <v>84</v>
      </c>
      <c r="AV1180" s="13" t="s">
        <v>78</v>
      </c>
      <c r="AW1180" s="13" t="s">
        <v>33</v>
      </c>
      <c r="AX1180" s="13" t="s">
        <v>71</v>
      </c>
      <c r="AY1180" s="242" t="s">
        <v>141</v>
      </c>
    </row>
    <row r="1181" s="14" customFormat="1">
      <c r="A1181" s="14"/>
      <c r="B1181" s="243"/>
      <c r="C1181" s="244"/>
      <c r="D1181" s="234" t="s">
        <v>152</v>
      </c>
      <c r="E1181" s="245" t="s">
        <v>19</v>
      </c>
      <c r="F1181" s="246" t="s">
        <v>995</v>
      </c>
      <c r="G1181" s="244"/>
      <c r="H1181" s="247">
        <v>56.280000000000001</v>
      </c>
      <c r="I1181" s="248"/>
      <c r="J1181" s="244"/>
      <c r="K1181" s="244"/>
      <c r="L1181" s="249"/>
      <c r="M1181" s="250"/>
      <c r="N1181" s="251"/>
      <c r="O1181" s="251"/>
      <c r="P1181" s="251"/>
      <c r="Q1181" s="251"/>
      <c r="R1181" s="251"/>
      <c r="S1181" s="251"/>
      <c r="T1181" s="252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53" t="s">
        <v>152</v>
      </c>
      <c r="AU1181" s="253" t="s">
        <v>84</v>
      </c>
      <c r="AV1181" s="14" t="s">
        <v>84</v>
      </c>
      <c r="AW1181" s="14" t="s">
        <v>33</v>
      </c>
      <c r="AX1181" s="14" t="s">
        <v>71</v>
      </c>
      <c r="AY1181" s="253" t="s">
        <v>141</v>
      </c>
    </row>
    <row r="1182" s="15" customFormat="1">
      <c r="A1182" s="15"/>
      <c r="B1182" s="254"/>
      <c r="C1182" s="255"/>
      <c r="D1182" s="234" t="s">
        <v>152</v>
      </c>
      <c r="E1182" s="256" t="s">
        <v>19</v>
      </c>
      <c r="F1182" s="257" t="s">
        <v>159</v>
      </c>
      <c r="G1182" s="255"/>
      <c r="H1182" s="258">
        <v>56.280000000000001</v>
      </c>
      <c r="I1182" s="259"/>
      <c r="J1182" s="255"/>
      <c r="K1182" s="255"/>
      <c r="L1182" s="260"/>
      <c r="M1182" s="261"/>
      <c r="N1182" s="262"/>
      <c r="O1182" s="262"/>
      <c r="P1182" s="262"/>
      <c r="Q1182" s="262"/>
      <c r="R1182" s="262"/>
      <c r="S1182" s="262"/>
      <c r="T1182" s="263"/>
      <c r="U1182" s="15"/>
      <c r="V1182" s="15"/>
      <c r="W1182" s="15"/>
      <c r="X1182" s="15"/>
      <c r="Y1182" s="15"/>
      <c r="Z1182" s="15"/>
      <c r="AA1182" s="15"/>
      <c r="AB1182" s="15"/>
      <c r="AC1182" s="15"/>
      <c r="AD1182" s="15"/>
      <c r="AE1182" s="15"/>
      <c r="AT1182" s="264" t="s">
        <v>152</v>
      </c>
      <c r="AU1182" s="264" t="s">
        <v>84</v>
      </c>
      <c r="AV1182" s="15" t="s">
        <v>148</v>
      </c>
      <c r="AW1182" s="15" t="s">
        <v>33</v>
      </c>
      <c r="AX1182" s="15" t="s">
        <v>78</v>
      </c>
      <c r="AY1182" s="264" t="s">
        <v>141</v>
      </c>
    </row>
    <row r="1183" s="2" customFormat="1" ht="24.15" customHeight="1">
      <c r="A1183" s="40"/>
      <c r="B1183" s="41"/>
      <c r="C1183" s="214" t="s">
        <v>1044</v>
      </c>
      <c r="D1183" s="214" t="s">
        <v>143</v>
      </c>
      <c r="E1183" s="215" t="s">
        <v>1045</v>
      </c>
      <c r="F1183" s="216" t="s">
        <v>1046</v>
      </c>
      <c r="G1183" s="217" t="s">
        <v>347</v>
      </c>
      <c r="H1183" s="218">
        <v>25.199999999999999</v>
      </c>
      <c r="I1183" s="219"/>
      <c r="J1183" s="220">
        <f>ROUND(I1183*H1183,2)</f>
        <v>0</v>
      </c>
      <c r="K1183" s="216" t="s">
        <v>147</v>
      </c>
      <c r="L1183" s="46"/>
      <c r="M1183" s="221" t="s">
        <v>19</v>
      </c>
      <c r="N1183" s="222" t="s">
        <v>43</v>
      </c>
      <c r="O1183" s="86"/>
      <c r="P1183" s="223">
        <f>O1183*H1183</f>
        <v>0</v>
      </c>
      <c r="Q1183" s="223">
        <v>0.00097999999999999997</v>
      </c>
      <c r="R1183" s="223">
        <f>Q1183*H1183</f>
        <v>0.024695999999999999</v>
      </c>
      <c r="S1183" s="223">
        <v>0</v>
      </c>
      <c r="T1183" s="224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25" t="s">
        <v>283</v>
      </c>
      <c r="AT1183" s="225" t="s">
        <v>143</v>
      </c>
      <c r="AU1183" s="225" t="s">
        <v>84</v>
      </c>
      <c r="AY1183" s="19" t="s">
        <v>141</v>
      </c>
      <c r="BE1183" s="226">
        <f>IF(N1183="základní",J1183,0)</f>
        <v>0</v>
      </c>
      <c r="BF1183" s="226">
        <f>IF(N1183="snížená",J1183,0)</f>
        <v>0</v>
      </c>
      <c r="BG1183" s="226">
        <f>IF(N1183="zákl. přenesená",J1183,0)</f>
        <v>0</v>
      </c>
      <c r="BH1183" s="226">
        <f>IF(N1183="sníž. přenesená",J1183,0)</f>
        <v>0</v>
      </c>
      <c r="BI1183" s="226">
        <f>IF(N1183="nulová",J1183,0)</f>
        <v>0</v>
      </c>
      <c r="BJ1183" s="19" t="s">
        <v>84</v>
      </c>
      <c r="BK1183" s="226">
        <f>ROUND(I1183*H1183,2)</f>
        <v>0</v>
      </c>
      <c r="BL1183" s="19" t="s">
        <v>283</v>
      </c>
      <c r="BM1183" s="225" t="s">
        <v>1047</v>
      </c>
    </row>
    <row r="1184" s="2" customFormat="1">
      <c r="A1184" s="40"/>
      <c r="B1184" s="41"/>
      <c r="C1184" s="42"/>
      <c r="D1184" s="227" t="s">
        <v>150</v>
      </c>
      <c r="E1184" s="42"/>
      <c r="F1184" s="228" t="s">
        <v>1048</v>
      </c>
      <c r="G1184" s="42"/>
      <c r="H1184" s="42"/>
      <c r="I1184" s="229"/>
      <c r="J1184" s="42"/>
      <c r="K1184" s="42"/>
      <c r="L1184" s="46"/>
      <c r="M1184" s="230"/>
      <c r="N1184" s="231"/>
      <c r="O1184" s="86"/>
      <c r="P1184" s="86"/>
      <c r="Q1184" s="86"/>
      <c r="R1184" s="86"/>
      <c r="S1184" s="86"/>
      <c r="T1184" s="87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T1184" s="19" t="s">
        <v>150</v>
      </c>
      <c r="AU1184" s="19" t="s">
        <v>84</v>
      </c>
    </row>
    <row r="1185" s="13" customFormat="1">
      <c r="A1185" s="13"/>
      <c r="B1185" s="232"/>
      <c r="C1185" s="233"/>
      <c r="D1185" s="234" t="s">
        <v>152</v>
      </c>
      <c r="E1185" s="235" t="s">
        <v>19</v>
      </c>
      <c r="F1185" s="236" t="s">
        <v>230</v>
      </c>
      <c r="G1185" s="233"/>
      <c r="H1185" s="235" t="s">
        <v>19</v>
      </c>
      <c r="I1185" s="237"/>
      <c r="J1185" s="233"/>
      <c r="K1185" s="233"/>
      <c r="L1185" s="238"/>
      <c r="M1185" s="239"/>
      <c r="N1185" s="240"/>
      <c r="O1185" s="240"/>
      <c r="P1185" s="240"/>
      <c r="Q1185" s="240"/>
      <c r="R1185" s="240"/>
      <c r="S1185" s="240"/>
      <c r="T1185" s="241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42" t="s">
        <v>152</v>
      </c>
      <c r="AU1185" s="242" t="s">
        <v>84</v>
      </c>
      <c r="AV1185" s="13" t="s">
        <v>78</v>
      </c>
      <c r="AW1185" s="13" t="s">
        <v>33</v>
      </c>
      <c r="AX1185" s="13" t="s">
        <v>71</v>
      </c>
      <c r="AY1185" s="242" t="s">
        <v>141</v>
      </c>
    </row>
    <row r="1186" s="14" customFormat="1">
      <c r="A1186" s="14"/>
      <c r="B1186" s="243"/>
      <c r="C1186" s="244"/>
      <c r="D1186" s="234" t="s">
        <v>152</v>
      </c>
      <c r="E1186" s="245" t="s">
        <v>19</v>
      </c>
      <c r="F1186" s="246" t="s">
        <v>1049</v>
      </c>
      <c r="G1186" s="244"/>
      <c r="H1186" s="247">
        <v>14.4</v>
      </c>
      <c r="I1186" s="248"/>
      <c r="J1186" s="244"/>
      <c r="K1186" s="244"/>
      <c r="L1186" s="249"/>
      <c r="M1186" s="250"/>
      <c r="N1186" s="251"/>
      <c r="O1186" s="251"/>
      <c r="P1186" s="251"/>
      <c r="Q1186" s="251"/>
      <c r="R1186" s="251"/>
      <c r="S1186" s="251"/>
      <c r="T1186" s="252"/>
      <c r="U1186" s="14"/>
      <c r="V1186" s="14"/>
      <c r="W1186" s="14"/>
      <c r="X1186" s="14"/>
      <c r="Y1186" s="14"/>
      <c r="Z1186" s="14"/>
      <c r="AA1186" s="14"/>
      <c r="AB1186" s="14"/>
      <c r="AC1186" s="14"/>
      <c r="AD1186" s="14"/>
      <c r="AE1186" s="14"/>
      <c r="AT1186" s="253" t="s">
        <v>152</v>
      </c>
      <c r="AU1186" s="253" t="s">
        <v>84</v>
      </c>
      <c r="AV1186" s="14" t="s">
        <v>84</v>
      </c>
      <c r="AW1186" s="14" t="s">
        <v>33</v>
      </c>
      <c r="AX1186" s="14" t="s">
        <v>71</v>
      </c>
      <c r="AY1186" s="253" t="s">
        <v>141</v>
      </c>
    </row>
    <row r="1187" s="14" customFormat="1">
      <c r="A1187" s="14"/>
      <c r="B1187" s="243"/>
      <c r="C1187" s="244"/>
      <c r="D1187" s="234" t="s">
        <v>152</v>
      </c>
      <c r="E1187" s="245" t="s">
        <v>19</v>
      </c>
      <c r="F1187" s="246" t="s">
        <v>1050</v>
      </c>
      <c r="G1187" s="244"/>
      <c r="H1187" s="247">
        <v>10.800000000000001</v>
      </c>
      <c r="I1187" s="248"/>
      <c r="J1187" s="244"/>
      <c r="K1187" s="244"/>
      <c r="L1187" s="249"/>
      <c r="M1187" s="250"/>
      <c r="N1187" s="251"/>
      <c r="O1187" s="251"/>
      <c r="P1187" s="251"/>
      <c r="Q1187" s="251"/>
      <c r="R1187" s="251"/>
      <c r="S1187" s="251"/>
      <c r="T1187" s="252"/>
      <c r="U1187" s="14"/>
      <c r="V1187" s="14"/>
      <c r="W1187" s="14"/>
      <c r="X1187" s="14"/>
      <c r="Y1187" s="14"/>
      <c r="Z1187" s="14"/>
      <c r="AA1187" s="14"/>
      <c r="AB1187" s="14"/>
      <c r="AC1187" s="14"/>
      <c r="AD1187" s="14"/>
      <c r="AE1187" s="14"/>
      <c r="AT1187" s="253" t="s">
        <v>152</v>
      </c>
      <c r="AU1187" s="253" t="s">
        <v>84</v>
      </c>
      <c r="AV1187" s="14" t="s">
        <v>84</v>
      </c>
      <c r="AW1187" s="14" t="s">
        <v>33</v>
      </c>
      <c r="AX1187" s="14" t="s">
        <v>71</v>
      </c>
      <c r="AY1187" s="253" t="s">
        <v>141</v>
      </c>
    </row>
    <row r="1188" s="15" customFormat="1">
      <c r="A1188" s="15"/>
      <c r="B1188" s="254"/>
      <c r="C1188" s="255"/>
      <c r="D1188" s="234" t="s">
        <v>152</v>
      </c>
      <c r="E1188" s="256" t="s">
        <v>19</v>
      </c>
      <c r="F1188" s="257" t="s">
        <v>159</v>
      </c>
      <c r="G1188" s="255"/>
      <c r="H1188" s="258">
        <v>25.200000000000003</v>
      </c>
      <c r="I1188" s="259"/>
      <c r="J1188" s="255"/>
      <c r="K1188" s="255"/>
      <c r="L1188" s="260"/>
      <c r="M1188" s="261"/>
      <c r="N1188" s="262"/>
      <c r="O1188" s="262"/>
      <c r="P1188" s="262"/>
      <c r="Q1188" s="262"/>
      <c r="R1188" s="262"/>
      <c r="S1188" s="262"/>
      <c r="T1188" s="263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64" t="s">
        <v>152</v>
      </c>
      <c r="AU1188" s="264" t="s">
        <v>84</v>
      </c>
      <c r="AV1188" s="15" t="s">
        <v>148</v>
      </c>
      <c r="AW1188" s="15" t="s">
        <v>33</v>
      </c>
      <c r="AX1188" s="15" t="s">
        <v>78</v>
      </c>
      <c r="AY1188" s="264" t="s">
        <v>141</v>
      </c>
    </row>
    <row r="1189" s="2" customFormat="1" ht="24.15" customHeight="1">
      <c r="A1189" s="40"/>
      <c r="B1189" s="41"/>
      <c r="C1189" s="265" t="s">
        <v>1051</v>
      </c>
      <c r="D1189" s="265" t="s">
        <v>183</v>
      </c>
      <c r="E1189" s="266" t="s">
        <v>1052</v>
      </c>
      <c r="F1189" s="267" t="s">
        <v>1011</v>
      </c>
      <c r="G1189" s="268" t="s">
        <v>146</v>
      </c>
      <c r="H1189" s="269">
        <v>6.9299999999999997</v>
      </c>
      <c r="I1189" s="270"/>
      <c r="J1189" s="271">
        <f>ROUND(I1189*H1189,2)</f>
        <v>0</v>
      </c>
      <c r="K1189" s="267" t="s">
        <v>19</v>
      </c>
      <c r="L1189" s="272"/>
      <c r="M1189" s="273" t="s">
        <v>19</v>
      </c>
      <c r="N1189" s="274" t="s">
        <v>43</v>
      </c>
      <c r="O1189" s="86"/>
      <c r="P1189" s="223">
        <f>O1189*H1189</f>
        <v>0</v>
      </c>
      <c r="Q1189" s="223">
        <v>0.019199999999999998</v>
      </c>
      <c r="R1189" s="223">
        <f>Q1189*H1189</f>
        <v>0.13305599999999998</v>
      </c>
      <c r="S1189" s="223">
        <v>0</v>
      </c>
      <c r="T1189" s="224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25" t="s">
        <v>294</v>
      </c>
      <c r="AT1189" s="225" t="s">
        <v>183</v>
      </c>
      <c r="AU1189" s="225" t="s">
        <v>84</v>
      </c>
      <c r="AY1189" s="19" t="s">
        <v>141</v>
      </c>
      <c r="BE1189" s="226">
        <f>IF(N1189="základní",J1189,0)</f>
        <v>0</v>
      </c>
      <c r="BF1189" s="226">
        <f>IF(N1189="snížená",J1189,0)</f>
        <v>0</v>
      </c>
      <c r="BG1189" s="226">
        <f>IF(N1189="zákl. přenesená",J1189,0)</f>
        <v>0</v>
      </c>
      <c r="BH1189" s="226">
        <f>IF(N1189="sníž. přenesená",J1189,0)</f>
        <v>0</v>
      </c>
      <c r="BI1189" s="226">
        <f>IF(N1189="nulová",J1189,0)</f>
        <v>0</v>
      </c>
      <c r="BJ1189" s="19" t="s">
        <v>84</v>
      </c>
      <c r="BK1189" s="226">
        <f>ROUND(I1189*H1189,2)</f>
        <v>0</v>
      </c>
      <c r="BL1189" s="19" t="s">
        <v>283</v>
      </c>
      <c r="BM1189" s="225" t="s">
        <v>1053</v>
      </c>
    </row>
    <row r="1190" s="13" customFormat="1">
      <c r="A1190" s="13"/>
      <c r="B1190" s="232"/>
      <c r="C1190" s="233"/>
      <c r="D1190" s="234" t="s">
        <v>152</v>
      </c>
      <c r="E1190" s="235" t="s">
        <v>19</v>
      </c>
      <c r="F1190" s="236" t="s">
        <v>230</v>
      </c>
      <c r="G1190" s="233"/>
      <c r="H1190" s="235" t="s">
        <v>19</v>
      </c>
      <c r="I1190" s="237"/>
      <c r="J1190" s="233"/>
      <c r="K1190" s="233"/>
      <c r="L1190" s="238"/>
      <c r="M1190" s="239"/>
      <c r="N1190" s="240"/>
      <c r="O1190" s="240"/>
      <c r="P1190" s="240"/>
      <c r="Q1190" s="240"/>
      <c r="R1190" s="240"/>
      <c r="S1190" s="240"/>
      <c r="T1190" s="241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2" t="s">
        <v>152</v>
      </c>
      <c r="AU1190" s="242" t="s">
        <v>84</v>
      </c>
      <c r="AV1190" s="13" t="s">
        <v>78</v>
      </c>
      <c r="AW1190" s="13" t="s">
        <v>33</v>
      </c>
      <c r="AX1190" s="13" t="s">
        <v>71</v>
      </c>
      <c r="AY1190" s="242" t="s">
        <v>141</v>
      </c>
    </row>
    <row r="1191" s="14" customFormat="1">
      <c r="A1191" s="14"/>
      <c r="B1191" s="243"/>
      <c r="C1191" s="244"/>
      <c r="D1191" s="234" t="s">
        <v>152</v>
      </c>
      <c r="E1191" s="245" t="s">
        <v>19</v>
      </c>
      <c r="F1191" s="246" t="s">
        <v>1054</v>
      </c>
      <c r="G1191" s="244"/>
      <c r="H1191" s="247">
        <v>3.6000000000000001</v>
      </c>
      <c r="I1191" s="248"/>
      <c r="J1191" s="244"/>
      <c r="K1191" s="244"/>
      <c r="L1191" s="249"/>
      <c r="M1191" s="250"/>
      <c r="N1191" s="251"/>
      <c r="O1191" s="251"/>
      <c r="P1191" s="251"/>
      <c r="Q1191" s="251"/>
      <c r="R1191" s="251"/>
      <c r="S1191" s="251"/>
      <c r="T1191" s="252"/>
      <c r="U1191" s="14"/>
      <c r="V1191" s="14"/>
      <c r="W1191" s="14"/>
      <c r="X1191" s="14"/>
      <c r="Y1191" s="14"/>
      <c r="Z1191" s="14"/>
      <c r="AA1191" s="14"/>
      <c r="AB1191" s="14"/>
      <c r="AC1191" s="14"/>
      <c r="AD1191" s="14"/>
      <c r="AE1191" s="14"/>
      <c r="AT1191" s="253" t="s">
        <v>152</v>
      </c>
      <c r="AU1191" s="253" t="s">
        <v>84</v>
      </c>
      <c r="AV1191" s="14" t="s">
        <v>84</v>
      </c>
      <c r="AW1191" s="14" t="s">
        <v>33</v>
      </c>
      <c r="AX1191" s="14" t="s">
        <v>71</v>
      </c>
      <c r="AY1191" s="253" t="s">
        <v>141</v>
      </c>
    </row>
    <row r="1192" s="14" customFormat="1">
      <c r="A1192" s="14"/>
      <c r="B1192" s="243"/>
      <c r="C1192" s="244"/>
      <c r="D1192" s="234" t="s">
        <v>152</v>
      </c>
      <c r="E1192" s="245" t="s">
        <v>19</v>
      </c>
      <c r="F1192" s="246" t="s">
        <v>1055</v>
      </c>
      <c r="G1192" s="244"/>
      <c r="H1192" s="247">
        <v>2.7000000000000002</v>
      </c>
      <c r="I1192" s="248"/>
      <c r="J1192" s="244"/>
      <c r="K1192" s="244"/>
      <c r="L1192" s="249"/>
      <c r="M1192" s="250"/>
      <c r="N1192" s="251"/>
      <c r="O1192" s="251"/>
      <c r="P1192" s="251"/>
      <c r="Q1192" s="251"/>
      <c r="R1192" s="251"/>
      <c r="S1192" s="251"/>
      <c r="T1192" s="252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53" t="s">
        <v>152</v>
      </c>
      <c r="AU1192" s="253" t="s">
        <v>84</v>
      </c>
      <c r="AV1192" s="14" t="s">
        <v>84</v>
      </c>
      <c r="AW1192" s="14" t="s">
        <v>33</v>
      </c>
      <c r="AX1192" s="14" t="s">
        <v>71</v>
      </c>
      <c r="AY1192" s="253" t="s">
        <v>141</v>
      </c>
    </row>
    <row r="1193" s="15" customFormat="1">
      <c r="A1193" s="15"/>
      <c r="B1193" s="254"/>
      <c r="C1193" s="255"/>
      <c r="D1193" s="234" t="s">
        <v>152</v>
      </c>
      <c r="E1193" s="256" t="s">
        <v>19</v>
      </c>
      <c r="F1193" s="257" t="s">
        <v>159</v>
      </c>
      <c r="G1193" s="255"/>
      <c r="H1193" s="258">
        <v>6.3000000000000007</v>
      </c>
      <c r="I1193" s="259"/>
      <c r="J1193" s="255"/>
      <c r="K1193" s="255"/>
      <c r="L1193" s="260"/>
      <c r="M1193" s="261"/>
      <c r="N1193" s="262"/>
      <c r="O1193" s="262"/>
      <c r="P1193" s="262"/>
      <c r="Q1193" s="262"/>
      <c r="R1193" s="262"/>
      <c r="S1193" s="262"/>
      <c r="T1193" s="263"/>
      <c r="U1193" s="15"/>
      <c r="V1193" s="15"/>
      <c r="W1193" s="15"/>
      <c r="X1193" s="15"/>
      <c r="Y1193" s="15"/>
      <c r="Z1193" s="15"/>
      <c r="AA1193" s="15"/>
      <c r="AB1193" s="15"/>
      <c r="AC1193" s="15"/>
      <c r="AD1193" s="15"/>
      <c r="AE1193" s="15"/>
      <c r="AT1193" s="264" t="s">
        <v>152</v>
      </c>
      <c r="AU1193" s="264" t="s">
        <v>84</v>
      </c>
      <c r="AV1193" s="15" t="s">
        <v>148</v>
      </c>
      <c r="AW1193" s="15" t="s">
        <v>33</v>
      </c>
      <c r="AX1193" s="15" t="s">
        <v>78</v>
      </c>
      <c r="AY1193" s="264" t="s">
        <v>141</v>
      </c>
    </row>
    <row r="1194" s="14" customFormat="1">
      <c r="A1194" s="14"/>
      <c r="B1194" s="243"/>
      <c r="C1194" s="244"/>
      <c r="D1194" s="234" t="s">
        <v>152</v>
      </c>
      <c r="E1194" s="244"/>
      <c r="F1194" s="246" t="s">
        <v>1056</v>
      </c>
      <c r="G1194" s="244"/>
      <c r="H1194" s="247">
        <v>6.9299999999999997</v>
      </c>
      <c r="I1194" s="248"/>
      <c r="J1194" s="244"/>
      <c r="K1194" s="244"/>
      <c r="L1194" s="249"/>
      <c r="M1194" s="250"/>
      <c r="N1194" s="251"/>
      <c r="O1194" s="251"/>
      <c r="P1194" s="251"/>
      <c r="Q1194" s="251"/>
      <c r="R1194" s="251"/>
      <c r="S1194" s="251"/>
      <c r="T1194" s="252"/>
      <c r="U1194" s="14"/>
      <c r="V1194" s="14"/>
      <c r="W1194" s="14"/>
      <c r="X1194" s="14"/>
      <c r="Y1194" s="14"/>
      <c r="Z1194" s="14"/>
      <c r="AA1194" s="14"/>
      <c r="AB1194" s="14"/>
      <c r="AC1194" s="14"/>
      <c r="AD1194" s="14"/>
      <c r="AE1194" s="14"/>
      <c r="AT1194" s="253" t="s">
        <v>152</v>
      </c>
      <c r="AU1194" s="253" t="s">
        <v>84</v>
      </c>
      <c r="AV1194" s="14" t="s">
        <v>84</v>
      </c>
      <c r="AW1194" s="14" t="s">
        <v>4</v>
      </c>
      <c r="AX1194" s="14" t="s">
        <v>78</v>
      </c>
      <c r="AY1194" s="253" t="s">
        <v>141</v>
      </c>
    </row>
    <row r="1195" s="2" customFormat="1" ht="24.15" customHeight="1">
      <c r="A1195" s="40"/>
      <c r="B1195" s="41"/>
      <c r="C1195" s="214" t="s">
        <v>1057</v>
      </c>
      <c r="D1195" s="214" t="s">
        <v>143</v>
      </c>
      <c r="E1195" s="215" t="s">
        <v>1058</v>
      </c>
      <c r="F1195" s="216" t="s">
        <v>1059</v>
      </c>
      <c r="G1195" s="217" t="s">
        <v>826</v>
      </c>
      <c r="H1195" s="286"/>
      <c r="I1195" s="219"/>
      <c r="J1195" s="220">
        <f>ROUND(I1195*H1195,2)</f>
        <v>0</v>
      </c>
      <c r="K1195" s="216" t="s">
        <v>147</v>
      </c>
      <c r="L1195" s="46"/>
      <c r="M1195" s="221" t="s">
        <v>19</v>
      </c>
      <c r="N1195" s="222" t="s">
        <v>43</v>
      </c>
      <c r="O1195" s="86"/>
      <c r="P1195" s="223">
        <f>O1195*H1195</f>
        <v>0</v>
      </c>
      <c r="Q1195" s="223">
        <v>0</v>
      </c>
      <c r="R1195" s="223">
        <f>Q1195*H1195</f>
        <v>0</v>
      </c>
      <c r="S1195" s="223">
        <v>0</v>
      </c>
      <c r="T1195" s="224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25" t="s">
        <v>283</v>
      </c>
      <c r="AT1195" s="225" t="s">
        <v>143</v>
      </c>
      <c r="AU1195" s="225" t="s">
        <v>84</v>
      </c>
      <c r="AY1195" s="19" t="s">
        <v>141</v>
      </c>
      <c r="BE1195" s="226">
        <f>IF(N1195="základní",J1195,0)</f>
        <v>0</v>
      </c>
      <c r="BF1195" s="226">
        <f>IF(N1195="snížená",J1195,0)</f>
        <v>0</v>
      </c>
      <c r="BG1195" s="226">
        <f>IF(N1195="zákl. přenesená",J1195,0)</f>
        <v>0</v>
      </c>
      <c r="BH1195" s="226">
        <f>IF(N1195="sníž. přenesená",J1195,0)</f>
        <v>0</v>
      </c>
      <c r="BI1195" s="226">
        <f>IF(N1195="nulová",J1195,0)</f>
        <v>0</v>
      </c>
      <c r="BJ1195" s="19" t="s">
        <v>84</v>
      </c>
      <c r="BK1195" s="226">
        <f>ROUND(I1195*H1195,2)</f>
        <v>0</v>
      </c>
      <c r="BL1195" s="19" t="s">
        <v>283</v>
      </c>
      <c r="BM1195" s="225" t="s">
        <v>1060</v>
      </c>
    </row>
    <row r="1196" s="2" customFormat="1">
      <c r="A1196" s="40"/>
      <c r="B1196" s="41"/>
      <c r="C1196" s="42"/>
      <c r="D1196" s="227" t="s">
        <v>150</v>
      </c>
      <c r="E1196" s="42"/>
      <c r="F1196" s="228" t="s">
        <v>1061</v>
      </c>
      <c r="G1196" s="42"/>
      <c r="H1196" s="42"/>
      <c r="I1196" s="229"/>
      <c r="J1196" s="42"/>
      <c r="K1196" s="42"/>
      <c r="L1196" s="46"/>
      <c r="M1196" s="230"/>
      <c r="N1196" s="231"/>
      <c r="O1196" s="86"/>
      <c r="P1196" s="86"/>
      <c r="Q1196" s="86"/>
      <c r="R1196" s="86"/>
      <c r="S1196" s="86"/>
      <c r="T1196" s="87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T1196" s="19" t="s">
        <v>150</v>
      </c>
      <c r="AU1196" s="19" t="s">
        <v>84</v>
      </c>
    </row>
    <row r="1197" s="12" customFormat="1" ht="22.8" customHeight="1">
      <c r="A1197" s="12"/>
      <c r="B1197" s="198"/>
      <c r="C1197" s="199"/>
      <c r="D1197" s="200" t="s">
        <v>70</v>
      </c>
      <c r="E1197" s="212" t="s">
        <v>1062</v>
      </c>
      <c r="F1197" s="212" t="s">
        <v>1063</v>
      </c>
      <c r="G1197" s="199"/>
      <c r="H1197" s="199"/>
      <c r="I1197" s="202"/>
      <c r="J1197" s="213">
        <f>BK1197</f>
        <v>0</v>
      </c>
      <c r="K1197" s="199"/>
      <c r="L1197" s="204"/>
      <c r="M1197" s="205"/>
      <c r="N1197" s="206"/>
      <c r="O1197" s="206"/>
      <c r="P1197" s="207">
        <f>SUM(P1198:P1261)</f>
        <v>0</v>
      </c>
      <c r="Q1197" s="206"/>
      <c r="R1197" s="207">
        <f>SUM(R1198:R1261)</f>
        <v>0.00066600000000000003</v>
      </c>
      <c r="S1197" s="206"/>
      <c r="T1197" s="208">
        <f>SUM(T1198:T1261)</f>
        <v>0</v>
      </c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R1197" s="209" t="s">
        <v>84</v>
      </c>
      <c r="AT1197" s="210" t="s">
        <v>70</v>
      </c>
      <c r="AU1197" s="210" t="s">
        <v>78</v>
      </c>
      <c r="AY1197" s="209" t="s">
        <v>141</v>
      </c>
      <c r="BK1197" s="211">
        <f>SUM(BK1198:BK1261)</f>
        <v>0</v>
      </c>
    </row>
    <row r="1198" s="2" customFormat="1" ht="24.15" customHeight="1">
      <c r="A1198" s="40"/>
      <c r="B1198" s="41"/>
      <c r="C1198" s="214" t="s">
        <v>1064</v>
      </c>
      <c r="D1198" s="214" t="s">
        <v>143</v>
      </c>
      <c r="E1198" s="215" t="s">
        <v>1065</v>
      </c>
      <c r="F1198" s="216" t="s">
        <v>1066</v>
      </c>
      <c r="G1198" s="217" t="s">
        <v>146</v>
      </c>
      <c r="H1198" s="218">
        <v>1.8</v>
      </c>
      <c r="I1198" s="219"/>
      <c r="J1198" s="220">
        <f>ROUND(I1198*H1198,2)</f>
        <v>0</v>
      </c>
      <c r="K1198" s="216" t="s">
        <v>147</v>
      </c>
      <c r="L1198" s="46"/>
      <c r="M1198" s="221" t="s">
        <v>19</v>
      </c>
      <c r="N1198" s="222" t="s">
        <v>43</v>
      </c>
      <c r="O1198" s="86"/>
      <c r="P1198" s="223">
        <f>O1198*H1198</f>
        <v>0</v>
      </c>
      <c r="Q1198" s="223">
        <v>8.0000000000000007E-05</v>
      </c>
      <c r="R1198" s="223">
        <f>Q1198*H1198</f>
        <v>0.000144</v>
      </c>
      <c r="S1198" s="223">
        <v>0</v>
      </c>
      <c r="T1198" s="224">
        <f>S1198*H1198</f>
        <v>0</v>
      </c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R1198" s="225" t="s">
        <v>283</v>
      </c>
      <c r="AT1198" s="225" t="s">
        <v>143</v>
      </c>
      <c r="AU1198" s="225" t="s">
        <v>84</v>
      </c>
      <c r="AY1198" s="19" t="s">
        <v>141</v>
      </c>
      <c r="BE1198" s="226">
        <f>IF(N1198="základní",J1198,0)</f>
        <v>0</v>
      </c>
      <c r="BF1198" s="226">
        <f>IF(N1198="snížená",J1198,0)</f>
        <v>0</v>
      </c>
      <c r="BG1198" s="226">
        <f>IF(N1198="zákl. přenesená",J1198,0)</f>
        <v>0</v>
      </c>
      <c r="BH1198" s="226">
        <f>IF(N1198="sníž. přenesená",J1198,0)</f>
        <v>0</v>
      </c>
      <c r="BI1198" s="226">
        <f>IF(N1198="nulová",J1198,0)</f>
        <v>0</v>
      </c>
      <c r="BJ1198" s="19" t="s">
        <v>84</v>
      </c>
      <c r="BK1198" s="226">
        <f>ROUND(I1198*H1198,2)</f>
        <v>0</v>
      </c>
      <c r="BL1198" s="19" t="s">
        <v>283</v>
      </c>
      <c r="BM1198" s="225" t="s">
        <v>1502</v>
      </c>
    </row>
    <row r="1199" s="2" customFormat="1">
      <c r="A1199" s="40"/>
      <c r="B1199" s="41"/>
      <c r="C1199" s="42"/>
      <c r="D1199" s="227" t="s">
        <v>150</v>
      </c>
      <c r="E1199" s="42"/>
      <c r="F1199" s="228" t="s">
        <v>1068</v>
      </c>
      <c r="G1199" s="42"/>
      <c r="H1199" s="42"/>
      <c r="I1199" s="229"/>
      <c r="J1199" s="42"/>
      <c r="K1199" s="42"/>
      <c r="L1199" s="46"/>
      <c r="M1199" s="230"/>
      <c r="N1199" s="231"/>
      <c r="O1199" s="86"/>
      <c r="P1199" s="86"/>
      <c r="Q1199" s="86"/>
      <c r="R1199" s="86"/>
      <c r="S1199" s="86"/>
      <c r="T1199" s="87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T1199" s="19" t="s">
        <v>150</v>
      </c>
      <c r="AU1199" s="19" t="s">
        <v>84</v>
      </c>
    </row>
    <row r="1200" s="13" customFormat="1">
      <c r="A1200" s="13"/>
      <c r="B1200" s="232"/>
      <c r="C1200" s="233"/>
      <c r="D1200" s="234" t="s">
        <v>152</v>
      </c>
      <c r="E1200" s="235" t="s">
        <v>19</v>
      </c>
      <c r="F1200" s="236" t="s">
        <v>1069</v>
      </c>
      <c r="G1200" s="233"/>
      <c r="H1200" s="235" t="s">
        <v>19</v>
      </c>
      <c r="I1200" s="237"/>
      <c r="J1200" s="233"/>
      <c r="K1200" s="233"/>
      <c r="L1200" s="238"/>
      <c r="M1200" s="239"/>
      <c r="N1200" s="240"/>
      <c r="O1200" s="240"/>
      <c r="P1200" s="240"/>
      <c r="Q1200" s="240"/>
      <c r="R1200" s="240"/>
      <c r="S1200" s="240"/>
      <c r="T1200" s="241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2" t="s">
        <v>152</v>
      </c>
      <c r="AU1200" s="242" t="s">
        <v>84</v>
      </c>
      <c r="AV1200" s="13" t="s">
        <v>78</v>
      </c>
      <c r="AW1200" s="13" t="s">
        <v>33</v>
      </c>
      <c r="AX1200" s="13" t="s">
        <v>71</v>
      </c>
      <c r="AY1200" s="242" t="s">
        <v>141</v>
      </c>
    </row>
    <row r="1201" s="14" customFormat="1">
      <c r="A1201" s="14"/>
      <c r="B1201" s="243"/>
      <c r="C1201" s="244"/>
      <c r="D1201" s="234" t="s">
        <v>152</v>
      </c>
      <c r="E1201" s="245" t="s">
        <v>19</v>
      </c>
      <c r="F1201" s="246" t="s">
        <v>1070</v>
      </c>
      <c r="G1201" s="244"/>
      <c r="H1201" s="247">
        <v>0.35999999999999999</v>
      </c>
      <c r="I1201" s="248"/>
      <c r="J1201" s="244"/>
      <c r="K1201" s="244"/>
      <c r="L1201" s="249"/>
      <c r="M1201" s="250"/>
      <c r="N1201" s="251"/>
      <c r="O1201" s="251"/>
      <c r="P1201" s="251"/>
      <c r="Q1201" s="251"/>
      <c r="R1201" s="251"/>
      <c r="S1201" s="251"/>
      <c r="T1201" s="252"/>
      <c r="U1201" s="14"/>
      <c r="V1201" s="14"/>
      <c r="W1201" s="14"/>
      <c r="X1201" s="14"/>
      <c r="Y1201" s="14"/>
      <c r="Z1201" s="14"/>
      <c r="AA1201" s="14"/>
      <c r="AB1201" s="14"/>
      <c r="AC1201" s="14"/>
      <c r="AD1201" s="14"/>
      <c r="AE1201" s="14"/>
      <c r="AT1201" s="253" t="s">
        <v>152</v>
      </c>
      <c r="AU1201" s="253" t="s">
        <v>84</v>
      </c>
      <c r="AV1201" s="14" t="s">
        <v>84</v>
      </c>
      <c r="AW1201" s="14" t="s">
        <v>33</v>
      </c>
      <c r="AX1201" s="14" t="s">
        <v>71</v>
      </c>
      <c r="AY1201" s="253" t="s">
        <v>141</v>
      </c>
    </row>
    <row r="1202" s="14" customFormat="1">
      <c r="A1202" s="14"/>
      <c r="B1202" s="243"/>
      <c r="C1202" s="244"/>
      <c r="D1202" s="234" t="s">
        <v>152</v>
      </c>
      <c r="E1202" s="245" t="s">
        <v>19</v>
      </c>
      <c r="F1202" s="246" t="s">
        <v>1071</v>
      </c>
      <c r="G1202" s="244"/>
      <c r="H1202" s="247">
        <v>0.95999999999999996</v>
      </c>
      <c r="I1202" s="248"/>
      <c r="J1202" s="244"/>
      <c r="K1202" s="244"/>
      <c r="L1202" s="249"/>
      <c r="M1202" s="250"/>
      <c r="N1202" s="251"/>
      <c r="O1202" s="251"/>
      <c r="P1202" s="251"/>
      <c r="Q1202" s="251"/>
      <c r="R1202" s="251"/>
      <c r="S1202" s="251"/>
      <c r="T1202" s="252"/>
      <c r="U1202" s="14"/>
      <c r="V1202" s="14"/>
      <c r="W1202" s="14"/>
      <c r="X1202" s="14"/>
      <c r="Y1202" s="14"/>
      <c r="Z1202" s="14"/>
      <c r="AA1202" s="14"/>
      <c r="AB1202" s="14"/>
      <c r="AC1202" s="14"/>
      <c r="AD1202" s="14"/>
      <c r="AE1202" s="14"/>
      <c r="AT1202" s="253" t="s">
        <v>152</v>
      </c>
      <c r="AU1202" s="253" t="s">
        <v>84</v>
      </c>
      <c r="AV1202" s="14" t="s">
        <v>84</v>
      </c>
      <c r="AW1202" s="14" t="s">
        <v>33</v>
      </c>
      <c r="AX1202" s="14" t="s">
        <v>71</v>
      </c>
      <c r="AY1202" s="253" t="s">
        <v>141</v>
      </c>
    </row>
    <row r="1203" s="13" customFormat="1">
      <c r="A1203" s="13"/>
      <c r="B1203" s="232"/>
      <c r="C1203" s="233"/>
      <c r="D1203" s="234" t="s">
        <v>152</v>
      </c>
      <c r="E1203" s="235" t="s">
        <v>19</v>
      </c>
      <c r="F1203" s="236" t="s">
        <v>1072</v>
      </c>
      <c r="G1203" s="233"/>
      <c r="H1203" s="235" t="s">
        <v>19</v>
      </c>
      <c r="I1203" s="237"/>
      <c r="J1203" s="233"/>
      <c r="K1203" s="233"/>
      <c r="L1203" s="238"/>
      <c r="M1203" s="239"/>
      <c r="N1203" s="240"/>
      <c r="O1203" s="240"/>
      <c r="P1203" s="240"/>
      <c r="Q1203" s="240"/>
      <c r="R1203" s="240"/>
      <c r="S1203" s="240"/>
      <c r="T1203" s="241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42" t="s">
        <v>152</v>
      </c>
      <c r="AU1203" s="242" t="s">
        <v>84</v>
      </c>
      <c r="AV1203" s="13" t="s">
        <v>78</v>
      </c>
      <c r="AW1203" s="13" t="s">
        <v>33</v>
      </c>
      <c r="AX1203" s="13" t="s">
        <v>71</v>
      </c>
      <c r="AY1203" s="242" t="s">
        <v>141</v>
      </c>
    </row>
    <row r="1204" s="14" customFormat="1">
      <c r="A1204" s="14"/>
      <c r="B1204" s="243"/>
      <c r="C1204" s="244"/>
      <c r="D1204" s="234" t="s">
        <v>152</v>
      </c>
      <c r="E1204" s="245" t="s">
        <v>19</v>
      </c>
      <c r="F1204" s="246" t="s">
        <v>1073</v>
      </c>
      <c r="G1204" s="244"/>
      <c r="H1204" s="247">
        <v>0.47999999999999998</v>
      </c>
      <c r="I1204" s="248"/>
      <c r="J1204" s="244"/>
      <c r="K1204" s="244"/>
      <c r="L1204" s="249"/>
      <c r="M1204" s="250"/>
      <c r="N1204" s="251"/>
      <c r="O1204" s="251"/>
      <c r="P1204" s="251"/>
      <c r="Q1204" s="251"/>
      <c r="R1204" s="251"/>
      <c r="S1204" s="251"/>
      <c r="T1204" s="252"/>
      <c r="U1204" s="14"/>
      <c r="V1204" s="14"/>
      <c r="W1204" s="14"/>
      <c r="X1204" s="14"/>
      <c r="Y1204" s="14"/>
      <c r="Z1204" s="14"/>
      <c r="AA1204" s="14"/>
      <c r="AB1204" s="14"/>
      <c r="AC1204" s="14"/>
      <c r="AD1204" s="14"/>
      <c r="AE1204" s="14"/>
      <c r="AT1204" s="253" t="s">
        <v>152</v>
      </c>
      <c r="AU1204" s="253" t="s">
        <v>84</v>
      </c>
      <c r="AV1204" s="14" t="s">
        <v>84</v>
      </c>
      <c r="AW1204" s="14" t="s">
        <v>33</v>
      </c>
      <c r="AX1204" s="14" t="s">
        <v>71</v>
      </c>
      <c r="AY1204" s="253" t="s">
        <v>141</v>
      </c>
    </row>
    <row r="1205" s="15" customFormat="1">
      <c r="A1205" s="15"/>
      <c r="B1205" s="254"/>
      <c r="C1205" s="255"/>
      <c r="D1205" s="234" t="s">
        <v>152</v>
      </c>
      <c r="E1205" s="256" t="s">
        <v>19</v>
      </c>
      <c r="F1205" s="257" t="s">
        <v>159</v>
      </c>
      <c r="G1205" s="255"/>
      <c r="H1205" s="258">
        <v>1.7999999999999998</v>
      </c>
      <c r="I1205" s="259"/>
      <c r="J1205" s="255"/>
      <c r="K1205" s="255"/>
      <c r="L1205" s="260"/>
      <c r="M1205" s="261"/>
      <c r="N1205" s="262"/>
      <c r="O1205" s="262"/>
      <c r="P1205" s="262"/>
      <c r="Q1205" s="262"/>
      <c r="R1205" s="262"/>
      <c r="S1205" s="262"/>
      <c r="T1205" s="263"/>
      <c r="U1205" s="15"/>
      <c r="V1205" s="15"/>
      <c r="W1205" s="15"/>
      <c r="X1205" s="15"/>
      <c r="Y1205" s="15"/>
      <c r="Z1205" s="15"/>
      <c r="AA1205" s="15"/>
      <c r="AB1205" s="15"/>
      <c r="AC1205" s="15"/>
      <c r="AD1205" s="15"/>
      <c r="AE1205" s="15"/>
      <c r="AT1205" s="264" t="s">
        <v>152</v>
      </c>
      <c r="AU1205" s="264" t="s">
        <v>84</v>
      </c>
      <c r="AV1205" s="15" t="s">
        <v>148</v>
      </c>
      <c r="AW1205" s="15" t="s">
        <v>33</v>
      </c>
      <c r="AX1205" s="15" t="s">
        <v>78</v>
      </c>
      <c r="AY1205" s="264" t="s">
        <v>141</v>
      </c>
    </row>
    <row r="1206" s="2" customFormat="1" ht="16.5" customHeight="1">
      <c r="A1206" s="40"/>
      <c r="B1206" s="41"/>
      <c r="C1206" s="214" t="s">
        <v>1074</v>
      </c>
      <c r="D1206" s="214" t="s">
        <v>143</v>
      </c>
      <c r="E1206" s="215" t="s">
        <v>1075</v>
      </c>
      <c r="F1206" s="216" t="s">
        <v>1076</v>
      </c>
      <c r="G1206" s="217" t="s">
        <v>146</v>
      </c>
      <c r="H1206" s="218">
        <v>1.8</v>
      </c>
      <c r="I1206" s="219"/>
      <c r="J1206" s="220">
        <f>ROUND(I1206*H1206,2)</f>
        <v>0</v>
      </c>
      <c r="K1206" s="216" t="s">
        <v>147</v>
      </c>
      <c r="L1206" s="46"/>
      <c r="M1206" s="221" t="s">
        <v>19</v>
      </c>
      <c r="N1206" s="222" t="s">
        <v>43</v>
      </c>
      <c r="O1206" s="86"/>
      <c r="P1206" s="223">
        <f>O1206*H1206</f>
        <v>0</v>
      </c>
      <c r="Q1206" s="223">
        <v>0.00017000000000000001</v>
      </c>
      <c r="R1206" s="223">
        <f>Q1206*H1206</f>
        <v>0.00030600000000000001</v>
      </c>
      <c r="S1206" s="223">
        <v>0</v>
      </c>
      <c r="T1206" s="224">
        <f>S1206*H1206</f>
        <v>0</v>
      </c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R1206" s="225" t="s">
        <v>283</v>
      </c>
      <c r="AT1206" s="225" t="s">
        <v>143</v>
      </c>
      <c r="AU1206" s="225" t="s">
        <v>84</v>
      </c>
      <c r="AY1206" s="19" t="s">
        <v>141</v>
      </c>
      <c r="BE1206" s="226">
        <f>IF(N1206="základní",J1206,0)</f>
        <v>0</v>
      </c>
      <c r="BF1206" s="226">
        <f>IF(N1206="snížená",J1206,0)</f>
        <v>0</v>
      </c>
      <c r="BG1206" s="226">
        <f>IF(N1206="zákl. přenesená",J1206,0)</f>
        <v>0</v>
      </c>
      <c r="BH1206" s="226">
        <f>IF(N1206="sníž. přenesená",J1206,0)</f>
        <v>0</v>
      </c>
      <c r="BI1206" s="226">
        <f>IF(N1206="nulová",J1206,0)</f>
        <v>0</v>
      </c>
      <c r="BJ1206" s="19" t="s">
        <v>84</v>
      </c>
      <c r="BK1206" s="226">
        <f>ROUND(I1206*H1206,2)</f>
        <v>0</v>
      </c>
      <c r="BL1206" s="19" t="s">
        <v>283</v>
      </c>
      <c r="BM1206" s="225" t="s">
        <v>1503</v>
      </c>
    </row>
    <row r="1207" s="2" customFormat="1">
      <c r="A1207" s="40"/>
      <c r="B1207" s="41"/>
      <c r="C1207" s="42"/>
      <c r="D1207" s="227" t="s">
        <v>150</v>
      </c>
      <c r="E1207" s="42"/>
      <c r="F1207" s="228" t="s">
        <v>1078</v>
      </c>
      <c r="G1207" s="42"/>
      <c r="H1207" s="42"/>
      <c r="I1207" s="229"/>
      <c r="J1207" s="42"/>
      <c r="K1207" s="42"/>
      <c r="L1207" s="46"/>
      <c r="M1207" s="230"/>
      <c r="N1207" s="231"/>
      <c r="O1207" s="86"/>
      <c r="P1207" s="86"/>
      <c r="Q1207" s="86"/>
      <c r="R1207" s="86"/>
      <c r="S1207" s="86"/>
      <c r="T1207" s="87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T1207" s="19" t="s">
        <v>150</v>
      </c>
      <c r="AU1207" s="19" t="s">
        <v>84</v>
      </c>
    </row>
    <row r="1208" s="13" customFormat="1">
      <c r="A1208" s="13"/>
      <c r="B1208" s="232"/>
      <c r="C1208" s="233"/>
      <c r="D1208" s="234" t="s">
        <v>152</v>
      </c>
      <c r="E1208" s="235" t="s">
        <v>19</v>
      </c>
      <c r="F1208" s="236" t="s">
        <v>1069</v>
      </c>
      <c r="G1208" s="233"/>
      <c r="H1208" s="235" t="s">
        <v>19</v>
      </c>
      <c r="I1208" s="237"/>
      <c r="J1208" s="233"/>
      <c r="K1208" s="233"/>
      <c r="L1208" s="238"/>
      <c r="M1208" s="239"/>
      <c r="N1208" s="240"/>
      <c r="O1208" s="240"/>
      <c r="P1208" s="240"/>
      <c r="Q1208" s="240"/>
      <c r="R1208" s="240"/>
      <c r="S1208" s="240"/>
      <c r="T1208" s="241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2" t="s">
        <v>152</v>
      </c>
      <c r="AU1208" s="242" t="s">
        <v>84</v>
      </c>
      <c r="AV1208" s="13" t="s">
        <v>78</v>
      </c>
      <c r="AW1208" s="13" t="s">
        <v>33</v>
      </c>
      <c r="AX1208" s="13" t="s">
        <v>71</v>
      </c>
      <c r="AY1208" s="242" t="s">
        <v>141</v>
      </c>
    </row>
    <row r="1209" s="14" customFormat="1">
      <c r="A1209" s="14"/>
      <c r="B1209" s="243"/>
      <c r="C1209" s="244"/>
      <c r="D1209" s="234" t="s">
        <v>152</v>
      </c>
      <c r="E1209" s="245" t="s">
        <v>19</v>
      </c>
      <c r="F1209" s="246" t="s">
        <v>1070</v>
      </c>
      <c r="G1209" s="244"/>
      <c r="H1209" s="247">
        <v>0.35999999999999999</v>
      </c>
      <c r="I1209" s="248"/>
      <c r="J1209" s="244"/>
      <c r="K1209" s="244"/>
      <c r="L1209" s="249"/>
      <c r="M1209" s="250"/>
      <c r="N1209" s="251"/>
      <c r="O1209" s="251"/>
      <c r="P1209" s="251"/>
      <c r="Q1209" s="251"/>
      <c r="R1209" s="251"/>
      <c r="S1209" s="251"/>
      <c r="T1209" s="252"/>
      <c r="U1209" s="14"/>
      <c r="V1209" s="14"/>
      <c r="W1209" s="14"/>
      <c r="X1209" s="14"/>
      <c r="Y1209" s="14"/>
      <c r="Z1209" s="14"/>
      <c r="AA1209" s="14"/>
      <c r="AB1209" s="14"/>
      <c r="AC1209" s="14"/>
      <c r="AD1209" s="14"/>
      <c r="AE1209" s="14"/>
      <c r="AT1209" s="253" t="s">
        <v>152</v>
      </c>
      <c r="AU1209" s="253" t="s">
        <v>84</v>
      </c>
      <c r="AV1209" s="14" t="s">
        <v>84</v>
      </c>
      <c r="AW1209" s="14" t="s">
        <v>33</v>
      </c>
      <c r="AX1209" s="14" t="s">
        <v>71</v>
      </c>
      <c r="AY1209" s="253" t="s">
        <v>141</v>
      </c>
    </row>
    <row r="1210" s="14" customFormat="1">
      <c r="A1210" s="14"/>
      <c r="B1210" s="243"/>
      <c r="C1210" s="244"/>
      <c r="D1210" s="234" t="s">
        <v>152</v>
      </c>
      <c r="E1210" s="245" t="s">
        <v>19</v>
      </c>
      <c r="F1210" s="246" t="s">
        <v>1071</v>
      </c>
      <c r="G1210" s="244"/>
      <c r="H1210" s="247">
        <v>0.95999999999999996</v>
      </c>
      <c r="I1210" s="248"/>
      <c r="J1210" s="244"/>
      <c r="K1210" s="244"/>
      <c r="L1210" s="249"/>
      <c r="M1210" s="250"/>
      <c r="N1210" s="251"/>
      <c r="O1210" s="251"/>
      <c r="P1210" s="251"/>
      <c r="Q1210" s="251"/>
      <c r="R1210" s="251"/>
      <c r="S1210" s="251"/>
      <c r="T1210" s="252"/>
      <c r="U1210" s="14"/>
      <c r="V1210" s="14"/>
      <c r="W1210" s="14"/>
      <c r="X1210" s="14"/>
      <c r="Y1210" s="14"/>
      <c r="Z1210" s="14"/>
      <c r="AA1210" s="14"/>
      <c r="AB1210" s="14"/>
      <c r="AC1210" s="14"/>
      <c r="AD1210" s="14"/>
      <c r="AE1210" s="14"/>
      <c r="AT1210" s="253" t="s">
        <v>152</v>
      </c>
      <c r="AU1210" s="253" t="s">
        <v>84</v>
      </c>
      <c r="AV1210" s="14" t="s">
        <v>84</v>
      </c>
      <c r="AW1210" s="14" t="s">
        <v>33</v>
      </c>
      <c r="AX1210" s="14" t="s">
        <v>71</v>
      </c>
      <c r="AY1210" s="253" t="s">
        <v>141</v>
      </c>
    </row>
    <row r="1211" s="13" customFormat="1">
      <c r="A1211" s="13"/>
      <c r="B1211" s="232"/>
      <c r="C1211" s="233"/>
      <c r="D1211" s="234" t="s">
        <v>152</v>
      </c>
      <c r="E1211" s="235" t="s">
        <v>19</v>
      </c>
      <c r="F1211" s="236" t="s">
        <v>1072</v>
      </c>
      <c r="G1211" s="233"/>
      <c r="H1211" s="235" t="s">
        <v>19</v>
      </c>
      <c r="I1211" s="237"/>
      <c r="J1211" s="233"/>
      <c r="K1211" s="233"/>
      <c r="L1211" s="238"/>
      <c r="M1211" s="239"/>
      <c r="N1211" s="240"/>
      <c r="O1211" s="240"/>
      <c r="P1211" s="240"/>
      <c r="Q1211" s="240"/>
      <c r="R1211" s="240"/>
      <c r="S1211" s="240"/>
      <c r="T1211" s="241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42" t="s">
        <v>152</v>
      </c>
      <c r="AU1211" s="242" t="s">
        <v>84</v>
      </c>
      <c r="AV1211" s="13" t="s">
        <v>78</v>
      </c>
      <c r="AW1211" s="13" t="s">
        <v>33</v>
      </c>
      <c r="AX1211" s="13" t="s">
        <v>71</v>
      </c>
      <c r="AY1211" s="242" t="s">
        <v>141</v>
      </c>
    </row>
    <row r="1212" s="14" customFormat="1">
      <c r="A1212" s="14"/>
      <c r="B1212" s="243"/>
      <c r="C1212" s="244"/>
      <c r="D1212" s="234" t="s">
        <v>152</v>
      </c>
      <c r="E1212" s="245" t="s">
        <v>19</v>
      </c>
      <c r="F1212" s="246" t="s">
        <v>1073</v>
      </c>
      <c r="G1212" s="244"/>
      <c r="H1212" s="247">
        <v>0.47999999999999998</v>
      </c>
      <c r="I1212" s="248"/>
      <c r="J1212" s="244"/>
      <c r="K1212" s="244"/>
      <c r="L1212" s="249"/>
      <c r="M1212" s="250"/>
      <c r="N1212" s="251"/>
      <c r="O1212" s="251"/>
      <c r="P1212" s="251"/>
      <c r="Q1212" s="251"/>
      <c r="R1212" s="251"/>
      <c r="S1212" s="251"/>
      <c r="T1212" s="252"/>
      <c r="U1212" s="14"/>
      <c r="V1212" s="14"/>
      <c r="W1212" s="14"/>
      <c r="X1212" s="14"/>
      <c r="Y1212" s="14"/>
      <c r="Z1212" s="14"/>
      <c r="AA1212" s="14"/>
      <c r="AB1212" s="14"/>
      <c r="AC1212" s="14"/>
      <c r="AD1212" s="14"/>
      <c r="AE1212" s="14"/>
      <c r="AT1212" s="253" t="s">
        <v>152</v>
      </c>
      <c r="AU1212" s="253" t="s">
        <v>84</v>
      </c>
      <c r="AV1212" s="14" t="s">
        <v>84</v>
      </c>
      <c r="AW1212" s="14" t="s">
        <v>33</v>
      </c>
      <c r="AX1212" s="14" t="s">
        <v>71</v>
      </c>
      <c r="AY1212" s="253" t="s">
        <v>141</v>
      </c>
    </row>
    <row r="1213" s="15" customFormat="1">
      <c r="A1213" s="15"/>
      <c r="B1213" s="254"/>
      <c r="C1213" s="255"/>
      <c r="D1213" s="234" t="s">
        <v>152</v>
      </c>
      <c r="E1213" s="256" t="s">
        <v>19</v>
      </c>
      <c r="F1213" s="257" t="s">
        <v>159</v>
      </c>
      <c r="G1213" s="255"/>
      <c r="H1213" s="258">
        <v>1.7999999999999998</v>
      </c>
      <c r="I1213" s="259"/>
      <c r="J1213" s="255"/>
      <c r="K1213" s="255"/>
      <c r="L1213" s="260"/>
      <c r="M1213" s="261"/>
      <c r="N1213" s="262"/>
      <c r="O1213" s="262"/>
      <c r="P1213" s="262"/>
      <c r="Q1213" s="262"/>
      <c r="R1213" s="262"/>
      <c r="S1213" s="262"/>
      <c r="T1213" s="263"/>
      <c r="U1213" s="15"/>
      <c r="V1213" s="15"/>
      <c r="W1213" s="15"/>
      <c r="X1213" s="15"/>
      <c r="Y1213" s="15"/>
      <c r="Z1213" s="15"/>
      <c r="AA1213" s="15"/>
      <c r="AB1213" s="15"/>
      <c r="AC1213" s="15"/>
      <c r="AD1213" s="15"/>
      <c r="AE1213" s="15"/>
      <c r="AT1213" s="264" t="s">
        <v>152</v>
      </c>
      <c r="AU1213" s="264" t="s">
        <v>84</v>
      </c>
      <c r="AV1213" s="15" t="s">
        <v>148</v>
      </c>
      <c r="AW1213" s="15" t="s">
        <v>33</v>
      </c>
      <c r="AX1213" s="15" t="s">
        <v>78</v>
      </c>
      <c r="AY1213" s="264" t="s">
        <v>141</v>
      </c>
    </row>
    <row r="1214" s="2" customFormat="1" ht="16.5" customHeight="1">
      <c r="A1214" s="40"/>
      <c r="B1214" s="41"/>
      <c r="C1214" s="214" t="s">
        <v>1079</v>
      </c>
      <c r="D1214" s="214" t="s">
        <v>143</v>
      </c>
      <c r="E1214" s="215" t="s">
        <v>1080</v>
      </c>
      <c r="F1214" s="216" t="s">
        <v>1081</v>
      </c>
      <c r="G1214" s="217" t="s">
        <v>146</v>
      </c>
      <c r="H1214" s="218">
        <v>1.8</v>
      </c>
      <c r="I1214" s="219"/>
      <c r="J1214" s="220">
        <f>ROUND(I1214*H1214,2)</f>
        <v>0</v>
      </c>
      <c r="K1214" s="216" t="s">
        <v>147</v>
      </c>
      <c r="L1214" s="46"/>
      <c r="M1214" s="221" t="s">
        <v>19</v>
      </c>
      <c r="N1214" s="222" t="s">
        <v>43</v>
      </c>
      <c r="O1214" s="86"/>
      <c r="P1214" s="223">
        <f>O1214*H1214</f>
        <v>0</v>
      </c>
      <c r="Q1214" s="223">
        <v>0.00012</v>
      </c>
      <c r="R1214" s="223">
        <f>Q1214*H1214</f>
        <v>0.00021600000000000002</v>
      </c>
      <c r="S1214" s="223">
        <v>0</v>
      </c>
      <c r="T1214" s="224">
        <f>S1214*H1214</f>
        <v>0</v>
      </c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R1214" s="225" t="s">
        <v>283</v>
      </c>
      <c r="AT1214" s="225" t="s">
        <v>143</v>
      </c>
      <c r="AU1214" s="225" t="s">
        <v>84</v>
      </c>
      <c r="AY1214" s="19" t="s">
        <v>141</v>
      </c>
      <c r="BE1214" s="226">
        <f>IF(N1214="základní",J1214,0)</f>
        <v>0</v>
      </c>
      <c r="BF1214" s="226">
        <f>IF(N1214="snížená",J1214,0)</f>
        <v>0</v>
      </c>
      <c r="BG1214" s="226">
        <f>IF(N1214="zákl. přenesená",J1214,0)</f>
        <v>0</v>
      </c>
      <c r="BH1214" s="226">
        <f>IF(N1214="sníž. přenesená",J1214,0)</f>
        <v>0</v>
      </c>
      <c r="BI1214" s="226">
        <f>IF(N1214="nulová",J1214,0)</f>
        <v>0</v>
      </c>
      <c r="BJ1214" s="19" t="s">
        <v>84</v>
      </c>
      <c r="BK1214" s="226">
        <f>ROUND(I1214*H1214,2)</f>
        <v>0</v>
      </c>
      <c r="BL1214" s="19" t="s">
        <v>283</v>
      </c>
      <c r="BM1214" s="225" t="s">
        <v>1504</v>
      </c>
    </row>
    <row r="1215" s="2" customFormat="1">
      <c r="A1215" s="40"/>
      <c r="B1215" s="41"/>
      <c r="C1215" s="42"/>
      <c r="D1215" s="227" t="s">
        <v>150</v>
      </c>
      <c r="E1215" s="42"/>
      <c r="F1215" s="228" t="s">
        <v>1083</v>
      </c>
      <c r="G1215" s="42"/>
      <c r="H1215" s="42"/>
      <c r="I1215" s="229"/>
      <c r="J1215" s="42"/>
      <c r="K1215" s="42"/>
      <c r="L1215" s="46"/>
      <c r="M1215" s="230"/>
      <c r="N1215" s="231"/>
      <c r="O1215" s="86"/>
      <c r="P1215" s="86"/>
      <c r="Q1215" s="86"/>
      <c r="R1215" s="86"/>
      <c r="S1215" s="86"/>
      <c r="T1215" s="87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T1215" s="19" t="s">
        <v>150</v>
      </c>
      <c r="AU1215" s="19" t="s">
        <v>84</v>
      </c>
    </row>
    <row r="1216" s="13" customFormat="1">
      <c r="A1216" s="13"/>
      <c r="B1216" s="232"/>
      <c r="C1216" s="233"/>
      <c r="D1216" s="234" t="s">
        <v>152</v>
      </c>
      <c r="E1216" s="235" t="s">
        <v>19</v>
      </c>
      <c r="F1216" s="236" t="s">
        <v>1069</v>
      </c>
      <c r="G1216" s="233"/>
      <c r="H1216" s="235" t="s">
        <v>19</v>
      </c>
      <c r="I1216" s="237"/>
      <c r="J1216" s="233"/>
      <c r="K1216" s="233"/>
      <c r="L1216" s="238"/>
      <c r="M1216" s="239"/>
      <c r="N1216" s="240"/>
      <c r="O1216" s="240"/>
      <c r="P1216" s="240"/>
      <c r="Q1216" s="240"/>
      <c r="R1216" s="240"/>
      <c r="S1216" s="240"/>
      <c r="T1216" s="241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2" t="s">
        <v>152</v>
      </c>
      <c r="AU1216" s="242" t="s">
        <v>84</v>
      </c>
      <c r="AV1216" s="13" t="s">
        <v>78</v>
      </c>
      <c r="AW1216" s="13" t="s">
        <v>33</v>
      </c>
      <c r="AX1216" s="13" t="s">
        <v>71</v>
      </c>
      <c r="AY1216" s="242" t="s">
        <v>141</v>
      </c>
    </row>
    <row r="1217" s="14" customFormat="1">
      <c r="A1217" s="14"/>
      <c r="B1217" s="243"/>
      <c r="C1217" s="244"/>
      <c r="D1217" s="234" t="s">
        <v>152</v>
      </c>
      <c r="E1217" s="245" t="s">
        <v>19</v>
      </c>
      <c r="F1217" s="246" t="s">
        <v>1070</v>
      </c>
      <c r="G1217" s="244"/>
      <c r="H1217" s="247">
        <v>0.35999999999999999</v>
      </c>
      <c r="I1217" s="248"/>
      <c r="J1217" s="244"/>
      <c r="K1217" s="244"/>
      <c r="L1217" s="249"/>
      <c r="M1217" s="250"/>
      <c r="N1217" s="251"/>
      <c r="O1217" s="251"/>
      <c r="P1217" s="251"/>
      <c r="Q1217" s="251"/>
      <c r="R1217" s="251"/>
      <c r="S1217" s="251"/>
      <c r="T1217" s="252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53" t="s">
        <v>152</v>
      </c>
      <c r="AU1217" s="253" t="s">
        <v>84</v>
      </c>
      <c r="AV1217" s="14" t="s">
        <v>84</v>
      </c>
      <c r="AW1217" s="14" t="s">
        <v>33</v>
      </c>
      <c r="AX1217" s="14" t="s">
        <v>71</v>
      </c>
      <c r="AY1217" s="253" t="s">
        <v>141</v>
      </c>
    </row>
    <row r="1218" s="14" customFormat="1">
      <c r="A1218" s="14"/>
      <c r="B1218" s="243"/>
      <c r="C1218" s="244"/>
      <c r="D1218" s="234" t="s">
        <v>152</v>
      </c>
      <c r="E1218" s="245" t="s">
        <v>19</v>
      </c>
      <c r="F1218" s="246" t="s">
        <v>1071</v>
      </c>
      <c r="G1218" s="244"/>
      <c r="H1218" s="247">
        <v>0.95999999999999996</v>
      </c>
      <c r="I1218" s="248"/>
      <c r="J1218" s="244"/>
      <c r="K1218" s="244"/>
      <c r="L1218" s="249"/>
      <c r="M1218" s="250"/>
      <c r="N1218" s="251"/>
      <c r="O1218" s="251"/>
      <c r="P1218" s="251"/>
      <c r="Q1218" s="251"/>
      <c r="R1218" s="251"/>
      <c r="S1218" s="251"/>
      <c r="T1218" s="252"/>
      <c r="U1218" s="14"/>
      <c r="V1218" s="14"/>
      <c r="W1218" s="14"/>
      <c r="X1218" s="14"/>
      <c r="Y1218" s="14"/>
      <c r="Z1218" s="14"/>
      <c r="AA1218" s="14"/>
      <c r="AB1218" s="14"/>
      <c r="AC1218" s="14"/>
      <c r="AD1218" s="14"/>
      <c r="AE1218" s="14"/>
      <c r="AT1218" s="253" t="s">
        <v>152</v>
      </c>
      <c r="AU1218" s="253" t="s">
        <v>84</v>
      </c>
      <c r="AV1218" s="14" t="s">
        <v>84</v>
      </c>
      <c r="AW1218" s="14" t="s">
        <v>33</v>
      </c>
      <c r="AX1218" s="14" t="s">
        <v>71</v>
      </c>
      <c r="AY1218" s="253" t="s">
        <v>141</v>
      </c>
    </row>
    <row r="1219" s="13" customFormat="1">
      <c r="A1219" s="13"/>
      <c r="B1219" s="232"/>
      <c r="C1219" s="233"/>
      <c r="D1219" s="234" t="s">
        <v>152</v>
      </c>
      <c r="E1219" s="235" t="s">
        <v>19</v>
      </c>
      <c r="F1219" s="236" t="s">
        <v>1072</v>
      </c>
      <c r="G1219" s="233"/>
      <c r="H1219" s="235" t="s">
        <v>19</v>
      </c>
      <c r="I1219" s="237"/>
      <c r="J1219" s="233"/>
      <c r="K1219" s="233"/>
      <c r="L1219" s="238"/>
      <c r="M1219" s="239"/>
      <c r="N1219" s="240"/>
      <c r="O1219" s="240"/>
      <c r="P1219" s="240"/>
      <c r="Q1219" s="240"/>
      <c r="R1219" s="240"/>
      <c r="S1219" s="240"/>
      <c r="T1219" s="241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42" t="s">
        <v>152</v>
      </c>
      <c r="AU1219" s="242" t="s">
        <v>84</v>
      </c>
      <c r="AV1219" s="13" t="s">
        <v>78</v>
      </c>
      <c r="AW1219" s="13" t="s">
        <v>33</v>
      </c>
      <c r="AX1219" s="13" t="s">
        <v>71</v>
      </c>
      <c r="AY1219" s="242" t="s">
        <v>141</v>
      </c>
    </row>
    <row r="1220" s="14" customFormat="1">
      <c r="A1220" s="14"/>
      <c r="B1220" s="243"/>
      <c r="C1220" s="244"/>
      <c r="D1220" s="234" t="s">
        <v>152</v>
      </c>
      <c r="E1220" s="245" t="s">
        <v>19</v>
      </c>
      <c r="F1220" s="246" t="s">
        <v>1073</v>
      </c>
      <c r="G1220" s="244"/>
      <c r="H1220" s="247">
        <v>0.47999999999999998</v>
      </c>
      <c r="I1220" s="248"/>
      <c r="J1220" s="244"/>
      <c r="K1220" s="244"/>
      <c r="L1220" s="249"/>
      <c r="M1220" s="250"/>
      <c r="N1220" s="251"/>
      <c r="O1220" s="251"/>
      <c r="P1220" s="251"/>
      <c r="Q1220" s="251"/>
      <c r="R1220" s="251"/>
      <c r="S1220" s="251"/>
      <c r="T1220" s="252"/>
      <c r="U1220" s="14"/>
      <c r="V1220" s="14"/>
      <c r="W1220" s="14"/>
      <c r="X1220" s="14"/>
      <c r="Y1220" s="14"/>
      <c r="Z1220" s="14"/>
      <c r="AA1220" s="14"/>
      <c r="AB1220" s="14"/>
      <c r="AC1220" s="14"/>
      <c r="AD1220" s="14"/>
      <c r="AE1220" s="14"/>
      <c r="AT1220" s="253" t="s">
        <v>152</v>
      </c>
      <c r="AU1220" s="253" t="s">
        <v>84</v>
      </c>
      <c r="AV1220" s="14" t="s">
        <v>84</v>
      </c>
      <c r="AW1220" s="14" t="s">
        <v>33</v>
      </c>
      <c r="AX1220" s="14" t="s">
        <v>71</v>
      </c>
      <c r="AY1220" s="253" t="s">
        <v>141</v>
      </c>
    </row>
    <row r="1221" s="15" customFormat="1">
      <c r="A1221" s="15"/>
      <c r="B1221" s="254"/>
      <c r="C1221" s="255"/>
      <c r="D1221" s="234" t="s">
        <v>152</v>
      </c>
      <c r="E1221" s="256" t="s">
        <v>19</v>
      </c>
      <c r="F1221" s="257" t="s">
        <v>159</v>
      </c>
      <c r="G1221" s="255"/>
      <c r="H1221" s="258">
        <v>1.7999999999999998</v>
      </c>
      <c r="I1221" s="259"/>
      <c r="J1221" s="255"/>
      <c r="K1221" s="255"/>
      <c r="L1221" s="260"/>
      <c r="M1221" s="261"/>
      <c r="N1221" s="262"/>
      <c r="O1221" s="262"/>
      <c r="P1221" s="262"/>
      <c r="Q1221" s="262"/>
      <c r="R1221" s="262"/>
      <c r="S1221" s="262"/>
      <c r="T1221" s="263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64" t="s">
        <v>152</v>
      </c>
      <c r="AU1221" s="264" t="s">
        <v>84</v>
      </c>
      <c r="AV1221" s="15" t="s">
        <v>148</v>
      </c>
      <c r="AW1221" s="15" t="s">
        <v>33</v>
      </c>
      <c r="AX1221" s="15" t="s">
        <v>78</v>
      </c>
      <c r="AY1221" s="264" t="s">
        <v>141</v>
      </c>
    </row>
    <row r="1222" s="2" customFormat="1" ht="16.5" customHeight="1">
      <c r="A1222" s="40"/>
      <c r="B1222" s="41"/>
      <c r="C1222" s="214" t="s">
        <v>1084</v>
      </c>
      <c r="D1222" s="214" t="s">
        <v>143</v>
      </c>
      <c r="E1222" s="215" t="s">
        <v>1085</v>
      </c>
      <c r="F1222" s="216" t="s">
        <v>1086</v>
      </c>
      <c r="G1222" s="217" t="s">
        <v>146</v>
      </c>
      <c r="H1222" s="218">
        <v>899.15999999999997</v>
      </c>
      <c r="I1222" s="219"/>
      <c r="J1222" s="220">
        <f>ROUND(I1222*H1222,2)</f>
        <v>0</v>
      </c>
      <c r="K1222" s="216" t="s">
        <v>147</v>
      </c>
      <c r="L1222" s="46"/>
      <c r="M1222" s="221" t="s">
        <v>19</v>
      </c>
      <c r="N1222" s="222" t="s">
        <v>43</v>
      </c>
      <c r="O1222" s="86"/>
      <c r="P1222" s="223">
        <f>O1222*H1222</f>
        <v>0</v>
      </c>
      <c r="Q1222" s="223">
        <v>0</v>
      </c>
      <c r="R1222" s="223">
        <f>Q1222*H1222</f>
        <v>0</v>
      </c>
      <c r="S1222" s="223">
        <v>0</v>
      </c>
      <c r="T1222" s="224">
        <f>S1222*H1222</f>
        <v>0</v>
      </c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R1222" s="225" t="s">
        <v>283</v>
      </c>
      <c r="AT1222" s="225" t="s">
        <v>143</v>
      </c>
      <c r="AU1222" s="225" t="s">
        <v>84</v>
      </c>
      <c r="AY1222" s="19" t="s">
        <v>141</v>
      </c>
      <c r="BE1222" s="226">
        <f>IF(N1222="základní",J1222,0)</f>
        <v>0</v>
      </c>
      <c r="BF1222" s="226">
        <f>IF(N1222="snížená",J1222,0)</f>
        <v>0</v>
      </c>
      <c r="BG1222" s="226">
        <f>IF(N1222="zákl. přenesená",J1222,0)</f>
        <v>0</v>
      </c>
      <c r="BH1222" s="226">
        <f>IF(N1222="sníž. přenesená",J1222,0)</f>
        <v>0</v>
      </c>
      <c r="BI1222" s="226">
        <f>IF(N1222="nulová",J1222,0)</f>
        <v>0</v>
      </c>
      <c r="BJ1222" s="19" t="s">
        <v>84</v>
      </c>
      <c r="BK1222" s="226">
        <f>ROUND(I1222*H1222,2)</f>
        <v>0</v>
      </c>
      <c r="BL1222" s="19" t="s">
        <v>283</v>
      </c>
      <c r="BM1222" s="225" t="s">
        <v>1087</v>
      </c>
    </row>
    <row r="1223" s="2" customFormat="1">
      <c r="A1223" s="40"/>
      <c r="B1223" s="41"/>
      <c r="C1223" s="42"/>
      <c r="D1223" s="227" t="s">
        <v>150</v>
      </c>
      <c r="E1223" s="42"/>
      <c r="F1223" s="228" t="s">
        <v>1088</v>
      </c>
      <c r="G1223" s="42"/>
      <c r="H1223" s="42"/>
      <c r="I1223" s="229"/>
      <c r="J1223" s="42"/>
      <c r="K1223" s="42"/>
      <c r="L1223" s="46"/>
      <c r="M1223" s="230"/>
      <c r="N1223" s="231"/>
      <c r="O1223" s="86"/>
      <c r="P1223" s="86"/>
      <c r="Q1223" s="86"/>
      <c r="R1223" s="86"/>
      <c r="S1223" s="86"/>
      <c r="T1223" s="87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T1223" s="19" t="s">
        <v>150</v>
      </c>
      <c r="AU1223" s="19" t="s">
        <v>84</v>
      </c>
    </row>
    <row r="1224" s="13" customFormat="1">
      <c r="A1224" s="13"/>
      <c r="B1224" s="232"/>
      <c r="C1224" s="233"/>
      <c r="D1224" s="234" t="s">
        <v>152</v>
      </c>
      <c r="E1224" s="235" t="s">
        <v>19</v>
      </c>
      <c r="F1224" s="236" t="s">
        <v>255</v>
      </c>
      <c r="G1224" s="233"/>
      <c r="H1224" s="235" t="s">
        <v>19</v>
      </c>
      <c r="I1224" s="237"/>
      <c r="J1224" s="233"/>
      <c r="K1224" s="233"/>
      <c r="L1224" s="238"/>
      <c r="M1224" s="239"/>
      <c r="N1224" s="240"/>
      <c r="O1224" s="240"/>
      <c r="P1224" s="240"/>
      <c r="Q1224" s="240"/>
      <c r="R1224" s="240"/>
      <c r="S1224" s="240"/>
      <c r="T1224" s="241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2" t="s">
        <v>152</v>
      </c>
      <c r="AU1224" s="242" t="s">
        <v>84</v>
      </c>
      <c r="AV1224" s="13" t="s">
        <v>78</v>
      </c>
      <c r="AW1224" s="13" t="s">
        <v>33</v>
      </c>
      <c r="AX1224" s="13" t="s">
        <v>71</v>
      </c>
      <c r="AY1224" s="242" t="s">
        <v>141</v>
      </c>
    </row>
    <row r="1225" s="14" customFormat="1">
      <c r="A1225" s="14"/>
      <c r="B1225" s="243"/>
      <c r="C1225" s="244"/>
      <c r="D1225" s="234" t="s">
        <v>152</v>
      </c>
      <c r="E1225" s="245" t="s">
        <v>19</v>
      </c>
      <c r="F1225" s="246" t="s">
        <v>1477</v>
      </c>
      <c r="G1225" s="244"/>
      <c r="H1225" s="247">
        <v>29.25</v>
      </c>
      <c r="I1225" s="248"/>
      <c r="J1225" s="244"/>
      <c r="K1225" s="244"/>
      <c r="L1225" s="249"/>
      <c r="M1225" s="250"/>
      <c r="N1225" s="251"/>
      <c r="O1225" s="251"/>
      <c r="P1225" s="251"/>
      <c r="Q1225" s="251"/>
      <c r="R1225" s="251"/>
      <c r="S1225" s="251"/>
      <c r="T1225" s="252"/>
      <c r="U1225" s="14"/>
      <c r="V1225" s="14"/>
      <c r="W1225" s="14"/>
      <c r="X1225" s="14"/>
      <c r="Y1225" s="14"/>
      <c r="Z1225" s="14"/>
      <c r="AA1225" s="14"/>
      <c r="AB1225" s="14"/>
      <c r="AC1225" s="14"/>
      <c r="AD1225" s="14"/>
      <c r="AE1225" s="14"/>
      <c r="AT1225" s="253" t="s">
        <v>152</v>
      </c>
      <c r="AU1225" s="253" t="s">
        <v>84</v>
      </c>
      <c r="AV1225" s="14" t="s">
        <v>84</v>
      </c>
      <c r="AW1225" s="14" t="s">
        <v>33</v>
      </c>
      <c r="AX1225" s="14" t="s">
        <v>71</v>
      </c>
      <c r="AY1225" s="253" t="s">
        <v>141</v>
      </c>
    </row>
    <row r="1226" s="14" customFormat="1">
      <c r="A1226" s="14"/>
      <c r="B1226" s="243"/>
      <c r="C1226" s="244"/>
      <c r="D1226" s="234" t="s">
        <v>152</v>
      </c>
      <c r="E1226" s="245" t="s">
        <v>19</v>
      </c>
      <c r="F1226" s="246" t="s">
        <v>258</v>
      </c>
      <c r="G1226" s="244"/>
      <c r="H1226" s="247">
        <v>0.22500000000000001</v>
      </c>
      <c r="I1226" s="248"/>
      <c r="J1226" s="244"/>
      <c r="K1226" s="244"/>
      <c r="L1226" s="249"/>
      <c r="M1226" s="250"/>
      <c r="N1226" s="251"/>
      <c r="O1226" s="251"/>
      <c r="P1226" s="251"/>
      <c r="Q1226" s="251"/>
      <c r="R1226" s="251"/>
      <c r="S1226" s="251"/>
      <c r="T1226" s="252"/>
      <c r="U1226" s="14"/>
      <c r="V1226" s="14"/>
      <c r="W1226" s="14"/>
      <c r="X1226" s="14"/>
      <c r="Y1226" s="14"/>
      <c r="Z1226" s="14"/>
      <c r="AA1226" s="14"/>
      <c r="AB1226" s="14"/>
      <c r="AC1226" s="14"/>
      <c r="AD1226" s="14"/>
      <c r="AE1226" s="14"/>
      <c r="AT1226" s="253" t="s">
        <v>152</v>
      </c>
      <c r="AU1226" s="253" t="s">
        <v>84</v>
      </c>
      <c r="AV1226" s="14" t="s">
        <v>84</v>
      </c>
      <c r="AW1226" s="14" t="s">
        <v>33</v>
      </c>
      <c r="AX1226" s="14" t="s">
        <v>71</v>
      </c>
      <c r="AY1226" s="253" t="s">
        <v>141</v>
      </c>
    </row>
    <row r="1227" s="14" customFormat="1">
      <c r="A1227" s="14"/>
      <c r="B1227" s="243"/>
      <c r="C1227" s="244"/>
      <c r="D1227" s="234" t="s">
        <v>152</v>
      </c>
      <c r="E1227" s="245" t="s">
        <v>19</v>
      </c>
      <c r="F1227" s="246" t="s">
        <v>259</v>
      </c>
      <c r="G1227" s="244"/>
      <c r="H1227" s="247">
        <v>7.8300000000000001</v>
      </c>
      <c r="I1227" s="248"/>
      <c r="J1227" s="244"/>
      <c r="K1227" s="244"/>
      <c r="L1227" s="249"/>
      <c r="M1227" s="250"/>
      <c r="N1227" s="251"/>
      <c r="O1227" s="251"/>
      <c r="P1227" s="251"/>
      <c r="Q1227" s="251"/>
      <c r="R1227" s="251"/>
      <c r="S1227" s="251"/>
      <c r="T1227" s="252"/>
      <c r="U1227" s="14"/>
      <c r="V1227" s="14"/>
      <c r="W1227" s="14"/>
      <c r="X1227" s="14"/>
      <c r="Y1227" s="14"/>
      <c r="Z1227" s="14"/>
      <c r="AA1227" s="14"/>
      <c r="AB1227" s="14"/>
      <c r="AC1227" s="14"/>
      <c r="AD1227" s="14"/>
      <c r="AE1227" s="14"/>
      <c r="AT1227" s="253" t="s">
        <v>152</v>
      </c>
      <c r="AU1227" s="253" t="s">
        <v>84</v>
      </c>
      <c r="AV1227" s="14" t="s">
        <v>84</v>
      </c>
      <c r="AW1227" s="14" t="s">
        <v>33</v>
      </c>
      <c r="AX1227" s="14" t="s">
        <v>71</v>
      </c>
      <c r="AY1227" s="253" t="s">
        <v>141</v>
      </c>
    </row>
    <row r="1228" s="13" customFormat="1">
      <c r="A1228" s="13"/>
      <c r="B1228" s="232"/>
      <c r="C1228" s="233"/>
      <c r="D1228" s="234" t="s">
        <v>152</v>
      </c>
      <c r="E1228" s="235" t="s">
        <v>19</v>
      </c>
      <c r="F1228" s="236" t="s">
        <v>260</v>
      </c>
      <c r="G1228" s="233"/>
      <c r="H1228" s="235" t="s">
        <v>19</v>
      </c>
      <c r="I1228" s="237"/>
      <c r="J1228" s="233"/>
      <c r="K1228" s="233"/>
      <c r="L1228" s="238"/>
      <c r="M1228" s="239"/>
      <c r="N1228" s="240"/>
      <c r="O1228" s="240"/>
      <c r="P1228" s="240"/>
      <c r="Q1228" s="240"/>
      <c r="R1228" s="240"/>
      <c r="S1228" s="240"/>
      <c r="T1228" s="241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2" t="s">
        <v>152</v>
      </c>
      <c r="AU1228" s="242" t="s">
        <v>84</v>
      </c>
      <c r="AV1228" s="13" t="s">
        <v>78</v>
      </c>
      <c r="AW1228" s="13" t="s">
        <v>33</v>
      </c>
      <c r="AX1228" s="13" t="s">
        <v>71</v>
      </c>
      <c r="AY1228" s="242" t="s">
        <v>141</v>
      </c>
    </row>
    <row r="1229" s="14" customFormat="1">
      <c r="A1229" s="14"/>
      <c r="B1229" s="243"/>
      <c r="C1229" s="244"/>
      <c r="D1229" s="234" t="s">
        <v>152</v>
      </c>
      <c r="E1229" s="245" t="s">
        <v>19</v>
      </c>
      <c r="F1229" s="246" t="s">
        <v>1478</v>
      </c>
      <c r="G1229" s="244"/>
      <c r="H1229" s="247">
        <v>409.5</v>
      </c>
      <c r="I1229" s="248"/>
      <c r="J1229" s="244"/>
      <c r="K1229" s="244"/>
      <c r="L1229" s="249"/>
      <c r="M1229" s="250"/>
      <c r="N1229" s="251"/>
      <c r="O1229" s="251"/>
      <c r="P1229" s="251"/>
      <c r="Q1229" s="251"/>
      <c r="R1229" s="251"/>
      <c r="S1229" s="251"/>
      <c r="T1229" s="252"/>
      <c r="U1229" s="14"/>
      <c r="V1229" s="14"/>
      <c r="W1229" s="14"/>
      <c r="X1229" s="14"/>
      <c r="Y1229" s="14"/>
      <c r="Z1229" s="14"/>
      <c r="AA1229" s="14"/>
      <c r="AB1229" s="14"/>
      <c r="AC1229" s="14"/>
      <c r="AD1229" s="14"/>
      <c r="AE1229" s="14"/>
      <c r="AT1229" s="253" t="s">
        <v>152</v>
      </c>
      <c r="AU1229" s="253" t="s">
        <v>84</v>
      </c>
      <c r="AV1229" s="14" t="s">
        <v>84</v>
      </c>
      <c r="AW1229" s="14" t="s">
        <v>33</v>
      </c>
      <c r="AX1229" s="14" t="s">
        <v>71</v>
      </c>
      <c r="AY1229" s="253" t="s">
        <v>141</v>
      </c>
    </row>
    <row r="1230" s="14" customFormat="1">
      <c r="A1230" s="14"/>
      <c r="B1230" s="243"/>
      <c r="C1230" s="244"/>
      <c r="D1230" s="234" t="s">
        <v>152</v>
      </c>
      <c r="E1230" s="245" t="s">
        <v>19</v>
      </c>
      <c r="F1230" s="246" t="s">
        <v>262</v>
      </c>
      <c r="G1230" s="244"/>
      <c r="H1230" s="247">
        <v>76.319999999999993</v>
      </c>
      <c r="I1230" s="248"/>
      <c r="J1230" s="244"/>
      <c r="K1230" s="244"/>
      <c r="L1230" s="249"/>
      <c r="M1230" s="250"/>
      <c r="N1230" s="251"/>
      <c r="O1230" s="251"/>
      <c r="P1230" s="251"/>
      <c r="Q1230" s="251"/>
      <c r="R1230" s="251"/>
      <c r="S1230" s="251"/>
      <c r="T1230" s="252"/>
      <c r="U1230" s="14"/>
      <c r="V1230" s="14"/>
      <c r="W1230" s="14"/>
      <c r="X1230" s="14"/>
      <c r="Y1230" s="14"/>
      <c r="Z1230" s="14"/>
      <c r="AA1230" s="14"/>
      <c r="AB1230" s="14"/>
      <c r="AC1230" s="14"/>
      <c r="AD1230" s="14"/>
      <c r="AE1230" s="14"/>
      <c r="AT1230" s="253" t="s">
        <v>152</v>
      </c>
      <c r="AU1230" s="253" t="s">
        <v>84</v>
      </c>
      <c r="AV1230" s="14" t="s">
        <v>84</v>
      </c>
      <c r="AW1230" s="14" t="s">
        <v>33</v>
      </c>
      <c r="AX1230" s="14" t="s">
        <v>71</v>
      </c>
      <c r="AY1230" s="253" t="s">
        <v>141</v>
      </c>
    </row>
    <row r="1231" s="14" customFormat="1">
      <c r="A1231" s="14"/>
      <c r="B1231" s="243"/>
      <c r="C1231" s="244"/>
      <c r="D1231" s="234" t="s">
        <v>152</v>
      </c>
      <c r="E1231" s="245" t="s">
        <v>19</v>
      </c>
      <c r="F1231" s="246" t="s">
        <v>579</v>
      </c>
      <c r="G1231" s="244"/>
      <c r="H1231" s="247">
        <v>0.79500000000000004</v>
      </c>
      <c r="I1231" s="248"/>
      <c r="J1231" s="244"/>
      <c r="K1231" s="244"/>
      <c r="L1231" s="249"/>
      <c r="M1231" s="250"/>
      <c r="N1231" s="251"/>
      <c r="O1231" s="251"/>
      <c r="P1231" s="251"/>
      <c r="Q1231" s="251"/>
      <c r="R1231" s="251"/>
      <c r="S1231" s="251"/>
      <c r="T1231" s="252"/>
      <c r="U1231" s="14"/>
      <c r="V1231" s="14"/>
      <c r="W1231" s="14"/>
      <c r="X1231" s="14"/>
      <c r="Y1231" s="14"/>
      <c r="Z1231" s="14"/>
      <c r="AA1231" s="14"/>
      <c r="AB1231" s="14"/>
      <c r="AC1231" s="14"/>
      <c r="AD1231" s="14"/>
      <c r="AE1231" s="14"/>
      <c r="AT1231" s="253" t="s">
        <v>152</v>
      </c>
      <c r="AU1231" s="253" t="s">
        <v>84</v>
      </c>
      <c r="AV1231" s="14" t="s">
        <v>84</v>
      </c>
      <c r="AW1231" s="14" t="s">
        <v>33</v>
      </c>
      <c r="AX1231" s="14" t="s">
        <v>71</v>
      </c>
      <c r="AY1231" s="253" t="s">
        <v>141</v>
      </c>
    </row>
    <row r="1232" s="14" customFormat="1">
      <c r="A1232" s="14"/>
      <c r="B1232" s="243"/>
      <c r="C1232" s="244"/>
      <c r="D1232" s="234" t="s">
        <v>152</v>
      </c>
      <c r="E1232" s="245" t="s">
        <v>19</v>
      </c>
      <c r="F1232" s="246" t="s">
        <v>263</v>
      </c>
      <c r="G1232" s="244"/>
      <c r="H1232" s="247">
        <v>1.0800000000000001</v>
      </c>
      <c r="I1232" s="248"/>
      <c r="J1232" s="244"/>
      <c r="K1232" s="244"/>
      <c r="L1232" s="249"/>
      <c r="M1232" s="250"/>
      <c r="N1232" s="251"/>
      <c r="O1232" s="251"/>
      <c r="P1232" s="251"/>
      <c r="Q1232" s="251"/>
      <c r="R1232" s="251"/>
      <c r="S1232" s="251"/>
      <c r="T1232" s="252"/>
      <c r="U1232" s="14"/>
      <c r="V1232" s="14"/>
      <c r="W1232" s="14"/>
      <c r="X1232" s="14"/>
      <c r="Y1232" s="14"/>
      <c r="Z1232" s="14"/>
      <c r="AA1232" s="14"/>
      <c r="AB1232" s="14"/>
      <c r="AC1232" s="14"/>
      <c r="AD1232" s="14"/>
      <c r="AE1232" s="14"/>
      <c r="AT1232" s="253" t="s">
        <v>152</v>
      </c>
      <c r="AU1232" s="253" t="s">
        <v>84</v>
      </c>
      <c r="AV1232" s="14" t="s">
        <v>84</v>
      </c>
      <c r="AW1232" s="14" t="s">
        <v>33</v>
      </c>
      <c r="AX1232" s="14" t="s">
        <v>71</v>
      </c>
      <c r="AY1232" s="253" t="s">
        <v>141</v>
      </c>
    </row>
    <row r="1233" s="13" customFormat="1">
      <c r="A1233" s="13"/>
      <c r="B1233" s="232"/>
      <c r="C1233" s="233"/>
      <c r="D1233" s="234" t="s">
        <v>152</v>
      </c>
      <c r="E1233" s="235" t="s">
        <v>19</v>
      </c>
      <c r="F1233" s="236" t="s">
        <v>1479</v>
      </c>
      <c r="G1233" s="233"/>
      <c r="H1233" s="235" t="s">
        <v>19</v>
      </c>
      <c r="I1233" s="237"/>
      <c r="J1233" s="233"/>
      <c r="K1233" s="233"/>
      <c r="L1233" s="238"/>
      <c r="M1233" s="239"/>
      <c r="N1233" s="240"/>
      <c r="O1233" s="240"/>
      <c r="P1233" s="240"/>
      <c r="Q1233" s="240"/>
      <c r="R1233" s="240"/>
      <c r="S1233" s="240"/>
      <c r="T1233" s="241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42" t="s">
        <v>152</v>
      </c>
      <c r="AU1233" s="242" t="s">
        <v>84</v>
      </c>
      <c r="AV1233" s="13" t="s">
        <v>78</v>
      </c>
      <c r="AW1233" s="13" t="s">
        <v>33</v>
      </c>
      <c r="AX1233" s="13" t="s">
        <v>71</v>
      </c>
      <c r="AY1233" s="242" t="s">
        <v>141</v>
      </c>
    </row>
    <row r="1234" s="14" customFormat="1">
      <c r="A1234" s="14"/>
      <c r="B1234" s="243"/>
      <c r="C1234" s="244"/>
      <c r="D1234" s="234" t="s">
        <v>152</v>
      </c>
      <c r="E1234" s="245" t="s">
        <v>19</v>
      </c>
      <c r="F1234" s="246" t="s">
        <v>1496</v>
      </c>
      <c r="G1234" s="244"/>
      <c r="H1234" s="247">
        <v>192.66</v>
      </c>
      <c r="I1234" s="248"/>
      <c r="J1234" s="244"/>
      <c r="K1234" s="244"/>
      <c r="L1234" s="249"/>
      <c r="M1234" s="250"/>
      <c r="N1234" s="251"/>
      <c r="O1234" s="251"/>
      <c r="P1234" s="251"/>
      <c r="Q1234" s="251"/>
      <c r="R1234" s="251"/>
      <c r="S1234" s="251"/>
      <c r="T1234" s="252"/>
      <c r="U1234" s="14"/>
      <c r="V1234" s="14"/>
      <c r="W1234" s="14"/>
      <c r="X1234" s="14"/>
      <c r="Y1234" s="14"/>
      <c r="Z1234" s="14"/>
      <c r="AA1234" s="14"/>
      <c r="AB1234" s="14"/>
      <c r="AC1234" s="14"/>
      <c r="AD1234" s="14"/>
      <c r="AE1234" s="14"/>
      <c r="AT1234" s="253" t="s">
        <v>152</v>
      </c>
      <c r="AU1234" s="253" t="s">
        <v>84</v>
      </c>
      <c r="AV1234" s="14" t="s">
        <v>84</v>
      </c>
      <c r="AW1234" s="14" t="s">
        <v>33</v>
      </c>
      <c r="AX1234" s="14" t="s">
        <v>71</v>
      </c>
      <c r="AY1234" s="253" t="s">
        <v>141</v>
      </c>
    </row>
    <row r="1235" s="13" customFormat="1">
      <c r="A1235" s="13"/>
      <c r="B1235" s="232"/>
      <c r="C1235" s="233"/>
      <c r="D1235" s="234" t="s">
        <v>152</v>
      </c>
      <c r="E1235" s="235" t="s">
        <v>19</v>
      </c>
      <c r="F1235" s="236" t="s">
        <v>264</v>
      </c>
      <c r="G1235" s="233"/>
      <c r="H1235" s="235" t="s">
        <v>19</v>
      </c>
      <c r="I1235" s="237"/>
      <c r="J1235" s="233"/>
      <c r="K1235" s="233"/>
      <c r="L1235" s="238"/>
      <c r="M1235" s="239"/>
      <c r="N1235" s="240"/>
      <c r="O1235" s="240"/>
      <c r="P1235" s="240"/>
      <c r="Q1235" s="240"/>
      <c r="R1235" s="240"/>
      <c r="S1235" s="240"/>
      <c r="T1235" s="241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42" t="s">
        <v>152</v>
      </c>
      <c r="AU1235" s="242" t="s">
        <v>84</v>
      </c>
      <c r="AV1235" s="13" t="s">
        <v>78</v>
      </c>
      <c r="AW1235" s="13" t="s">
        <v>33</v>
      </c>
      <c r="AX1235" s="13" t="s">
        <v>71</v>
      </c>
      <c r="AY1235" s="242" t="s">
        <v>141</v>
      </c>
    </row>
    <row r="1236" s="14" customFormat="1">
      <c r="A1236" s="14"/>
      <c r="B1236" s="243"/>
      <c r="C1236" s="244"/>
      <c r="D1236" s="234" t="s">
        <v>152</v>
      </c>
      <c r="E1236" s="245" t="s">
        <v>19</v>
      </c>
      <c r="F1236" s="246" t="s">
        <v>1478</v>
      </c>
      <c r="G1236" s="244"/>
      <c r="H1236" s="247">
        <v>409.5</v>
      </c>
      <c r="I1236" s="248"/>
      <c r="J1236" s="244"/>
      <c r="K1236" s="244"/>
      <c r="L1236" s="249"/>
      <c r="M1236" s="250"/>
      <c r="N1236" s="251"/>
      <c r="O1236" s="251"/>
      <c r="P1236" s="251"/>
      <c r="Q1236" s="251"/>
      <c r="R1236" s="251"/>
      <c r="S1236" s="251"/>
      <c r="T1236" s="252"/>
      <c r="U1236" s="14"/>
      <c r="V1236" s="14"/>
      <c r="W1236" s="14"/>
      <c r="X1236" s="14"/>
      <c r="Y1236" s="14"/>
      <c r="Z1236" s="14"/>
      <c r="AA1236" s="14"/>
      <c r="AB1236" s="14"/>
      <c r="AC1236" s="14"/>
      <c r="AD1236" s="14"/>
      <c r="AE1236" s="14"/>
      <c r="AT1236" s="253" t="s">
        <v>152</v>
      </c>
      <c r="AU1236" s="253" t="s">
        <v>84</v>
      </c>
      <c r="AV1236" s="14" t="s">
        <v>84</v>
      </c>
      <c r="AW1236" s="14" t="s">
        <v>33</v>
      </c>
      <c r="AX1236" s="14" t="s">
        <v>71</v>
      </c>
      <c r="AY1236" s="253" t="s">
        <v>141</v>
      </c>
    </row>
    <row r="1237" s="16" customFormat="1">
      <c r="A1237" s="16"/>
      <c r="B1237" s="275"/>
      <c r="C1237" s="276"/>
      <c r="D1237" s="234" t="s">
        <v>152</v>
      </c>
      <c r="E1237" s="277" t="s">
        <v>19</v>
      </c>
      <c r="F1237" s="278" t="s">
        <v>266</v>
      </c>
      <c r="G1237" s="276"/>
      <c r="H1237" s="279">
        <v>1127.1599999999999</v>
      </c>
      <c r="I1237" s="280"/>
      <c r="J1237" s="276"/>
      <c r="K1237" s="276"/>
      <c r="L1237" s="281"/>
      <c r="M1237" s="282"/>
      <c r="N1237" s="283"/>
      <c r="O1237" s="283"/>
      <c r="P1237" s="283"/>
      <c r="Q1237" s="283"/>
      <c r="R1237" s="283"/>
      <c r="S1237" s="283"/>
      <c r="T1237" s="284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5" t="s">
        <v>152</v>
      </c>
      <c r="AU1237" s="285" t="s">
        <v>84</v>
      </c>
      <c r="AV1237" s="16" t="s">
        <v>164</v>
      </c>
      <c r="AW1237" s="16" t="s">
        <v>33</v>
      </c>
      <c r="AX1237" s="16" t="s">
        <v>71</v>
      </c>
      <c r="AY1237" s="285" t="s">
        <v>141</v>
      </c>
    </row>
    <row r="1238" s="13" customFormat="1">
      <c r="A1238" s="13"/>
      <c r="B1238" s="232"/>
      <c r="C1238" s="233"/>
      <c r="D1238" s="234" t="s">
        <v>152</v>
      </c>
      <c r="E1238" s="235" t="s">
        <v>19</v>
      </c>
      <c r="F1238" s="236" t="s">
        <v>267</v>
      </c>
      <c r="G1238" s="233"/>
      <c r="H1238" s="235" t="s">
        <v>19</v>
      </c>
      <c r="I1238" s="237"/>
      <c r="J1238" s="233"/>
      <c r="K1238" s="233"/>
      <c r="L1238" s="238"/>
      <c r="M1238" s="239"/>
      <c r="N1238" s="240"/>
      <c r="O1238" s="240"/>
      <c r="P1238" s="240"/>
      <c r="Q1238" s="240"/>
      <c r="R1238" s="240"/>
      <c r="S1238" s="240"/>
      <c r="T1238" s="241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2" t="s">
        <v>152</v>
      </c>
      <c r="AU1238" s="242" t="s">
        <v>84</v>
      </c>
      <c r="AV1238" s="13" t="s">
        <v>78</v>
      </c>
      <c r="AW1238" s="13" t="s">
        <v>33</v>
      </c>
      <c r="AX1238" s="13" t="s">
        <v>71</v>
      </c>
      <c r="AY1238" s="242" t="s">
        <v>141</v>
      </c>
    </row>
    <row r="1239" s="13" customFormat="1">
      <c r="A1239" s="13"/>
      <c r="B1239" s="232"/>
      <c r="C1239" s="233"/>
      <c r="D1239" s="234" t="s">
        <v>152</v>
      </c>
      <c r="E1239" s="235" t="s">
        <v>19</v>
      </c>
      <c r="F1239" s="236" t="s">
        <v>288</v>
      </c>
      <c r="G1239" s="233"/>
      <c r="H1239" s="235" t="s">
        <v>19</v>
      </c>
      <c r="I1239" s="237"/>
      <c r="J1239" s="233"/>
      <c r="K1239" s="233"/>
      <c r="L1239" s="238"/>
      <c r="M1239" s="239"/>
      <c r="N1239" s="240"/>
      <c r="O1239" s="240"/>
      <c r="P1239" s="240"/>
      <c r="Q1239" s="240"/>
      <c r="R1239" s="240"/>
      <c r="S1239" s="240"/>
      <c r="T1239" s="241"/>
      <c r="U1239" s="13"/>
      <c r="V1239" s="13"/>
      <c r="W1239" s="13"/>
      <c r="X1239" s="13"/>
      <c r="Y1239" s="13"/>
      <c r="Z1239" s="13"/>
      <c r="AA1239" s="13"/>
      <c r="AB1239" s="13"/>
      <c r="AC1239" s="13"/>
      <c r="AD1239" s="13"/>
      <c r="AE1239" s="13"/>
      <c r="AT1239" s="242" t="s">
        <v>152</v>
      </c>
      <c r="AU1239" s="242" t="s">
        <v>84</v>
      </c>
      <c r="AV1239" s="13" t="s">
        <v>78</v>
      </c>
      <c r="AW1239" s="13" t="s">
        <v>33</v>
      </c>
      <c r="AX1239" s="13" t="s">
        <v>71</v>
      </c>
      <c r="AY1239" s="242" t="s">
        <v>141</v>
      </c>
    </row>
    <row r="1240" s="14" customFormat="1">
      <c r="A1240" s="14"/>
      <c r="B1240" s="243"/>
      <c r="C1240" s="244"/>
      <c r="D1240" s="234" t="s">
        <v>152</v>
      </c>
      <c r="E1240" s="245" t="s">
        <v>19</v>
      </c>
      <c r="F1240" s="246" t="s">
        <v>268</v>
      </c>
      <c r="G1240" s="244"/>
      <c r="H1240" s="247">
        <v>6.2999999999999998</v>
      </c>
      <c r="I1240" s="248"/>
      <c r="J1240" s="244"/>
      <c r="K1240" s="244"/>
      <c r="L1240" s="249"/>
      <c r="M1240" s="250"/>
      <c r="N1240" s="251"/>
      <c r="O1240" s="251"/>
      <c r="P1240" s="251"/>
      <c r="Q1240" s="251"/>
      <c r="R1240" s="251"/>
      <c r="S1240" s="251"/>
      <c r="T1240" s="252"/>
      <c r="U1240" s="14"/>
      <c r="V1240" s="14"/>
      <c r="W1240" s="14"/>
      <c r="X1240" s="14"/>
      <c r="Y1240" s="14"/>
      <c r="Z1240" s="14"/>
      <c r="AA1240" s="14"/>
      <c r="AB1240" s="14"/>
      <c r="AC1240" s="14"/>
      <c r="AD1240" s="14"/>
      <c r="AE1240" s="14"/>
      <c r="AT1240" s="253" t="s">
        <v>152</v>
      </c>
      <c r="AU1240" s="253" t="s">
        <v>84</v>
      </c>
      <c r="AV1240" s="14" t="s">
        <v>84</v>
      </c>
      <c r="AW1240" s="14" t="s">
        <v>33</v>
      </c>
      <c r="AX1240" s="14" t="s">
        <v>71</v>
      </c>
      <c r="AY1240" s="253" t="s">
        <v>141</v>
      </c>
    </row>
    <row r="1241" s="14" customFormat="1">
      <c r="A1241" s="14"/>
      <c r="B1241" s="243"/>
      <c r="C1241" s="244"/>
      <c r="D1241" s="234" t="s">
        <v>152</v>
      </c>
      <c r="E1241" s="245" t="s">
        <v>19</v>
      </c>
      <c r="F1241" s="246" t="s">
        <v>269</v>
      </c>
      <c r="G1241" s="244"/>
      <c r="H1241" s="247">
        <v>4.7699999999999996</v>
      </c>
      <c r="I1241" s="248"/>
      <c r="J1241" s="244"/>
      <c r="K1241" s="244"/>
      <c r="L1241" s="249"/>
      <c r="M1241" s="250"/>
      <c r="N1241" s="251"/>
      <c r="O1241" s="251"/>
      <c r="P1241" s="251"/>
      <c r="Q1241" s="251"/>
      <c r="R1241" s="251"/>
      <c r="S1241" s="251"/>
      <c r="T1241" s="252"/>
      <c r="U1241" s="14"/>
      <c r="V1241" s="14"/>
      <c r="W1241" s="14"/>
      <c r="X1241" s="14"/>
      <c r="Y1241" s="14"/>
      <c r="Z1241" s="14"/>
      <c r="AA1241" s="14"/>
      <c r="AB1241" s="14"/>
      <c r="AC1241" s="14"/>
      <c r="AD1241" s="14"/>
      <c r="AE1241" s="14"/>
      <c r="AT1241" s="253" t="s">
        <v>152</v>
      </c>
      <c r="AU1241" s="253" t="s">
        <v>84</v>
      </c>
      <c r="AV1241" s="14" t="s">
        <v>84</v>
      </c>
      <c r="AW1241" s="14" t="s">
        <v>33</v>
      </c>
      <c r="AX1241" s="14" t="s">
        <v>71</v>
      </c>
      <c r="AY1241" s="253" t="s">
        <v>141</v>
      </c>
    </row>
    <row r="1242" s="14" customFormat="1">
      <c r="A1242" s="14"/>
      <c r="B1242" s="243"/>
      <c r="C1242" s="244"/>
      <c r="D1242" s="234" t="s">
        <v>152</v>
      </c>
      <c r="E1242" s="245" t="s">
        <v>19</v>
      </c>
      <c r="F1242" s="246" t="s">
        <v>1427</v>
      </c>
      <c r="G1242" s="244"/>
      <c r="H1242" s="247">
        <v>3.96</v>
      </c>
      <c r="I1242" s="248"/>
      <c r="J1242" s="244"/>
      <c r="K1242" s="244"/>
      <c r="L1242" s="249"/>
      <c r="M1242" s="250"/>
      <c r="N1242" s="251"/>
      <c r="O1242" s="251"/>
      <c r="P1242" s="251"/>
      <c r="Q1242" s="251"/>
      <c r="R1242" s="251"/>
      <c r="S1242" s="251"/>
      <c r="T1242" s="252"/>
      <c r="U1242" s="14"/>
      <c r="V1242" s="14"/>
      <c r="W1242" s="14"/>
      <c r="X1242" s="14"/>
      <c r="Y1242" s="14"/>
      <c r="Z1242" s="14"/>
      <c r="AA1242" s="14"/>
      <c r="AB1242" s="14"/>
      <c r="AC1242" s="14"/>
      <c r="AD1242" s="14"/>
      <c r="AE1242" s="14"/>
      <c r="AT1242" s="253" t="s">
        <v>152</v>
      </c>
      <c r="AU1242" s="253" t="s">
        <v>84</v>
      </c>
      <c r="AV1242" s="14" t="s">
        <v>84</v>
      </c>
      <c r="AW1242" s="14" t="s">
        <v>33</v>
      </c>
      <c r="AX1242" s="14" t="s">
        <v>71</v>
      </c>
      <c r="AY1242" s="253" t="s">
        <v>141</v>
      </c>
    </row>
    <row r="1243" s="14" customFormat="1">
      <c r="A1243" s="14"/>
      <c r="B1243" s="243"/>
      <c r="C1243" s="244"/>
      <c r="D1243" s="234" t="s">
        <v>152</v>
      </c>
      <c r="E1243" s="245" t="s">
        <v>19</v>
      </c>
      <c r="F1243" s="246" t="s">
        <v>272</v>
      </c>
      <c r="G1243" s="244"/>
      <c r="H1243" s="247">
        <v>0.90000000000000002</v>
      </c>
      <c r="I1243" s="248"/>
      <c r="J1243" s="244"/>
      <c r="K1243" s="244"/>
      <c r="L1243" s="249"/>
      <c r="M1243" s="250"/>
      <c r="N1243" s="251"/>
      <c r="O1243" s="251"/>
      <c r="P1243" s="251"/>
      <c r="Q1243" s="251"/>
      <c r="R1243" s="251"/>
      <c r="S1243" s="251"/>
      <c r="T1243" s="252"/>
      <c r="U1243" s="14"/>
      <c r="V1243" s="14"/>
      <c r="W1243" s="14"/>
      <c r="X1243" s="14"/>
      <c r="Y1243" s="14"/>
      <c r="Z1243" s="14"/>
      <c r="AA1243" s="14"/>
      <c r="AB1243" s="14"/>
      <c r="AC1243" s="14"/>
      <c r="AD1243" s="14"/>
      <c r="AE1243" s="14"/>
      <c r="AT1243" s="253" t="s">
        <v>152</v>
      </c>
      <c r="AU1243" s="253" t="s">
        <v>84</v>
      </c>
      <c r="AV1243" s="14" t="s">
        <v>84</v>
      </c>
      <c r="AW1243" s="14" t="s">
        <v>33</v>
      </c>
      <c r="AX1243" s="14" t="s">
        <v>71</v>
      </c>
      <c r="AY1243" s="253" t="s">
        <v>141</v>
      </c>
    </row>
    <row r="1244" s="14" customFormat="1">
      <c r="A1244" s="14"/>
      <c r="B1244" s="243"/>
      <c r="C1244" s="244"/>
      <c r="D1244" s="234" t="s">
        <v>152</v>
      </c>
      <c r="E1244" s="245" t="s">
        <v>19</v>
      </c>
      <c r="F1244" s="246" t="s">
        <v>273</v>
      </c>
      <c r="G1244" s="244"/>
      <c r="H1244" s="247">
        <v>4.6500000000000004</v>
      </c>
      <c r="I1244" s="248"/>
      <c r="J1244" s="244"/>
      <c r="K1244" s="244"/>
      <c r="L1244" s="249"/>
      <c r="M1244" s="250"/>
      <c r="N1244" s="251"/>
      <c r="O1244" s="251"/>
      <c r="P1244" s="251"/>
      <c r="Q1244" s="251"/>
      <c r="R1244" s="251"/>
      <c r="S1244" s="251"/>
      <c r="T1244" s="252"/>
      <c r="U1244" s="14"/>
      <c r="V1244" s="14"/>
      <c r="W1244" s="14"/>
      <c r="X1244" s="14"/>
      <c r="Y1244" s="14"/>
      <c r="Z1244" s="14"/>
      <c r="AA1244" s="14"/>
      <c r="AB1244" s="14"/>
      <c r="AC1244" s="14"/>
      <c r="AD1244" s="14"/>
      <c r="AE1244" s="14"/>
      <c r="AT1244" s="253" t="s">
        <v>152</v>
      </c>
      <c r="AU1244" s="253" t="s">
        <v>84</v>
      </c>
      <c r="AV1244" s="14" t="s">
        <v>84</v>
      </c>
      <c r="AW1244" s="14" t="s">
        <v>33</v>
      </c>
      <c r="AX1244" s="14" t="s">
        <v>71</v>
      </c>
      <c r="AY1244" s="253" t="s">
        <v>141</v>
      </c>
    </row>
    <row r="1245" s="14" customFormat="1">
      <c r="A1245" s="14"/>
      <c r="B1245" s="243"/>
      <c r="C1245" s="244"/>
      <c r="D1245" s="234" t="s">
        <v>152</v>
      </c>
      <c r="E1245" s="245" t="s">
        <v>19</v>
      </c>
      <c r="F1245" s="246" t="s">
        <v>1428</v>
      </c>
      <c r="G1245" s="244"/>
      <c r="H1245" s="247">
        <v>4.2300000000000004</v>
      </c>
      <c r="I1245" s="248"/>
      <c r="J1245" s="244"/>
      <c r="K1245" s="244"/>
      <c r="L1245" s="249"/>
      <c r="M1245" s="250"/>
      <c r="N1245" s="251"/>
      <c r="O1245" s="251"/>
      <c r="P1245" s="251"/>
      <c r="Q1245" s="251"/>
      <c r="R1245" s="251"/>
      <c r="S1245" s="251"/>
      <c r="T1245" s="252"/>
      <c r="U1245" s="14"/>
      <c r="V1245" s="14"/>
      <c r="W1245" s="14"/>
      <c r="X1245" s="14"/>
      <c r="Y1245" s="14"/>
      <c r="Z1245" s="14"/>
      <c r="AA1245" s="14"/>
      <c r="AB1245" s="14"/>
      <c r="AC1245" s="14"/>
      <c r="AD1245" s="14"/>
      <c r="AE1245" s="14"/>
      <c r="AT1245" s="253" t="s">
        <v>152</v>
      </c>
      <c r="AU1245" s="253" t="s">
        <v>84</v>
      </c>
      <c r="AV1245" s="14" t="s">
        <v>84</v>
      </c>
      <c r="AW1245" s="14" t="s">
        <v>33</v>
      </c>
      <c r="AX1245" s="14" t="s">
        <v>71</v>
      </c>
      <c r="AY1245" s="253" t="s">
        <v>141</v>
      </c>
    </row>
    <row r="1246" s="14" customFormat="1">
      <c r="A1246" s="14"/>
      <c r="B1246" s="243"/>
      <c r="C1246" s="244"/>
      <c r="D1246" s="234" t="s">
        <v>152</v>
      </c>
      <c r="E1246" s="245" t="s">
        <v>19</v>
      </c>
      <c r="F1246" s="246" t="s">
        <v>269</v>
      </c>
      <c r="G1246" s="244"/>
      <c r="H1246" s="247">
        <v>4.7699999999999996</v>
      </c>
      <c r="I1246" s="248"/>
      <c r="J1246" s="244"/>
      <c r="K1246" s="244"/>
      <c r="L1246" s="249"/>
      <c r="M1246" s="250"/>
      <c r="N1246" s="251"/>
      <c r="O1246" s="251"/>
      <c r="P1246" s="251"/>
      <c r="Q1246" s="251"/>
      <c r="R1246" s="251"/>
      <c r="S1246" s="251"/>
      <c r="T1246" s="252"/>
      <c r="U1246" s="14"/>
      <c r="V1246" s="14"/>
      <c r="W1246" s="14"/>
      <c r="X1246" s="14"/>
      <c r="Y1246" s="14"/>
      <c r="Z1246" s="14"/>
      <c r="AA1246" s="14"/>
      <c r="AB1246" s="14"/>
      <c r="AC1246" s="14"/>
      <c r="AD1246" s="14"/>
      <c r="AE1246" s="14"/>
      <c r="AT1246" s="253" t="s">
        <v>152</v>
      </c>
      <c r="AU1246" s="253" t="s">
        <v>84</v>
      </c>
      <c r="AV1246" s="14" t="s">
        <v>84</v>
      </c>
      <c r="AW1246" s="14" t="s">
        <v>33</v>
      </c>
      <c r="AX1246" s="14" t="s">
        <v>71</v>
      </c>
      <c r="AY1246" s="253" t="s">
        <v>141</v>
      </c>
    </row>
    <row r="1247" s="14" customFormat="1">
      <c r="A1247" s="14"/>
      <c r="B1247" s="243"/>
      <c r="C1247" s="244"/>
      <c r="D1247" s="234" t="s">
        <v>152</v>
      </c>
      <c r="E1247" s="245" t="s">
        <v>19</v>
      </c>
      <c r="F1247" s="246" t="s">
        <v>268</v>
      </c>
      <c r="G1247" s="244"/>
      <c r="H1247" s="247">
        <v>6.2999999999999998</v>
      </c>
      <c r="I1247" s="248"/>
      <c r="J1247" s="244"/>
      <c r="K1247" s="244"/>
      <c r="L1247" s="249"/>
      <c r="M1247" s="250"/>
      <c r="N1247" s="251"/>
      <c r="O1247" s="251"/>
      <c r="P1247" s="251"/>
      <c r="Q1247" s="251"/>
      <c r="R1247" s="251"/>
      <c r="S1247" s="251"/>
      <c r="T1247" s="252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53" t="s">
        <v>152</v>
      </c>
      <c r="AU1247" s="253" t="s">
        <v>84</v>
      </c>
      <c r="AV1247" s="14" t="s">
        <v>84</v>
      </c>
      <c r="AW1247" s="14" t="s">
        <v>33</v>
      </c>
      <c r="AX1247" s="14" t="s">
        <v>71</v>
      </c>
      <c r="AY1247" s="253" t="s">
        <v>141</v>
      </c>
    </row>
    <row r="1248" s="14" customFormat="1">
      <c r="A1248" s="14"/>
      <c r="B1248" s="243"/>
      <c r="C1248" s="244"/>
      <c r="D1248" s="234" t="s">
        <v>152</v>
      </c>
      <c r="E1248" s="245" t="s">
        <v>19</v>
      </c>
      <c r="F1248" s="246" t="s">
        <v>276</v>
      </c>
      <c r="G1248" s="244"/>
      <c r="H1248" s="247">
        <v>1.095</v>
      </c>
      <c r="I1248" s="248"/>
      <c r="J1248" s="244"/>
      <c r="K1248" s="244"/>
      <c r="L1248" s="249"/>
      <c r="M1248" s="250"/>
      <c r="N1248" s="251"/>
      <c r="O1248" s="251"/>
      <c r="P1248" s="251"/>
      <c r="Q1248" s="251"/>
      <c r="R1248" s="251"/>
      <c r="S1248" s="251"/>
      <c r="T1248" s="252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53" t="s">
        <v>152</v>
      </c>
      <c r="AU1248" s="253" t="s">
        <v>84</v>
      </c>
      <c r="AV1248" s="14" t="s">
        <v>84</v>
      </c>
      <c r="AW1248" s="14" t="s">
        <v>33</v>
      </c>
      <c r="AX1248" s="14" t="s">
        <v>71</v>
      </c>
      <c r="AY1248" s="253" t="s">
        <v>141</v>
      </c>
    </row>
    <row r="1249" s="14" customFormat="1">
      <c r="A1249" s="14"/>
      <c r="B1249" s="243"/>
      <c r="C1249" s="244"/>
      <c r="D1249" s="234" t="s">
        <v>152</v>
      </c>
      <c r="E1249" s="245" t="s">
        <v>19</v>
      </c>
      <c r="F1249" s="246" t="s">
        <v>277</v>
      </c>
      <c r="G1249" s="244"/>
      <c r="H1249" s="247">
        <v>1.98</v>
      </c>
      <c r="I1249" s="248"/>
      <c r="J1249" s="244"/>
      <c r="K1249" s="244"/>
      <c r="L1249" s="249"/>
      <c r="M1249" s="250"/>
      <c r="N1249" s="251"/>
      <c r="O1249" s="251"/>
      <c r="P1249" s="251"/>
      <c r="Q1249" s="251"/>
      <c r="R1249" s="251"/>
      <c r="S1249" s="251"/>
      <c r="T1249" s="252"/>
      <c r="U1249" s="14"/>
      <c r="V1249" s="14"/>
      <c r="W1249" s="14"/>
      <c r="X1249" s="14"/>
      <c r="Y1249" s="14"/>
      <c r="Z1249" s="14"/>
      <c r="AA1249" s="14"/>
      <c r="AB1249" s="14"/>
      <c r="AC1249" s="14"/>
      <c r="AD1249" s="14"/>
      <c r="AE1249" s="14"/>
      <c r="AT1249" s="253" t="s">
        <v>152</v>
      </c>
      <c r="AU1249" s="253" t="s">
        <v>84</v>
      </c>
      <c r="AV1249" s="14" t="s">
        <v>84</v>
      </c>
      <c r="AW1249" s="14" t="s">
        <v>33</v>
      </c>
      <c r="AX1249" s="14" t="s">
        <v>71</v>
      </c>
      <c r="AY1249" s="253" t="s">
        <v>141</v>
      </c>
    </row>
    <row r="1250" s="14" customFormat="1">
      <c r="A1250" s="14"/>
      <c r="B1250" s="243"/>
      <c r="C1250" s="244"/>
      <c r="D1250" s="234" t="s">
        <v>152</v>
      </c>
      <c r="E1250" s="245" t="s">
        <v>19</v>
      </c>
      <c r="F1250" s="246" t="s">
        <v>278</v>
      </c>
      <c r="G1250" s="244"/>
      <c r="H1250" s="247">
        <v>0.81000000000000005</v>
      </c>
      <c r="I1250" s="248"/>
      <c r="J1250" s="244"/>
      <c r="K1250" s="244"/>
      <c r="L1250" s="249"/>
      <c r="M1250" s="250"/>
      <c r="N1250" s="251"/>
      <c r="O1250" s="251"/>
      <c r="P1250" s="251"/>
      <c r="Q1250" s="251"/>
      <c r="R1250" s="251"/>
      <c r="S1250" s="251"/>
      <c r="T1250" s="252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53" t="s">
        <v>152</v>
      </c>
      <c r="AU1250" s="253" t="s">
        <v>84</v>
      </c>
      <c r="AV1250" s="14" t="s">
        <v>84</v>
      </c>
      <c r="AW1250" s="14" t="s">
        <v>33</v>
      </c>
      <c r="AX1250" s="14" t="s">
        <v>71</v>
      </c>
      <c r="AY1250" s="253" t="s">
        <v>141</v>
      </c>
    </row>
    <row r="1251" s="13" customFormat="1">
      <c r="A1251" s="13"/>
      <c r="B1251" s="232"/>
      <c r="C1251" s="233"/>
      <c r="D1251" s="234" t="s">
        <v>152</v>
      </c>
      <c r="E1251" s="235" t="s">
        <v>19</v>
      </c>
      <c r="F1251" s="236" t="s">
        <v>318</v>
      </c>
      <c r="G1251" s="233"/>
      <c r="H1251" s="235" t="s">
        <v>19</v>
      </c>
      <c r="I1251" s="237"/>
      <c r="J1251" s="233"/>
      <c r="K1251" s="233"/>
      <c r="L1251" s="238"/>
      <c r="M1251" s="239"/>
      <c r="N1251" s="240"/>
      <c r="O1251" s="240"/>
      <c r="P1251" s="240"/>
      <c r="Q1251" s="240"/>
      <c r="R1251" s="240"/>
      <c r="S1251" s="240"/>
      <c r="T1251" s="241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42" t="s">
        <v>152</v>
      </c>
      <c r="AU1251" s="242" t="s">
        <v>84</v>
      </c>
      <c r="AV1251" s="13" t="s">
        <v>78</v>
      </c>
      <c r="AW1251" s="13" t="s">
        <v>33</v>
      </c>
      <c r="AX1251" s="13" t="s">
        <v>71</v>
      </c>
      <c r="AY1251" s="242" t="s">
        <v>141</v>
      </c>
    </row>
    <row r="1252" s="14" customFormat="1">
      <c r="A1252" s="14"/>
      <c r="B1252" s="243"/>
      <c r="C1252" s="244"/>
      <c r="D1252" s="234" t="s">
        <v>152</v>
      </c>
      <c r="E1252" s="245" t="s">
        <v>19</v>
      </c>
      <c r="F1252" s="246" t="s">
        <v>279</v>
      </c>
      <c r="G1252" s="244"/>
      <c r="H1252" s="247">
        <v>5.5800000000000001</v>
      </c>
      <c r="I1252" s="248"/>
      <c r="J1252" s="244"/>
      <c r="K1252" s="244"/>
      <c r="L1252" s="249"/>
      <c r="M1252" s="250"/>
      <c r="N1252" s="251"/>
      <c r="O1252" s="251"/>
      <c r="P1252" s="251"/>
      <c r="Q1252" s="251"/>
      <c r="R1252" s="251"/>
      <c r="S1252" s="251"/>
      <c r="T1252" s="252"/>
      <c r="U1252" s="14"/>
      <c r="V1252" s="14"/>
      <c r="W1252" s="14"/>
      <c r="X1252" s="14"/>
      <c r="Y1252" s="14"/>
      <c r="Z1252" s="14"/>
      <c r="AA1252" s="14"/>
      <c r="AB1252" s="14"/>
      <c r="AC1252" s="14"/>
      <c r="AD1252" s="14"/>
      <c r="AE1252" s="14"/>
      <c r="AT1252" s="253" t="s">
        <v>152</v>
      </c>
      <c r="AU1252" s="253" t="s">
        <v>84</v>
      </c>
      <c r="AV1252" s="14" t="s">
        <v>84</v>
      </c>
      <c r="AW1252" s="14" t="s">
        <v>33</v>
      </c>
      <c r="AX1252" s="14" t="s">
        <v>71</v>
      </c>
      <c r="AY1252" s="253" t="s">
        <v>141</v>
      </c>
    </row>
    <row r="1253" s="14" customFormat="1">
      <c r="A1253" s="14"/>
      <c r="B1253" s="243"/>
      <c r="C1253" s="244"/>
      <c r="D1253" s="234" t="s">
        <v>152</v>
      </c>
      <c r="E1253" s="245" t="s">
        <v>19</v>
      </c>
      <c r="F1253" s="246" t="s">
        <v>280</v>
      </c>
      <c r="G1253" s="244"/>
      <c r="H1253" s="247">
        <v>5.04</v>
      </c>
      <c r="I1253" s="248"/>
      <c r="J1253" s="244"/>
      <c r="K1253" s="244"/>
      <c r="L1253" s="249"/>
      <c r="M1253" s="250"/>
      <c r="N1253" s="251"/>
      <c r="O1253" s="251"/>
      <c r="P1253" s="251"/>
      <c r="Q1253" s="251"/>
      <c r="R1253" s="251"/>
      <c r="S1253" s="251"/>
      <c r="T1253" s="252"/>
      <c r="U1253" s="14"/>
      <c r="V1253" s="14"/>
      <c r="W1253" s="14"/>
      <c r="X1253" s="14"/>
      <c r="Y1253" s="14"/>
      <c r="Z1253" s="14"/>
      <c r="AA1253" s="14"/>
      <c r="AB1253" s="14"/>
      <c r="AC1253" s="14"/>
      <c r="AD1253" s="14"/>
      <c r="AE1253" s="14"/>
      <c r="AT1253" s="253" t="s">
        <v>152</v>
      </c>
      <c r="AU1253" s="253" t="s">
        <v>84</v>
      </c>
      <c r="AV1253" s="14" t="s">
        <v>84</v>
      </c>
      <c r="AW1253" s="14" t="s">
        <v>33</v>
      </c>
      <c r="AX1253" s="14" t="s">
        <v>71</v>
      </c>
      <c r="AY1253" s="253" t="s">
        <v>141</v>
      </c>
    </row>
    <row r="1254" s="14" customFormat="1">
      <c r="A1254" s="14"/>
      <c r="B1254" s="243"/>
      <c r="C1254" s="244"/>
      <c r="D1254" s="234" t="s">
        <v>152</v>
      </c>
      <c r="E1254" s="245" t="s">
        <v>19</v>
      </c>
      <c r="F1254" s="246" t="s">
        <v>273</v>
      </c>
      <c r="G1254" s="244"/>
      <c r="H1254" s="247">
        <v>4.6500000000000004</v>
      </c>
      <c r="I1254" s="248"/>
      <c r="J1254" s="244"/>
      <c r="K1254" s="244"/>
      <c r="L1254" s="249"/>
      <c r="M1254" s="250"/>
      <c r="N1254" s="251"/>
      <c r="O1254" s="251"/>
      <c r="P1254" s="251"/>
      <c r="Q1254" s="251"/>
      <c r="R1254" s="251"/>
      <c r="S1254" s="251"/>
      <c r="T1254" s="252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53" t="s">
        <v>152</v>
      </c>
      <c r="AU1254" s="253" t="s">
        <v>84</v>
      </c>
      <c r="AV1254" s="14" t="s">
        <v>84</v>
      </c>
      <c r="AW1254" s="14" t="s">
        <v>33</v>
      </c>
      <c r="AX1254" s="14" t="s">
        <v>71</v>
      </c>
      <c r="AY1254" s="253" t="s">
        <v>141</v>
      </c>
    </row>
    <row r="1255" s="14" customFormat="1">
      <c r="A1255" s="14"/>
      <c r="B1255" s="243"/>
      <c r="C1255" s="244"/>
      <c r="D1255" s="234" t="s">
        <v>152</v>
      </c>
      <c r="E1255" s="245" t="s">
        <v>19</v>
      </c>
      <c r="F1255" s="246" t="s">
        <v>280</v>
      </c>
      <c r="G1255" s="244"/>
      <c r="H1255" s="247">
        <v>5.04</v>
      </c>
      <c r="I1255" s="248"/>
      <c r="J1255" s="244"/>
      <c r="K1255" s="244"/>
      <c r="L1255" s="249"/>
      <c r="M1255" s="250"/>
      <c r="N1255" s="251"/>
      <c r="O1255" s="251"/>
      <c r="P1255" s="251"/>
      <c r="Q1255" s="251"/>
      <c r="R1255" s="251"/>
      <c r="S1255" s="251"/>
      <c r="T1255" s="252"/>
      <c r="U1255" s="14"/>
      <c r="V1255" s="14"/>
      <c r="W1255" s="14"/>
      <c r="X1255" s="14"/>
      <c r="Y1255" s="14"/>
      <c r="Z1255" s="14"/>
      <c r="AA1255" s="14"/>
      <c r="AB1255" s="14"/>
      <c r="AC1255" s="14"/>
      <c r="AD1255" s="14"/>
      <c r="AE1255" s="14"/>
      <c r="AT1255" s="253" t="s">
        <v>152</v>
      </c>
      <c r="AU1255" s="253" t="s">
        <v>84</v>
      </c>
      <c r="AV1255" s="14" t="s">
        <v>84</v>
      </c>
      <c r="AW1255" s="14" t="s">
        <v>33</v>
      </c>
      <c r="AX1255" s="14" t="s">
        <v>71</v>
      </c>
      <c r="AY1255" s="253" t="s">
        <v>141</v>
      </c>
    </row>
    <row r="1256" s="14" customFormat="1">
      <c r="A1256" s="14"/>
      <c r="B1256" s="243"/>
      <c r="C1256" s="244"/>
      <c r="D1256" s="234" t="s">
        <v>152</v>
      </c>
      <c r="E1256" s="245" t="s">
        <v>19</v>
      </c>
      <c r="F1256" s="246" t="s">
        <v>279</v>
      </c>
      <c r="G1256" s="244"/>
      <c r="H1256" s="247">
        <v>5.5800000000000001</v>
      </c>
      <c r="I1256" s="248"/>
      <c r="J1256" s="244"/>
      <c r="K1256" s="244"/>
      <c r="L1256" s="249"/>
      <c r="M1256" s="250"/>
      <c r="N1256" s="251"/>
      <c r="O1256" s="251"/>
      <c r="P1256" s="251"/>
      <c r="Q1256" s="251"/>
      <c r="R1256" s="251"/>
      <c r="S1256" s="251"/>
      <c r="T1256" s="252"/>
      <c r="U1256" s="14"/>
      <c r="V1256" s="14"/>
      <c r="W1256" s="14"/>
      <c r="X1256" s="14"/>
      <c r="Y1256" s="14"/>
      <c r="Z1256" s="14"/>
      <c r="AA1256" s="14"/>
      <c r="AB1256" s="14"/>
      <c r="AC1256" s="14"/>
      <c r="AD1256" s="14"/>
      <c r="AE1256" s="14"/>
      <c r="AT1256" s="253" t="s">
        <v>152</v>
      </c>
      <c r="AU1256" s="253" t="s">
        <v>84</v>
      </c>
      <c r="AV1256" s="14" t="s">
        <v>84</v>
      </c>
      <c r="AW1256" s="14" t="s">
        <v>33</v>
      </c>
      <c r="AX1256" s="14" t="s">
        <v>71</v>
      </c>
      <c r="AY1256" s="253" t="s">
        <v>141</v>
      </c>
    </row>
    <row r="1257" s="14" customFormat="1">
      <c r="A1257" s="14"/>
      <c r="B1257" s="243"/>
      <c r="C1257" s="244"/>
      <c r="D1257" s="234" t="s">
        <v>152</v>
      </c>
      <c r="E1257" s="245" t="s">
        <v>19</v>
      </c>
      <c r="F1257" s="246" t="s">
        <v>276</v>
      </c>
      <c r="G1257" s="244"/>
      <c r="H1257" s="247">
        <v>1.095</v>
      </c>
      <c r="I1257" s="248"/>
      <c r="J1257" s="244"/>
      <c r="K1257" s="244"/>
      <c r="L1257" s="249"/>
      <c r="M1257" s="250"/>
      <c r="N1257" s="251"/>
      <c r="O1257" s="251"/>
      <c r="P1257" s="251"/>
      <c r="Q1257" s="251"/>
      <c r="R1257" s="251"/>
      <c r="S1257" s="251"/>
      <c r="T1257" s="252"/>
      <c r="U1257" s="14"/>
      <c r="V1257" s="14"/>
      <c r="W1257" s="14"/>
      <c r="X1257" s="14"/>
      <c r="Y1257" s="14"/>
      <c r="Z1257" s="14"/>
      <c r="AA1257" s="14"/>
      <c r="AB1257" s="14"/>
      <c r="AC1257" s="14"/>
      <c r="AD1257" s="14"/>
      <c r="AE1257" s="14"/>
      <c r="AT1257" s="253" t="s">
        <v>152</v>
      </c>
      <c r="AU1257" s="253" t="s">
        <v>84</v>
      </c>
      <c r="AV1257" s="14" t="s">
        <v>84</v>
      </c>
      <c r="AW1257" s="14" t="s">
        <v>33</v>
      </c>
      <c r="AX1257" s="14" t="s">
        <v>71</v>
      </c>
      <c r="AY1257" s="253" t="s">
        <v>141</v>
      </c>
    </row>
    <row r="1258" s="14" customFormat="1">
      <c r="A1258" s="14"/>
      <c r="B1258" s="243"/>
      <c r="C1258" s="244"/>
      <c r="D1258" s="234" t="s">
        <v>152</v>
      </c>
      <c r="E1258" s="245" t="s">
        <v>19</v>
      </c>
      <c r="F1258" s="246" t="s">
        <v>281</v>
      </c>
      <c r="G1258" s="244"/>
      <c r="H1258" s="247">
        <v>2.52</v>
      </c>
      <c r="I1258" s="248"/>
      <c r="J1258" s="244"/>
      <c r="K1258" s="244"/>
      <c r="L1258" s="249"/>
      <c r="M1258" s="250"/>
      <c r="N1258" s="251"/>
      <c r="O1258" s="251"/>
      <c r="P1258" s="251"/>
      <c r="Q1258" s="251"/>
      <c r="R1258" s="251"/>
      <c r="S1258" s="251"/>
      <c r="T1258" s="252"/>
      <c r="U1258" s="14"/>
      <c r="V1258" s="14"/>
      <c r="W1258" s="14"/>
      <c r="X1258" s="14"/>
      <c r="Y1258" s="14"/>
      <c r="Z1258" s="14"/>
      <c r="AA1258" s="14"/>
      <c r="AB1258" s="14"/>
      <c r="AC1258" s="14"/>
      <c r="AD1258" s="14"/>
      <c r="AE1258" s="14"/>
      <c r="AT1258" s="253" t="s">
        <v>152</v>
      </c>
      <c r="AU1258" s="253" t="s">
        <v>84</v>
      </c>
      <c r="AV1258" s="14" t="s">
        <v>84</v>
      </c>
      <c r="AW1258" s="14" t="s">
        <v>33</v>
      </c>
      <c r="AX1258" s="14" t="s">
        <v>71</v>
      </c>
      <c r="AY1258" s="253" t="s">
        <v>141</v>
      </c>
    </row>
    <row r="1259" s="16" customFormat="1">
      <c r="A1259" s="16"/>
      <c r="B1259" s="275"/>
      <c r="C1259" s="276"/>
      <c r="D1259" s="234" t="s">
        <v>152</v>
      </c>
      <c r="E1259" s="277" t="s">
        <v>19</v>
      </c>
      <c r="F1259" s="278" t="s">
        <v>266</v>
      </c>
      <c r="G1259" s="276"/>
      <c r="H1259" s="279">
        <v>69.269999999999996</v>
      </c>
      <c r="I1259" s="280"/>
      <c r="J1259" s="276"/>
      <c r="K1259" s="276"/>
      <c r="L1259" s="281"/>
      <c r="M1259" s="282"/>
      <c r="N1259" s="283"/>
      <c r="O1259" s="283"/>
      <c r="P1259" s="283"/>
      <c r="Q1259" s="283"/>
      <c r="R1259" s="283"/>
      <c r="S1259" s="283"/>
      <c r="T1259" s="284"/>
      <c r="U1259" s="16"/>
      <c r="V1259" s="16"/>
      <c r="W1259" s="16"/>
      <c r="X1259" s="16"/>
      <c r="Y1259" s="16"/>
      <c r="Z1259" s="16"/>
      <c r="AA1259" s="16"/>
      <c r="AB1259" s="16"/>
      <c r="AC1259" s="16"/>
      <c r="AD1259" s="16"/>
      <c r="AE1259" s="16"/>
      <c r="AT1259" s="285" t="s">
        <v>152</v>
      </c>
      <c r="AU1259" s="285" t="s">
        <v>84</v>
      </c>
      <c r="AV1259" s="16" t="s">
        <v>164</v>
      </c>
      <c r="AW1259" s="16" t="s">
        <v>33</v>
      </c>
      <c r="AX1259" s="16" t="s">
        <v>71</v>
      </c>
      <c r="AY1259" s="285" t="s">
        <v>141</v>
      </c>
    </row>
    <row r="1260" s="14" customFormat="1">
      <c r="A1260" s="14"/>
      <c r="B1260" s="243"/>
      <c r="C1260" s="244"/>
      <c r="D1260" s="234" t="s">
        <v>152</v>
      </c>
      <c r="E1260" s="245" t="s">
        <v>19</v>
      </c>
      <c r="F1260" s="246" t="s">
        <v>282</v>
      </c>
      <c r="G1260" s="244"/>
      <c r="H1260" s="247">
        <v>-297.26999999999998</v>
      </c>
      <c r="I1260" s="248"/>
      <c r="J1260" s="244"/>
      <c r="K1260" s="244"/>
      <c r="L1260" s="249"/>
      <c r="M1260" s="250"/>
      <c r="N1260" s="251"/>
      <c r="O1260" s="251"/>
      <c r="P1260" s="251"/>
      <c r="Q1260" s="251"/>
      <c r="R1260" s="251"/>
      <c r="S1260" s="251"/>
      <c r="T1260" s="252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53" t="s">
        <v>152</v>
      </c>
      <c r="AU1260" s="253" t="s">
        <v>84</v>
      </c>
      <c r="AV1260" s="14" t="s">
        <v>84</v>
      </c>
      <c r="AW1260" s="14" t="s">
        <v>33</v>
      </c>
      <c r="AX1260" s="14" t="s">
        <v>71</v>
      </c>
      <c r="AY1260" s="253" t="s">
        <v>141</v>
      </c>
    </row>
    <row r="1261" s="15" customFormat="1">
      <c r="A1261" s="15"/>
      <c r="B1261" s="254"/>
      <c r="C1261" s="255"/>
      <c r="D1261" s="234" t="s">
        <v>152</v>
      </c>
      <c r="E1261" s="256" t="s">
        <v>19</v>
      </c>
      <c r="F1261" s="257" t="s">
        <v>159</v>
      </c>
      <c r="G1261" s="255"/>
      <c r="H1261" s="258">
        <v>899.15999999999985</v>
      </c>
      <c r="I1261" s="259"/>
      <c r="J1261" s="255"/>
      <c r="K1261" s="255"/>
      <c r="L1261" s="260"/>
      <c r="M1261" s="261"/>
      <c r="N1261" s="262"/>
      <c r="O1261" s="262"/>
      <c r="P1261" s="262"/>
      <c r="Q1261" s="262"/>
      <c r="R1261" s="262"/>
      <c r="S1261" s="262"/>
      <c r="T1261" s="263"/>
      <c r="U1261" s="15"/>
      <c r="V1261" s="15"/>
      <c r="W1261" s="15"/>
      <c r="X1261" s="15"/>
      <c r="Y1261" s="15"/>
      <c r="Z1261" s="15"/>
      <c r="AA1261" s="15"/>
      <c r="AB1261" s="15"/>
      <c r="AC1261" s="15"/>
      <c r="AD1261" s="15"/>
      <c r="AE1261" s="15"/>
      <c r="AT1261" s="264" t="s">
        <v>152</v>
      </c>
      <c r="AU1261" s="264" t="s">
        <v>84</v>
      </c>
      <c r="AV1261" s="15" t="s">
        <v>148</v>
      </c>
      <c r="AW1261" s="15" t="s">
        <v>33</v>
      </c>
      <c r="AX1261" s="15" t="s">
        <v>78</v>
      </c>
      <c r="AY1261" s="264" t="s">
        <v>141</v>
      </c>
    </row>
    <row r="1262" s="12" customFormat="1" ht="25.92" customHeight="1">
      <c r="A1262" s="12"/>
      <c r="B1262" s="198"/>
      <c r="C1262" s="199"/>
      <c r="D1262" s="200" t="s">
        <v>70</v>
      </c>
      <c r="E1262" s="201" t="s">
        <v>1089</v>
      </c>
      <c r="F1262" s="201" t="s">
        <v>1090</v>
      </c>
      <c r="G1262" s="199"/>
      <c r="H1262" s="199"/>
      <c r="I1262" s="202"/>
      <c r="J1262" s="203">
        <f>BK1262</f>
        <v>0</v>
      </c>
      <c r="K1262" s="199"/>
      <c r="L1262" s="204"/>
      <c r="M1262" s="205"/>
      <c r="N1262" s="206"/>
      <c r="O1262" s="206"/>
      <c r="P1262" s="207">
        <f>SUM(P1263:P1264)</f>
        <v>0</v>
      </c>
      <c r="Q1262" s="206"/>
      <c r="R1262" s="207">
        <f>SUM(R1263:R1264)</f>
        <v>0</v>
      </c>
      <c r="S1262" s="206"/>
      <c r="T1262" s="208">
        <f>SUM(T1263:T1264)</f>
        <v>0</v>
      </c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R1262" s="209" t="s">
        <v>182</v>
      </c>
      <c r="AT1262" s="210" t="s">
        <v>70</v>
      </c>
      <c r="AU1262" s="210" t="s">
        <v>71</v>
      </c>
      <c r="AY1262" s="209" t="s">
        <v>141</v>
      </c>
      <c r="BK1262" s="211">
        <f>SUM(BK1263:BK1264)</f>
        <v>0</v>
      </c>
    </row>
    <row r="1263" s="2" customFormat="1" ht="16.5" customHeight="1">
      <c r="A1263" s="40"/>
      <c r="B1263" s="41"/>
      <c r="C1263" s="214" t="s">
        <v>1091</v>
      </c>
      <c r="D1263" s="214" t="s">
        <v>143</v>
      </c>
      <c r="E1263" s="215" t="s">
        <v>1092</v>
      </c>
      <c r="F1263" s="216" t="s">
        <v>1093</v>
      </c>
      <c r="G1263" s="217" t="s">
        <v>826</v>
      </c>
      <c r="H1263" s="286"/>
      <c r="I1263" s="219"/>
      <c r="J1263" s="220">
        <f>ROUND(I1263*H1263,2)</f>
        <v>0</v>
      </c>
      <c r="K1263" s="216" t="s">
        <v>19</v>
      </c>
      <c r="L1263" s="46"/>
      <c r="M1263" s="221" t="s">
        <v>19</v>
      </c>
      <c r="N1263" s="222" t="s">
        <v>43</v>
      </c>
      <c r="O1263" s="86"/>
      <c r="P1263" s="223">
        <f>O1263*H1263</f>
        <v>0</v>
      </c>
      <c r="Q1263" s="223">
        <v>0</v>
      </c>
      <c r="R1263" s="223">
        <f>Q1263*H1263</f>
        <v>0</v>
      </c>
      <c r="S1263" s="223">
        <v>0</v>
      </c>
      <c r="T1263" s="224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25" t="s">
        <v>148</v>
      </c>
      <c r="AT1263" s="225" t="s">
        <v>143</v>
      </c>
      <c r="AU1263" s="225" t="s">
        <v>78</v>
      </c>
      <c r="AY1263" s="19" t="s">
        <v>141</v>
      </c>
      <c r="BE1263" s="226">
        <f>IF(N1263="základní",J1263,0)</f>
        <v>0</v>
      </c>
      <c r="BF1263" s="226">
        <f>IF(N1263="snížená",J1263,0)</f>
        <v>0</v>
      </c>
      <c r="BG1263" s="226">
        <f>IF(N1263="zákl. přenesená",J1263,0)</f>
        <v>0</v>
      </c>
      <c r="BH1263" s="226">
        <f>IF(N1263="sníž. přenesená",J1263,0)</f>
        <v>0</v>
      </c>
      <c r="BI1263" s="226">
        <f>IF(N1263="nulová",J1263,0)</f>
        <v>0</v>
      </c>
      <c r="BJ1263" s="19" t="s">
        <v>84</v>
      </c>
      <c r="BK1263" s="226">
        <f>ROUND(I1263*H1263,2)</f>
        <v>0</v>
      </c>
      <c r="BL1263" s="19" t="s">
        <v>148</v>
      </c>
      <c r="BM1263" s="225" t="s">
        <v>1094</v>
      </c>
    </row>
    <row r="1264" s="2" customFormat="1" ht="16.5" customHeight="1">
      <c r="A1264" s="40"/>
      <c r="B1264" s="41"/>
      <c r="C1264" s="214" t="s">
        <v>1095</v>
      </c>
      <c r="D1264" s="214" t="s">
        <v>143</v>
      </c>
      <c r="E1264" s="215" t="s">
        <v>1096</v>
      </c>
      <c r="F1264" s="216" t="s">
        <v>1097</v>
      </c>
      <c r="G1264" s="217" t="s">
        <v>826</v>
      </c>
      <c r="H1264" s="286"/>
      <c r="I1264" s="219"/>
      <c r="J1264" s="220">
        <f>ROUND(I1264*H1264,2)</f>
        <v>0</v>
      </c>
      <c r="K1264" s="216" t="s">
        <v>19</v>
      </c>
      <c r="L1264" s="46"/>
      <c r="M1264" s="287" t="s">
        <v>19</v>
      </c>
      <c r="N1264" s="288" t="s">
        <v>43</v>
      </c>
      <c r="O1264" s="289"/>
      <c r="P1264" s="290">
        <f>O1264*H1264</f>
        <v>0</v>
      </c>
      <c r="Q1264" s="290">
        <v>0</v>
      </c>
      <c r="R1264" s="290">
        <f>Q1264*H1264</f>
        <v>0</v>
      </c>
      <c r="S1264" s="290">
        <v>0</v>
      </c>
      <c r="T1264" s="291">
        <f>S1264*H1264</f>
        <v>0</v>
      </c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R1264" s="225" t="s">
        <v>148</v>
      </c>
      <c r="AT1264" s="225" t="s">
        <v>143</v>
      </c>
      <c r="AU1264" s="225" t="s">
        <v>78</v>
      </c>
      <c r="AY1264" s="19" t="s">
        <v>141</v>
      </c>
      <c r="BE1264" s="226">
        <f>IF(N1264="základní",J1264,0)</f>
        <v>0</v>
      </c>
      <c r="BF1264" s="226">
        <f>IF(N1264="snížená",J1264,0)</f>
        <v>0</v>
      </c>
      <c r="BG1264" s="226">
        <f>IF(N1264="zákl. přenesená",J1264,0)</f>
        <v>0</v>
      </c>
      <c r="BH1264" s="226">
        <f>IF(N1264="sníž. přenesená",J1264,0)</f>
        <v>0</v>
      </c>
      <c r="BI1264" s="226">
        <f>IF(N1264="nulová",J1264,0)</f>
        <v>0</v>
      </c>
      <c r="BJ1264" s="19" t="s">
        <v>84</v>
      </c>
      <c r="BK1264" s="226">
        <f>ROUND(I1264*H1264,2)</f>
        <v>0</v>
      </c>
      <c r="BL1264" s="19" t="s">
        <v>148</v>
      </c>
      <c r="BM1264" s="225" t="s">
        <v>1098</v>
      </c>
    </row>
    <row r="1265" s="2" customFormat="1" ht="6.96" customHeight="1">
      <c r="A1265" s="40"/>
      <c r="B1265" s="61"/>
      <c r="C1265" s="62"/>
      <c r="D1265" s="62"/>
      <c r="E1265" s="62"/>
      <c r="F1265" s="62"/>
      <c r="G1265" s="62"/>
      <c r="H1265" s="62"/>
      <c r="I1265" s="62"/>
      <c r="J1265" s="62"/>
      <c r="K1265" s="62"/>
      <c r="L1265" s="46"/>
      <c r="M1265" s="40"/>
      <c r="O1265" s="40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</sheetData>
  <sheetProtection sheet="1" autoFilter="0" formatColumns="0" formatRows="0" objects="1" scenarios="1" spinCount="100000" saltValue="kJ/pAnEgvIyDcezAxZSt9EWS9bRn9n/67DThOH9Jon8i2cgdRQEe7Xh5ZmECZEKYIeIo3WeWOn8wmZKF0TTbRg==" hashValue="2EzNmPZg5gqeFsEwQ0IDNdPadhkRL7Sy5ofFeZcW0iITklZD7xu5/odzEj3x4qiMSj2InWmtnFf4cvxCxv8zhw==" algorithmName="SHA-512" password="CC35"/>
  <autoFilter ref="C99:K126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88:H88"/>
    <mergeCell ref="E90:H90"/>
    <mergeCell ref="E92:H92"/>
    <mergeCell ref="L2:V2"/>
  </mergeCells>
  <hyperlinks>
    <hyperlink ref="F104" r:id="rId1" display="https://podminky.urs.cz/item/CS_URS_2021_01/113106121"/>
    <hyperlink ref="F114" r:id="rId2" display="https://podminky.urs.cz/item/CS_URS_2021_01/113107311"/>
    <hyperlink ref="F124" r:id="rId3" display="https://podminky.urs.cz/item/CS_URS_2021_01/122251101"/>
    <hyperlink ref="F134" r:id="rId4" display="https://podminky.urs.cz/item/CS_URS_2021_01/162751117"/>
    <hyperlink ref="F139" r:id="rId5" display="https://podminky.urs.cz/item/CS_URS_2021_01/10364101"/>
    <hyperlink ref="F145" r:id="rId6" display="https://podminky.urs.cz/item/CS_URS_2021_01/174111101"/>
    <hyperlink ref="F155" r:id="rId7" display="https://podminky.urs.cz/item/CS_URS_2021_01/181351003"/>
    <hyperlink ref="F165" r:id="rId8" display="https://podminky.urs.cz/item/CS_URS_2021_01/181411131"/>
    <hyperlink ref="F175" r:id="rId9" display="https://podminky.urs.cz/item/CS_URS_2021_01/00572410"/>
    <hyperlink ref="F187" r:id="rId10" display="https://podminky.urs.cz/item/CS_URS_2021_01/451577777"/>
    <hyperlink ref="F199" r:id="rId11" display="https://podminky.urs.cz/item/CS_URS_2021_01/621131121"/>
    <hyperlink ref="F206" r:id="rId12" display="https://podminky.urs.cz/item/CS_URS_2021_01/621221001"/>
    <hyperlink ref="F216" r:id="rId13" display="https://podminky.urs.cz/item/CS_URS_2021_01/621532011"/>
    <hyperlink ref="F223" r:id="rId14" display="https://podminky.urs.cz/item/CS_URS_2021_01/622131121"/>
    <hyperlink ref="F262" r:id="rId15" display="https://podminky.urs.cz/item/CS_URS_2021_01/622211001"/>
    <hyperlink ref="F274" r:id="rId16" display="https://podminky.urs.cz/item/CS_URS_2021_01/622211011"/>
    <hyperlink ref="F279" r:id="rId17" display="https://podminky.urs.cz/item/CS_URS_2021_01/28376356"/>
    <hyperlink ref="F285" r:id="rId18" display="https://podminky.urs.cz/item/CS_URS_2021_01/622211021"/>
    <hyperlink ref="F306" r:id="rId19" display="https://podminky.urs.cz/item/CS_URS_2021_01/28376355"/>
    <hyperlink ref="F328" r:id="rId20" display="https://podminky.urs.cz/item/CS_URS_2021_01/622211031"/>
    <hyperlink ref="F333" r:id="rId21" display="https://podminky.urs.cz/item/CS_URS_2021_01/28376357"/>
    <hyperlink ref="F339" r:id="rId22" display="https://podminky.urs.cz/item/CS_URS_2021_01/622212001"/>
    <hyperlink ref="F350" r:id="rId23" display="https://podminky.urs.cz/item/CS_URS_2021_01/28376350"/>
    <hyperlink ref="F362" r:id="rId24" display="https://podminky.urs.cz/item/CS_URS_2021_01/622221001"/>
    <hyperlink ref="F378" r:id="rId25" display="https://podminky.urs.cz/item/CS_URS_2021_01/622221031"/>
    <hyperlink ref="F412" r:id="rId26" display="https://podminky.urs.cz/item/CS_URS_2021_01/63151538"/>
    <hyperlink ref="F447" r:id="rId27" display="https://podminky.urs.cz/item/CS_URS_2021_01/622222001"/>
    <hyperlink ref="F485" r:id="rId28" display="https://podminky.urs.cz/item/CS_URS_2021_01/622231121"/>
    <hyperlink ref="F491" r:id="rId29" display="https://podminky.urs.cz/item/CS_URS_2021_01/28376808"/>
    <hyperlink ref="F498" r:id="rId30" display="https://podminky.urs.cz/item/CS_URS_2021_01/622232001"/>
    <hyperlink ref="F505" r:id="rId31" display="https://podminky.urs.cz/item/CS_URS_2021_01/28376801"/>
    <hyperlink ref="F513" r:id="rId32" display="https://podminky.urs.cz/item/CS_URS_2021_01/622252001"/>
    <hyperlink ref="F519" r:id="rId33" display="https://podminky.urs.cz/item/CS_URS_2021_01/59051653"/>
    <hyperlink ref="F526" r:id="rId34" display="https://podminky.urs.cz/item/CS_URS_2021_01/622252002"/>
    <hyperlink ref="F534" r:id="rId35" display="https://podminky.urs.cz/item/CS_URS_2021_01/63127466"/>
    <hyperlink ref="F562" r:id="rId36" display="https://podminky.urs.cz/item/CS_URS_2021_01/59051502"/>
    <hyperlink ref="F567" r:id="rId37" display="https://podminky.urs.cz/item/CS_URS_2021_01/59051476"/>
    <hyperlink ref="F591" r:id="rId38" display="https://podminky.urs.cz/item/CS_URS_2021_01/59051510"/>
    <hyperlink ref="F617" r:id="rId39" display="https://podminky.urs.cz/item/CS_URS_2021_01/59051512"/>
    <hyperlink ref="F636" r:id="rId40" display="https://podminky.urs.cz/item/CS_URS_2021_01/622511101"/>
    <hyperlink ref="F665" r:id="rId41" display="https://podminky.urs.cz/item/CS_URS_2021_01/622532011"/>
    <hyperlink ref="F727" r:id="rId42" display="https://podminky.urs.cz/item/CS_URS_2021_01/629991012"/>
    <hyperlink ref="F752" r:id="rId43" display="https://podminky.urs.cz/item/CS_URS_2021_01/629995101"/>
    <hyperlink ref="F792" r:id="rId44" display="https://podminky.urs.cz/item/CS_URS_2021_01/631311115"/>
    <hyperlink ref="F797" r:id="rId45" display="https://podminky.urs.cz/item/CS_URS_2021_01/637211122"/>
    <hyperlink ref="F808" r:id="rId46" display="https://podminky.urs.cz/item/CS_URS_2021_01/644941111"/>
    <hyperlink ref="F815" r:id="rId47" display="https://podminky.urs.cz/item/CS_URS_2021_01/56245646"/>
    <hyperlink ref="F822" r:id="rId48" display="https://podminky.urs.cz/item/CS_URS_2021_01/644941121"/>
    <hyperlink ref="F829" r:id="rId49" display="https://podminky.urs.cz/item/CS_URS_2021_01/28619320"/>
    <hyperlink ref="F837" r:id="rId50" display="https://podminky.urs.cz/item/CS_URS_2021_01/941221112"/>
    <hyperlink ref="F842" r:id="rId51" display="https://podminky.urs.cz/item/CS_URS_2021_01/941221211"/>
    <hyperlink ref="F846" r:id="rId52" display="https://podminky.urs.cz/item/CS_URS_2021_01/941221812"/>
    <hyperlink ref="F851" r:id="rId53" display="https://podminky.urs.cz/item/CS_URS_2021_01/944121122"/>
    <hyperlink ref="F856" r:id="rId54" display="https://podminky.urs.cz/item/CS_URS_2021_01/944121222"/>
    <hyperlink ref="F860" r:id="rId55" display="https://podminky.urs.cz/item/CS_URS_2021_01/944121822"/>
    <hyperlink ref="F865" r:id="rId56" display="https://podminky.urs.cz/item/CS_URS_2021_01/944611111"/>
    <hyperlink ref="F870" r:id="rId57" display="https://podminky.urs.cz/item/CS_URS_2021_01/944611211"/>
    <hyperlink ref="F874" r:id="rId58" display="https://podminky.urs.cz/item/CS_URS_2021_01/944611811"/>
    <hyperlink ref="F879" r:id="rId59" display="https://podminky.urs.cz/item/CS_URS_2021_01/944711113"/>
    <hyperlink ref="F883" r:id="rId60" display="https://podminky.urs.cz/item/CS_URS_2021_01/944711213"/>
    <hyperlink ref="F887" r:id="rId61" display="https://podminky.urs.cz/item/CS_URS_2021_01/944711813"/>
    <hyperlink ref="F891" r:id="rId62" display="https://podminky.urs.cz/item/CS_URS_2021_01/953961113"/>
    <hyperlink ref="F896" r:id="rId63" display="https://podminky.urs.cz/item/CS_URS_2021_01/953965121"/>
    <hyperlink ref="F901" r:id="rId64" display="https://podminky.urs.cz/item/CS_URS_2021_01/965081312"/>
    <hyperlink ref="F906" r:id="rId65" display="https://podminky.urs.cz/item/CS_URS_2021_01/966080103"/>
    <hyperlink ref="F912" r:id="rId66" display="https://podminky.urs.cz/item/CS_URS_2021_01/997013156"/>
    <hyperlink ref="F914" r:id="rId67" display="https://podminky.urs.cz/item/CS_URS_2021_01/997013501"/>
    <hyperlink ref="F916" r:id="rId68" display="https://podminky.urs.cz/item/CS_URS_2021_01/997013509"/>
    <hyperlink ref="F920" r:id="rId69" display="https://podminky.urs.cz/item/CS_URS_2021_01/997013631"/>
    <hyperlink ref="F923" r:id="rId70" display="https://podminky.urs.cz/item/CS_URS_2021_01/998011003"/>
    <hyperlink ref="F927" r:id="rId71" display="https://podminky.urs.cz/item/CS_URS_2021_01/711191101"/>
    <hyperlink ref="F947" r:id="rId72" display="https://podminky.urs.cz/item/CS_URS_2021_01/711192102"/>
    <hyperlink ref="F967" r:id="rId73" display="https://podminky.urs.cz/item/CS_URS_2021_01/711199101"/>
    <hyperlink ref="F972" r:id="rId74" display="https://podminky.urs.cz/item/CS_URS_2021_01/28355020"/>
    <hyperlink ref="F978" r:id="rId75" display="https://podminky.urs.cz/item/CS_URS_2021_01/998711203"/>
    <hyperlink ref="F981" r:id="rId76" display="https://podminky.urs.cz/item/CS_URS_2021_01/764001811"/>
    <hyperlink ref="F988" r:id="rId77" display="https://podminky.urs.cz/item/CS_URS_2021_01/764001821"/>
    <hyperlink ref="F993" r:id="rId78" display="https://podminky.urs.cz/item/CS_URS_2021_01/764002851"/>
    <hyperlink ref="F1011" r:id="rId79" display="https://podminky.urs.cz/item/CS_URS_2021_01/764002871"/>
    <hyperlink ref="F1016" r:id="rId80" display="https://podminky.urs.cz/item/CS_URS_2021_01/764004801"/>
    <hyperlink ref="F1021" r:id="rId81" display="https://podminky.urs.cz/item/CS_URS_2021_01/764004861"/>
    <hyperlink ref="F1026" r:id="rId82" display="https://podminky.urs.cz/item/CS_URS_2021_01/764111671"/>
    <hyperlink ref="F1031" r:id="rId83" display="https://podminky.urs.cz/item/CS_URS_2021_01/764111691"/>
    <hyperlink ref="F1036" r:id="rId84" display="https://podminky.urs.cz/item/CS_URS_2021_01/764202134"/>
    <hyperlink ref="F1041" r:id="rId85" display="https://podminky.urs.cz/item/CS_URS_2021_01/59054266"/>
    <hyperlink ref="F1046" r:id="rId86" display="https://podminky.urs.cz/item/CS_URS_2021_01/764212632"/>
    <hyperlink ref="F1079" r:id="rId87" display="https://podminky.urs.cz/item/CS_URS_2021_01/764518621"/>
    <hyperlink ref="F1084" r:id="rId88" display="https://podminky.urs.cz/item/CS_URS_2021_01/998764203"/>
    <hyperlink ref="F1087" r:id="rId89" display="https://podminky.urs.cz/item/CS_URS_2021_01/767131111"/>
    <hyperlink ref="F1092" r:id="rId90" display="https://podminky.urs.cz/item/CS_URS_2021_01/15485113"/>
    <hyperlink ref="F1098" r:id="rId91" display="https://podminky.urs.cz/item/CS_URS_2021_01/767161114"/>
    <hyperlink ref="F1103" r:id="rId92" display="https://podminky.urs.cz/item/CS_URS_2021_01/14550246"/>
    <hyperlink ref="F1109" r:id="rId93" display="https://podminky.urs.cz/item/CS_URS_2021_01/14550190"/>
    <hyperlink ref="F1114" r:id="rId94" display="https://podminky.urs.cz/item/CS_URS_2021_01/13010220"/>
    <hyperlink ref="F1119" r:id="rId95" display="https://podminky.urs.cz/item/CS_URS_2021_01/767161813"/>
    <hyperlink ref="F1124" r:id="rId96" display="https://podminky.urs.cz/item/CS_URS_2021_01/767810811"/>
    <hyperlink ref="F1131" r:id="rId97" display="https://podminky.urs.cz/item/CS_URS_2021_01/998767203"/>
    <hyperlink ref="F1134" r:id="rId98" display="https://podminky.urs.cz/item/CS_URS_2021_01/771121011"/>
    <hyperlink ref="F1139" r:id="rId99" display="https://podminky.urs.cz/item/CS_URS_2021_01/771474113"/>
    <hyperlink ref="F1144" r:id="rId100" display="https://podminky.urs.cz/item/CS_URS_2021_01/59761275"/>
    <hyperlink ref="F1150" r:id="rId101" display="https://podminky.urs.cz/item/CS_URS_2021_01/771574263"/>
    <hyperlink ref="F1155" r:id="rId102" display="https://podminky.urs.cz/item/CS_URS_2021_01/59761409"/>
    <hyperlink ref="F1161" r:id="rId103" display="https://podminky.urs.cz/item/CS_URS_2021_01/771577111"/>
    <hyperlink ref="F1166" r:id="rId104" display="https://podminky.urs.cz/item/CS_URS_2021_01/771591123"/>
    <hyperlink ref="F1171" r:id="rId105" display="https://podminky.urs.cz/item/CS_URS_2021_01/771591264"/>
    <hyperlink ref="F1176" r:id="rId106" display="https://podminky.urs.cz/item/CS_URS_2021_01/998771203"/>
    <hyperlink ref="F1179" r:id="rId107" display="https://podminky.urs.cz/item/CS_URS_2021_01/781494511"/>
    <hyperlink ref="F1184" r:id="rId108" display="https://podminky.urs.cz/item/CS_URS_2021_01/781674113"/>
    <hyperlink ref="F1196" r:id="rId109" display="https://podminky.urs.cz/item/CS_URS_2021_01/998781202"/>
    <hyperlink ref="F1199" r:id="rId110" display="https://podminky.urs.cz/item/CS_URS_2021_01/783301311"/>
    <hyperlink ref="F1207" r:id="rId111" display="https://podminky.urs.cz/item/CS_URS_2021_01/783314201"/>
    <hyperlink ref="F1215" r:id="rId112" display="https://podminky.urs.cz/item/CS_URS_2021_01/783317101"/>
    <hyperlink ref="F1223" r:id="rId113" display="https://podminky.urs.cz/item/CS_URS_2021_01/7838012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14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Panelový dům č.p. 307 -309 - stavební úpravy, zateplení obvodového pláště a střechy</v>
      </c>
      <c r="F7" s="144"/>
      <c r="G7" s="144"/>
      <c r="H7" s="144"/>
      <c r="L7" s="22"/>
    </row>
    <row r="8" s="1" customFormat="1" ht="12" customHeight="1">
      <c r="B8" s="22"/>
      <c r="D8" s="144" t="s">
        <v>103</v>
      </c>
      <c r="L8" s="22"/>
    </row>
    <row r="9" s="2" customFormat="1" ht="16.5" customHeight="1">
      <c r="A9" s="40"/>
      <c r="B9" s="46"/>
      <c r="C9" s="40"/>
      <c r="D9" s="40"/>
      <c r="E9" s="145" t="s">
        <v>1462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 ht="12" customHeight="1">
      <c r="A10" s="40"/>
      <c r="B10" s="46"/>
      <c r="C10" s="40"/>
      <c r="D10" s="144" t="s">
        <v>105</v>
      </c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6.5" customHeight="1">
      <c r="A11" s="40"/>
      <c r="B11" s="46"/>
      <c r="C11" s="40"/>
      <c r="D11" s="40"/>
      <c r="E11" s="147" t="s">
        <v>1099</v>
      </c>
      <c r="F11" s="40"/>
      <c r="G11" s="40"/>
      <c r="H11" s="40"/>
      <c r="I11" s="40"/>
      <c r="J11" s="40"/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>
      <c r="A12" s="40"/>
      <c r="B12" s="46"/>
      <c r="C12" s="40"/>
      <c r="D12" s="40"/>
      <c r="E12" s="40"/>
      <c r="F12" s="40"/>
      <c r="G12" s="40"/>
      <c r="H12" s="40"/>
      <c r="I12" s="40"/>
      <c r="J12" s="40"/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2" customHeight="1">
      <c r="A13" s="40"/>
      <c r="B13" s="46"/>
      <c r="C13" s="40"/>
      <c r="D13" s="144" t="s">
        <v>18</v>
      </c>
      <c r="E13" s="40"/>
      <c r="F13" s="135" t="s">
        <v>19</v>
      </c>
      <c r="G13" s="40"/>
      <c r="H13" s="40"/>
      <c r="I13" s="144" t="s">
        <v>20</v>
      </c>
      <c r="J13" s="135" t="s">
        <v>19</v>
      </c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21</v>
      </c>
      <c r="E14" s="40"/>
      <c r="F14" s="135" t="s">
        <v>22</v>
      </c>
      <c r="G14" s="40"/>
      <c r="H14" s="40"/>
      <c r="I14" s="144" t="s">
        <v>23</v>
      </c>
      <c r="J14" s="148" t="str">
        <f>'Rekapitulace stavby'!AN8</f>
        <v>24. 4. 2021</v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0.8" customHeight="1">
      <c r="A15" s="40"/>
      <c r="B15" s="46"/>
      <c r="C15" s="40"/>
      <c r="D15" s="40"/>
      <c r="E15" s="40"/>
      <c r="F15" s="40"/>
      <c r="G15" s="40"/>
      <c r="H15" s="40"/>
      <c r="I15" s="40"/>
      <c r="J15" s="40"/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12" customHeight="1">
      <c r="A16" s="40"/>
      <c r="B16" s="46"/>
      <c r="C16" s="40"/>
      <c r="D16" s="144" t="s">
        <v>25</v>
      </c>
      <c r="E16" s="40"/>
      <c r="F16" s="40"/>
      <c r="G16" s="40"/>
      <c r="H16" s="40"/>
      <c r="I16" s="144" t="s">
        <v>26</v>
      </c>
      <c r="J16" s="135" t="s">
        <v>19</v>
      </c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8" customHeight="1">
      <c r="A17" s="40"/>
      <c r="B17" s="46"/>
      <c r="C17" s="40"/>
      <c r="D17" s="40"/>
      <c r="E17" s="135" t="s">
        <v>27</v>
      </c>
      <c r="F17" s="40"/>
      <c r="G17" s="40"/>
      <c r="H17" s="40"/>
      <c r="I17" s="144" t="s">
        <v>28</v>
      </c>
      <c r="J17" s="135" t="s">
        <v>19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6.96" customHeight="1">
      <c r="A18" s="40"/>
      <c r="B18" s="46"/>
      <c r="C18" s="40"/>
      <c r="D18" s="40"/>
      <c r="E18" s="40"/>
      <c r="F18" s="40"/>
      <c r="G18" s="40"/>
      <c r="H18" s="40"/>
      <c r="I18" s="40"/>
      <c r="J18" s="40"/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12" customHeight="1">
      <c r="A19" s="40"/>
      <c r="B19" s="46"/>
      <c r="C19" s="40"/>
      <c r="D19" s="144" t="s">
        <v>29</v>
      </c>
      <c r="E19" s="40"/>
      <c r="F19" s="40"/>
      <c r="G19" s="40"/>
      <c r="H19" s="40"/>
      <c r="I19" s="144" t="s">
        <v>26</v>
      </c>
      <c r="J19" s="35" t="str">
        <f>'Rekapitulace stavby'!AN13</f>
        <v>Vyplň údaj</v>
      </c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8" customHeight="1">
      <c r="A20" s="40"/>
      <c r="B20" s="46"/>
      <c r="C20" s="40"/>
      <c r="D20" s="40"/>
      <c r="E20" s="35" t="str">
        <f>'Rekapitulace stavby'!E14</f>
        <v>Vyplň údaj</v>
      </c>
      <c r="F20" s="135"/>
      <c r="G20" s="135"/>
      <c r="H20" s="135"/>
      <c r="I20" s="144" t="s">
        <v>28</v>
      </c>
      <c r="J20" s="35" t="str">
        <f>'Rekapitulace stavby'!AN14</f>
        <v>Vyplň údaj</v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6.96" customHeight="1">
      <c r="A21" s="40"/>
      <c r="B21" s="46"/>
      <c r="C21" s="40"/>
      <c r="D21" s="40"/>
      <c r="E21" s="40"/>
      <c r="F21" s="40"/>
      <c r="G21" s="40"/>
      <c r="H21" s="40"/>
      <c r="I21" s="40"/>
      <c r="J21" s="40"/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12" customHeight="1">
      <c r="A22" s="40"/>
      <c r="B22" s="46"/>
      <c r="C22" s="40"/>
      <c r="D22" s="144" t="s">
        <v>31</v>
      </c>
      <c r="E22" s="40"/>
      <c r="F22" s="40"/>
      <c r="G22" s="40"/>
      <c r="H22" s="40"/>
      <c r="I22" s="144" t="s">
        <v>26</v>
      </c>
      <c r="J22" s="135" t="s">
        <v>19</v>
      </c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8" customHeight="1">
      <c r="A23" s="40"/>
      <c r="B23" s="46"/>
      <c r="C23" s="40"/>
      <c r="D23" s="40"/>
      <c r="E23" s="135" t="s">
        <v>32</v>
      </c>
      <c r="F23" s="40"/>
      <c r="G23" s="40"/>
      <c r="H23" s="40"/>
      <c r="I23" s="144" t="s">
        <v>28</v>
      </c>
      <c r="J23" s="135" t="s">
        <v>19</v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6.96" customHeight="1">
      <c r="A24" s="40"/>
      <c r="B24" s="46"/>
      <c r="C24" s="40"/>
      <c r="D24" s="40"/>
      <c r="E24" s="40"/>
      <c r="F24" s="40"/>
      <c r="G24" s="40"/>
      <c r="H24" s="40"/>
      <c r="I24" s="40"/>
      <c r="J24" s="40"/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12" customHeight="1">
      <c r="A25" s="40"/>
      <c r="B25" s="46"/>
      <c r="C25" s="40"/>
      <c r="D25" s="144" t="s">
        <v>34</v>
      </c>
      <c r="E25" s="40"/>
      <c r="F25" s="40"/>
      <c r="G25" s="40"/>
      <c r="H25" s="40"/>
      <c r="I25" s="144" t="s">
        <v>26</v>
      </c>
      <c r="J25" s="135" t="str">
        <f>IF('Rekapitulace stavby'!AN19="","",'Rekapitulace stavby'!AN19)</f>
        <v/>
      </c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8" customHeight="1">
      <c r="A26" s="40"/>
      <c r="B26" s="46"/>
      <c r="C26" s="40"/>
      <c r="D26" s="40"/>
      <c r="E26" s="135" t="str">
        <f>IF('Rekapitulace stavby'!E20="","",'Rekapitulace stavby'!E20)</f>
        <v xml:space="preserve"> </v>
      </c>
      <c r="F26" s="40"/>
      <c r="G26" s="40"/>
      <c r="H26" s="40"/>
      <c r="I26" s="144" t="s">
        <v>28</v>
      </c>
      <c r="J26" s="135" t="str">
        <f>IF('Rekapitulace stavby'!AN20="","",'Rekapitulace stavby'!AN20)</f>
        <v/>
      </c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2" customFormat="1" ht="6.96" customHeight="1">
      <c r="A27" s="40"/>
      <c r="B27" s="46"/>
      <c r="C27" s="40"/>
      <c r="D27" s="40"/>
      <c r="E27" s="40"/>
      <c r="F27" s="40"/>
      <c r="G27" s="40"/>
      <c r="H27" s="40"/>
      <c r="I27" s="40"/>
      <c r="J27" s="40"/>
      <c r="K27" s="40"/>
      <c r="L27" s="146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</row>
    <row r="28" s="2" customFormat="1" ht="12" customHeight="1">
      <c r="A28" s="40"/>
      <c r="B28" s="46"/>
      <c r="C28" s="40"/>
      <c r="D28" s="144" t="s">
        <v>35</v>
      </c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8" customFormat="1" ht="16.5" customHeight="1">
      <c r="A29" s="149"/>
      <c r="B29" s="150"/>
      <c r="C29" s="149"/>
      <c r="D29" s="149"/>
      <c r="E29" s="151" t="s">
        <v>19</v>
      </c>
      <c r="F29" s="151"/>
      <c r="G29" s="151"/>
      <c r="H29" s="151"/>
      <c r="I29" s="149"/>
      <c r="J29" s="149"/>
      <c r="K29" s="149"/>
      <c r="L29" s="152"/>
      <c r="S29" s="149"/>
      <c r="T29" s="149"/>
      <c r="U29" s="149"/>
      <c r="V29" s="149"/>
      <c r="W29" s="149"/>
      <c r="X29" s="149"/>
      <c r="Y29" s="149"/>
      <c r="Z29" s="149"/>
      <c r="AA29" s="149"/>
      <c r="AB29" s="149"/>
      <c r="AC29" s="149"/>
      <c r="AD29" s="149"/>
      <c r="AE29" s="149"/>
    </row>
    <row r="30" s="2" customFormat="1" ht="6.96" customHeight="1">
      <c r="A30" s="40"/>
      <c r="B30" s="46"/>
      <c r="C30" s="40"/>
      <c r="D30" s="40"/>
      <c r="E30" s="40"/>
      <c r="F30" s="40"/>
      <c r="G30" s="40"/>
      <c r="H30" s="40"/>
      <c r="I30" s="40"/>
      <c r="J30" s="40"/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25.44" customHeight="1">
      <c r="A32" s="40"/>
      <c r="B32" s="46"/>
      <c r="C32" s="40"/>
      <c r="D32" s="154" t="s">
        <v>37</v>
      </c>
      <c r="E32" s="40"/>
      <c r="F32" s="40"/>
      <c r="G32" s="40"/>
      <c r="H32" s="40"/>
      <c r="I32" s="40"/>
      <c r="J32" s="155">
        <f>ROUND(J104, 2)</f>
        <v>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6.96" customHeight="1">
      <c r="A33" s="40"/>
      <c r="B33" s="46"/>
      <c r="C33" s="40"/>
      <c r="D33" s="153"/>
      <c r="E33" s="153"/>
      <c r="F33" s="153"/>
      <c r="G33" s="153"/>
      <c r="H33" s="153"/>
      <c r="I33" s="153"/>
      <c r="J33" s="153"/>
      <c r="K33" s="153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40"/>
      <c r="F34" s="156" t="s">
        <v>39</v>
      </c>
      <c r="G34" s="40"/>
      <c r="H34" s="40"/>
      <c r="I34" s="156" t="s">
        <v>38</v>
      </c>
      <c r="J34" s="156" t="s">
        <v>40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s="2" customFormat="1" ht="14.4" customHeight="1">
      <c r="A35" s="40"/>
      <c r="B35" s="46"/>
      <c r="C35" s="40"/>
      <c r="D35" s="157" t="s">
        <v>41</v>
      </c>
      <c r="E35" s="144" t="s">
        <v>42</v>
      </c>
      <c r="F35" s="158">
        <f>ROUND((SUM(BE104:BE472)),  2)</f>
        <v>0</v>
      </c>
      <c r="G35" s="40"/>
      <c r="H35" s="40"/>
      <c r="I35" s="159">
        <v>0.20999999999999999</v>
      </c>
      <c r="J35" s="158">
        <f>ROUND(((SUM(BE104:BE472))*I35),  2)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s="2" customFormat="1" ht="14.4" customHeight="1">
      <c r="A36" s="40"/>
      <c r="B36" s="46"/>
      <c r="C36" s="40"/>
      <c r="D36" s="40"/>
      <c r="E36" s="144" t="s">
        <v>43</v>
      </c>
      <c r="F36" s="158">
        <f>ROUND((SUM(BF104:BF472)),  2)</f>
        <v>0</v>
      </c>
      <c r="G36" s="40"/>
      <c r="H36" s="40"/>
      <c r="I36" s="159">
        <v>0.14999999999999999</v>
      </c>
      <c r="J36" s="158">
        <f>ROUND(((SUM(BF104:BF472))*I36),  2)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44</v>
      </c>
      <c r="F37" s="158">
        <f>ROUND((SUM(BG104:BG472)),  2)</f>
        <v>0</v>
      </c>
      <c r="G37" s="40"/>
      <c r="H37" s="40"/>
      <c r="I37" s="159">
        <v>0.20999999999999999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hidden="1" s="2" customFormat="1" ht="14.4" customHeight="1">
      <c r="A38" s="40"/>
      <c r="B38" s="46"/>
      <c r="C38" s="40"/>
      <c r="D38" s="40"/>
      <c r="E38" s="144" t="s">
        <v>45</v>
      </c>
      <c r="F38" s="158">
        <f>ROUND((SUM(BH104:BH472)),  2)</f>
        <v>0</v>
      </c>
      <c r="G38" s="40"/>
      <c r="H38" s="40"/>
      <c r="I38" s="159">
        <v>0.14999999999999999</v>
      </c>
      <c r="J38" s="158">
        <f>0</f>
        <v>0</v>
      </c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hidden="1" s="2" customFormat="1" ht="14.4" customHeight="1">
      <c r="A39" s="40"/>
      <c r="B39" s="46"/>
      <c r="C39" s="40"/>
      <c r="D39" s="40"/>
      <c r="E39" s="144" t="s">
        <v>46</v>
      </c>
      <c r="F39" s="158">
        <f>ROUND((SUM(BI104:BI472)),  2)</f>
        <v>0</v>
      </c>
      <c r="G39" s="40"/>
      <c r="H39" s="40"/>
      <c r="I39" s="159">
        <v>0</v>
      </c>
      <c r="J39" s="158">
        <f>0</f>
        <v>0</v>
      </c>
      <c r="K39" s="40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6.96" customHeight="1">
      <c r="A40" s="40"/>
      <c r="B40" s="46"/>
      <c r="C40" s="40"/>
      <c r="D40" s="40"/>
      <c r="E40" s="40"/>
      <c r="F40" s="40"/>
      <c r="G40" s="40"/>
      <c r="H40" s="40"/>
      <c r="I40" s="40"/>
      <c r="J40" s="40"/>
      <c r="K40" s="40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1" s="2" customFormat="1" ht="25.44" customHeight="1">
      <c r="A41" s="40"/>
      <c r="B41" s="46"/>
      <c r="C41" s="160"/>
      <c r="D41" s="161" t="s">
        <v>47</v>
      </c>
      <c r="E41" s="162"/>
      <c r="F41" s="162"/>
      <c r="G41" s="163" t="s">
        <v>48</v>
      </c>
      <c r="H41" s="164" t="s">
        <v>49</v>
      </c>
      <c r="I41" s="162"/>
      <c r="J41" s="165">
        <f>SUM(J32:J39)</f>
        <v>0</v>
      </c>
      <c r="K41" s="166"/>
      <c r="L41" s="146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</row>
    <row r="42" s="2" customFormat="1" ht="14.4" customHeight="1">
      <c r="A42" s="40"/>
      <c r="B42" s="167"/>
      <c r="C42" s="168"/>
      <c r="D42" s="168"/>
      <c r="E42" s="168"/>
      <c r="F42" s="168"/>
      <c r="G42" s="168"/>
      <c r="H42" s="168"/>
      <c r="I42" s="168"/>
      <c r="J42" s="168"/>
      <c r="K42" s="168"/>
      <c r="L42" s="146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</row>
    <row r="46" s="2" customFormat="1" ht="6.96" customHeight="1">
      <c r="A46" s="40"/>
      <c r="B46" s="169"/>
      <c r="C46" s="170"/>
      <c r="D46" s="170"/>
      <c r="E46" s="170"/>
      <c r="F46" s="170"/>
      <c r="G46" s="170"/>
      <c r="H46" s="170"/>
      <c r="I46" s="170"/>
      <c r="J46" s="170"/>
      <c r="K46" s="170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24.96" customHeight="1">
      <c r="A47" s="40"/>
      <c r="B47" s="41"/>
      <c r="C47" s="25" t="s">
        <v>107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16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171" t="str">
        <f>E7</f>
        <v>Panelový dům č.p. 307 -309 - stavební úpravy, zateplení obvodového pláště a střechy</v>
      </c>
      <c r="F50" s="34"/>
      <c r="G50" s="34"/>
      <c r="H50" s="34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1" customFormat="1" ht="12" customHeight="1">
      <c r="B51" s="23"/>
      <c r="C51" s="34" t="s">
        <v>103</v>
      </c>
      <c r="D51" s="24"/>
      <c r="E51" s="24"/>
      <c r="F51" s="24"/>
      <c r="G51" s="24"/>
      <c r="H51" s="24"/>
      <c r="I51" s="24"/>
      <c r="J51" s="24"/>
      <c r="K51" s="24"/>
      <c r="L51" s="22"/>
    </row>
    <row r="52" s="2" customFormat="1" ht="16.5" customHeight="1">
      <c r="A52" s="40"/>
      <c r="B52" s="41"/>
      <c r="C52" s="42"/>
      <c r="D52" s="42"/>
      <c r="E52" s="171" t="s">
        <v>1462</v>
      </c>
      <c r="F52" s="42"/>
      <c r="G52" s="42"/>
      <c r="H52" s="42"/>
      <c r="I52" s="42"/>
      <c r="J52" s="42"/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12" customHeight="1">
      <c r="A53" s="40"/>
      <c r="B53" s="41"/>
      <c r="C53" s="34" t="s">
        <v>105</v>
      </c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16.5" customHeight="1">
      <c r="A54" s="40"/>
      <c r="B54" s="41"/>
      <c r="C54" s="42"/>
      <c r="D54" s="42"/>
      <c r="E54" s="71" t="str">
        <f>E11</f>
        <v>02 - Architektonicko stavební řešení střechy</v>
      </c>
      <c r="F54" s="42"/>
      <c r="G54" s="42"/>
      <c r="H54" s="42"/>
      <c r="I54" s="42"/>
      <c r="J54" s="42"/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6.96" customHeight="1">
      <c r="A55" s="40"/>
      <c r="B55" s="41"/>
      <c r="C55" s="42"/>
      <c r="D55" s="42"/>
      <c r="E55" s="42"/>
      <c r="F55" s="42"/>
      <c r="G55" s="42"/>
      <c r="H55" s="42"/>
      <c r="I55" s="42"/>
      <c r="J55" s="42"/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2" customHeight="1">
      <c r="A56" s="40"/>
      <c r="B56" s="41"/>
      <c r="C56" s="34" t="s">
        <v>21</v>
      </c>
      <c r="D56" s="42"/>
      <c r="E56" s="42"/>
      <c r="F56" s="29" t="str">
        <f>F14</f>
        <v xml:space="preserve"> </v>
      </c>
      <c r="G56" s="42"/>
      <c r="H56" s="42"/>
      <c r="I56" s="34" t="s">
        <v>23</v>
      </c>
      <c r="J56" s="74" t="str">
        <f>IF(J14="","",J14)</f>
        <v>24. 4. 2021</v>
      </c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6.96" customHeight="1">
      <c r="A57" s="40"/>
      <c r="B57" s="41"/>
      <c r="C57" s="42"/>
      <c r="D57" s="42"/>
      <c r="E57" s="42"/>
      <c r="F57" s="42"/>
      <c r="G57" s="42"/>
      <c r="H57" s="42"/>
      <c r="I57" s="42"/>
      <c r="J57" s="42"/>
      <c r="K57" s="42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40.05" customHeight="1">
      <c r="A58" s="40"/>
      <c r="B58" s="41"/>
      <c r="C58" s="34" t="s">
        <v>25</v>
      </c>
      <c r="D58" s="42"/>
      <c r="E58" s="42"/>
      <c r="F58" s="29" t="str">
        <f>E17</f>
        <v>Město Frenštát p.R.,náměstí Míru 1, 744 01</v>
      </c>
      <c r="G58" s="42"/>
      <c r="H58" s="42"/>
      <c r="I58" s="34" t="s">
        <v>31</v>
      </c>
      <c r="J58" s="38" t="str">
        <f>E23</f>
        <v>Architektura &amp; interier, Šimůnek &amp; partners</v>
      </c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15.15" customHeight="1">
      <c r="A59" s="40"/>
      <c r="B59" s="41"/>
      <c r="C59" s="34" t="s">
        <v>29</v>
      </c>
      <c r="D59" s="42"/>
      <c r="E59" s="42"/>
      <c r="F59" s="29" t="str">
        <f>IF(E20="","",E20)</f>
        <v>Vyplň údaj</v>
      </c>
      <c r="G59" s="42"/>
      <c r="H59" s="42"/>
      <c r="I59" s="34" t="s">
        <v>34</v>
      </c>
      <c r="J59" s="38" t="str">
        <f>E26</f>
        <v xml:space="preserve"> 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</row>
    <row r="60" s="2" customFormat="1" ht="10.32" customHeight="1">
      <c r="A60" s="40"/>
      <c r="B60" s="41"/>
      <c r="C60" s="42"/>
      <c r="D60" s="42"/>
      <c r="E60" s="42"/>
      <c r="F60" s="42"/>
      <c r="G60" s="42"/>
      <c r="H60" s="42"/>
      <c r="I60" s="42"/>
      <c r="J60" s="42"/>
      <c r="K60" s="42"/>
      <c r="L60" s="146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29.28" customHeight="1">
      <c r="A61" s="40"/>
      <c r="B61" s="41"/>
      <c r="C61" s="172" t="s">
        <v>108</v>
      </c>
      <c r="D61" s="173"/>
      <c r="E61" s="173"/>
      <c r="F61" s="173"/>
      <c r="G61" s="173"/>
      <c r="H61" s="173"/>
      <c r="I61" s="173"/>
      <c r="J61" s="174" t="s">
        <v>109</v>
      </c>
      <c r="K61" s="173"/>
      <c r="L61" s="14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10.32" customHeight="1">
      <c r="A62" s="40"/>
      <c r="B62" s="41"/>
      <c r="C62" s="42"/>
      <c r="D62" s="42"/>
      <c r="E62" s="42"/>
      <c r="F62" s="42"/>
      <c r="G62" s="42"/>
      <c r="H62" s="42"/>
      <c r="I62" s="42"/>
      <c r="J62" s="42"/>
      <c r="K62" s="42"/>
      <c r="L62" s="14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3" s="2" customFormat="1" ht="22.8" customHeight="1">
      <c r="A63" s="40"/>
      <c r="B63" s="41"/>
      <c r="C63" s="175" t="s">
        <v>69</v>
      </c>
      <c r="D63" s="42"/>
      <c r="E63" s="42"/>
      <c r="F63" s="42"/>
      <c r="G63" s="42"/>
      <c r="H63" s="42"/>
      <c r="I63" s="42"/>
      <c r="J63" s="104">
        <f>J104</f>
        <v>0</v>
      </c>
      <c r="K63" s="42"/>
      <c r="L63" s="146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U63" s="19" t="s">
        <v>110</v>
      </c>
    </row>
    <row r="64" s="9" customFormat="1" ht="24.96" customHeight="1">
      <c r="A64" s="9"/>
      <c r="B64" s="176"/>
      <c r="C64" s="177"/>
      <c r="D64" s="178" t="s">
        <v>111</v>
      </c>
      <c r="E64" s="179"/>
      <c r="F64" s="179"/>
      <c r="G64" s="179"/>
      <c r="H64" s="179"/>
      <c r="I64" s="179"/>
      <c r="J64" s="180">
        <f>J105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2"/>
      <c r="C65" s="127"/>
      <c r="D65" s="183" t="s">
        <v>115</v>
      </c>
      <c r="E65" s="184"/>
      <c r="F65" s="184"/>
      <c r="G65" s="184"/>
      <c r="H65" s="184"/>
      <c r="I65" s="184"/>
      <c r="J65" s="185">
        <f>J106</f>
        <v>0</v>
      </c>
      <c r="K65" s="127"/>
      <c r="L65" s="18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2"/>
      <c r="C66" s="127"/>
      <c r="D66" s="183" t="s">
        <v>116</v>
      </c>
      <c r="E66" s="184"/>
      <c r="F66" s="184"/>
      <c r="G66" s="184"/>
      <c r="H66" s="184"/>
      <c r="I66" s="184"/>
      <c r="J66" s="185">
        <f>J140</f>
        <v>0</v>
      </c>
      <c r="K66" s="127"/>
      <c r="L66" s="18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2"/>
      <c r="C67" s="127"/>
      <c r="D67" s="183" t="s">
        <v>117</v>
      </c>
      <c r="E67" s="184"/>
      <c r="F67" s="184"/>
      <c r="G67" s="184"/>
      <c r="H67" s="184"/>
      <c r="I67" s="184"/>
      <c r="J67" s="185">
        <f>J151</f>
        <v>0</v>
      </c>
      <c r="K67" s="127"/>
      <c r="L67" s="186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6"/>
      <c r="C68" s="177"/>
      <c r="D68" s="178" t="s">
        <v>118</v>
      </c>
      <c r="E68" s="179"/>
      <c r="F68" s="179"/>
      <c r="G68" s="179"/>
      <c r="H68" s="179"/>
      <c r="I68" s="179"/>
      <c r="J68" s="180">
        <f>J154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2"/>
      <c r="C69" s="127"/>
      <c r="D69" s="183" t="s">
        <v>1100</v>
      </c>
      <c r="E69" s="184"/>
      <c r="F69" s="184"/>
      <c r="G69" s="184"/>
      <c r="H69" s="184"/>
      <c r="I69" s="184"/>
      <c r="J69" s="185">
        <f>J155</f>
        <v>0</v>
      </c>
      <c r="K69" s="127"/>
      <c r="L69" s="186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2"/>
      <c r="C70" s="127"/>
      <c r="D70" s="183" t="s">
        <v>1101</v>
      </c>
      <c r="E70" s="184"/>
      <c r="F70" s="184"/>
      <c r="G70" s="184"/>
      <c r="H70" s="184"/>
      <c r="I70" s="184"/>
      <c r="J70" s="185">
        <f>J256</f>
        <v>0</v>
      </c>
      <c r="K70" s="127"/>
      <c r="L70" s="186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2"/>
      <c r="C71" s="127"/>
      <c r="D71" s="183" t="s">
        <v>1102</v>
      </c>
      <c r="E71" s="184"/>
      <c r="F71" s="184"/>
      <c r="G71" s="184"/>
      <c r="H71" s="184"/>
      <c r="I71" s="184"/>
      <c r="J71" s="185">
        <f>J299</f>
        <v>0</v>
      </c>
      <c r="K71" s="127"/>
      <c r="L71" s="186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2"/>
      <c r="C72" s="127"/>
      <c r="D72" s="183" t="s">
        <v>1103</v>
      </c>
      <c r="E72" s="184"/>
      <c r="F72" s="184"/>
      <c r="G72" s="184"/>
      <c r="H72" s="184"/>
      <c r="I72" s="184"/>
      <c r="J72" s="185">
        <f>J307</f>
        <v>0</v>
      </c>
      <c r="K72" s="127"/>
      <c r="L72" s="186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2"/>
      <c r="C73" s="127"/>
      <c r="D73" s="183" t="s">
        <v>1104</v>
      </c>
      <c r="E73" s="184"/>
      <c r="F73" s="184"/>
      <c r="G73" s="184"/>
      <c r="H73" s="184"/>
      <c r="I73" s="184"/>
      <c r="J73" s="185">
        <f>J311</f>
        <v>0</v>
      </c>
      <c r="K73" s="127"/>
      <c r="L73" s="186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2"/>
      <c r="C74" s="127"/>
      <c r="D74" s="183" t="s">
        <v>120</v>
      </c>
      <c r="E74" s="184"/>
      <c r="F74" s="184"/>
      <c r="G74" s="184"/>
      <c r="H74" s="184"/>
      <c r="I74" s="184"/>
      <c r="J74" s="185">
        <f>J351</f>
        <v>0</v>
      </c>
      <c r="K74" s="127"/>
      <c r="L74" s="186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2"/>
      <c r="C75" s="127"/>
      <c r="D75" s="183" t="s">
        <v>1105</v>
      </c>
      <c r="E75" s="184"/>
      <c r="F75" s="184"/>
      <c r="G75" s="184"/>
      <c r="H75" s="184"/>
      <c r="I75" s="184"/>
      <c r="J75" s="185">
        <f>J404</f>
        <v>0</v>
      </c>
      <c r="K75" s="127"/>
      <c r="L75" s="186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2"/>
      <c r="C76" s="127"/>
      <c r="D76" s="183" t="s">
        <v>1106</v>
      </c>
      <c r="E76" s="184"/>
      <c r="F76" s="184"/>
      <c r="G76" s="184"/>
      <c r="H76" s="184"/>
      <c r="I76" s="184"/>
      <c r="J76" s="185">
        <f>J413</f>
        <v>0</v>
      </c>
      <c r="K76" s="127"/>
      <c r="L76" s="186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2"/>
      <c r="C77" s="127"/>
      <c r="D77" s="183" t="s">
        <v>121</v>
      </c>
      <c r="E77" s="184"/>
      <c r="F77" s="184"/>
      <c r="G77" s="184"/>
      <c r="H77" s="184"/>
      <c r="I77" s="184"/>
      <c r="J77" s="185">
        <f>J427</f>
        <v>0</v>
      </c>
      <c r="K77" s="127"/>
      <c r="L77" s="186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2"/>
      <c r="C78" s="127"/>
      <c r="D78" s="183" t="s">
        <v>124</v>
      </c>
      <c r="E78" s="184"/>
      <c r="F78" s="184"/>
      <c r="G78" s="184"/>
      <c r="H78" s="184"/>
      <c r="I78" s="184"/>
      <c r="J78" s="185">
        <f>J449</f>
        <v>0</v>
      </c>
      <c r="K78" s="127"/>
      <c r="L78" s="186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9" customFormat="1" ht="24.96" customHeight="1">
      <c r="A79" s="9"/>
      <c r="B79" s="176"/>
      <c r="C79" s="177"/>
      <c r="D79" s="178" t="s">
        <v>1107</v>
      </c>
      <c r="E79" s="179"/>
      <c r="F79" s="179"/>
      <c r="G79" s="179"/>
      <c r="H79" s="179"/>
      <c r="I79" s="179"/>
      <c r="J79" s="180">
        <f>J455</f>
        <v>0</v>
      </c>
      <c r="K79" s="177"/>
      <c r="L79" s="18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</row>
    <row r="80" s="10" customFormat="1" ht="19.92" customHeight="1">
      <c r="A80" s="10"/>
      <c r="B80" s="182"/>
      <c r="C80" s="127"/>
      <c r="D80" s="183" t="s">
        <v>1108</v>
      </c>
      <c r="E80" s="184"/>
      <c r="F80" s="184"/>
      <c r="G80" s="184"/>
      <c r="H80" s="184"/>
      <c r="I80" s="184"/>
      <c r="J80" s="185">
        <f>J456</f>
        <v>0</v>
      </c>
      <c r="K80" s="127"/>
      <c r="L80" s="186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9" customFormat="1" ht="24.96" customHeight="1">
      <c r="A81" s="9"/>
      <c r="B81" s="176"/>
      <c r="C81" s="177"/>
      <c r="D81" s="178" t="s">
        <v>1109</v>
      </c>
      <c r="E81" s="179"/>
      <c r="F81" s="179"/>
      <c r="G81" s="179"/>
      <c r="H81" s="179"/>
      <c r="I81" s="179"/>
      <c r="J81" s="180">
        <f>J460</f>
        <v>0</v>
      </c>
      <c r="K81" s="177"/>
      <c r="L81" s="18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</row>
    <row r="82" s="9" customFormat="1" ht="24.96" customHeight="1">
      <c r="A82" s="9"/>
      <c r="B82" s="176"/>
      <c r="C82" s="177"/>
      <c r="D82" s="178" t="s">
        <v>125</v>
      </c>
      <c r="E82" s="179"/>
      <c r="F82" s="179"/>
      <c r="G82" s="179"/>
      <c r="H82" s="179"/>
      <c r="I82" s="179"/>
      <c r="J82" s="180">
        <f>J470</f>
        <v>0</v>
      </c>
      <c r="K82" s="177"/>
      <c r="L82" s="18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</row>
    <row r="83" s="2" customFormat="1" ht="21.84" customHeight="1">
      <c r="A83" s="40"/>
      <c r="B83" s="41"/>
      <c r="C83" s="42"/>
      <c r="D83" s="42"/>
      <c r="E83" s="42"/>
      <c r="F83" s="42"/>
      <c r="G83" s="42"/>
      <c r="H83" s="42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6.96" customHeight="1">
      <c r="A84" s="40"/>
      <c r="B84" s="61"/>
      <c r="C84" s="62"/>
      <c r="D84" s="62"/>
      <c r="E84" s="62"/>
      <c r="F84" s="62"/>
      <c r="G84" s="62"/>
      <c r="H84" s="62"/>
      <c r="I84" s="62"/>
      <c r="J84" s="62"/>
      <c r="K84" s="6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8" s="2" customFormat="1" ht="6.96" customHeight="1">
      <c r="A88" s="40"/>
      <c r="B88" s="63"/>
      <c r="C88" s="64"/>
      <c r="D88" s="64"/>
      <c r="E88" s="64"/>
      <c r="F88" s="64"/>
      <c r="G88" s="64"/>
      <c r="H88" s="64"/>
      <c r="I88" s="64"/>
      <c r="J88" s="64"/>
      <c r="K88" s="64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24.96" customHeight="1">
      <c r="A89" s="40"/>
      <c r="B89" s="41"/>
      <c r="C89" s="25" t="s">
        <v>126</v>
      </c>
      <c r="D89" s="42"/>
      <c r="E89" s="42"/>
      <c r="F89" s="42"/>
      <c r="G89" s="42"/>
      <c r="H89" s="42"/>
      <c r="I89" s="42"/>
      <c r="J89" s="42"/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6.96" customHeight="1">
      <c r="A90" s="40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16</v>
      </c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171" t="str">
        <f>E7</f>
        <v>Panelový dům č.p. 307 -309 - stavební úpravy, zateplení obvodového pláště a střechy</v>
      </c>
      <c r="F92" s="34"/>
      <c r="G92" s="34"/>
      <c r="H92" s="34"/>
      <c r="I92" s="42"/>
      <c r="J92" s="42"/>
      <c r="K92" s="42"/>
      <c r="L92" s="14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1" customFormat="1" ht="12" customHeight="1">
      <c r="B93" s="23"/>
      <c r="C93" s="34" t="s">
        <v>103</v>
      </c>
      <c r="D93" s="24"/>
      <c r="E93" s="24"/>
      <c r="F93" s="24"/>
      <c r="G93" s="24"/>
      <c r="H93" s="24"/>
      <c r="I93" s="24"/>
      <c r="J93" s="24"/>
      <c r="K93" s="24"/>
      <c r="L93" s="22"/>
    </row>
    <row r="94" s="2" customFormat="1" ht="16.5" customHeight="1">
      <c r="A94" s="40"/>
      <c r="B94" s="41"/>
      <c r="C94" s="42"/>
      <c r="D94" s="42"/>
      <c r="E94" s="171" t="s">
        <v>1462</v>
      </c>
      <c r="F94" s="42"/>
      <c r="G94" s="42"/>
      <c r="H94" s="42"/>
      <c r="I94" s="42"/>
      <c r="J94" s="42"/>
      <c r="K94" s="42"/>
      <c r="L94" s="14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105</v>
      </c>
      <c r="D95" s="42"/>
      <c r="E95" s="42"/>
      <c r="F95" s="42"/>
      <c r="G95" s="42"/>
      <c r="H95" s="42"/>
      <c r="I95" s="42"/>
      <c r="J95" s="42"/>
      <c r="K95" s="42"/>
      <c r="L95" s="14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E11</f>
        <v>02 - Architektonicko stavební řešení střechy</v>
      </c>
      <c r="F96" s="42"/>
      <c r="G96" s="42"/>
      <c r="H96" s="42"/>
      <c r="I96" s="42"/>
      <c r="J96" s="42"/>
      <c r="K96" s="42"/>
      <c r="L96" s="14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42"/>
      <c r="J97" s="42"/>
      <c r="K97" s="42"/>
      <c r="L97" s="14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F14</f>
        <v xml:space="preserve"> </v>
      </c>
      <c r="G98" s="42"/>
      <c r="H98" s="42"/>
      <c r="I98" s="34" t="s">
        <v>23</v>
      </c>
      <c r="J98" s="74" t="str">
        <f>IF(J14="","",J14)</f>
        <v>24. 4. 2021</v>
      </c>
      <c r="K98" s="42"/>
      <c r="L98" s="14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146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40.05" customHeight="1">
      <c r="A100" s="40"/>
      <c r="B100" s="41"/>
      <c r="C100" s="34" t="s">
        <v>25</v>
      </c>
      <c r="D100" s="42"/>
      <c r="E100" s="42"/>
      <c r="F100" s="29" t="str">
        <f>E17</f>
        <v>Město Frenštát p.R.,náměstí Míru 1, 744 01</v>
      </c>
      <c r="G100" s="42"/>
      <c r="H100" s="42"/>
      <c r="I100" s="34" t="s">
        <v>31</v>
      </c>
      <c r="J100" s="38" t="str">
        <f>E23</f>
        <v>Architektura &amp; interier, Šimůnek &amp; partners</v>
      </c>
      <c r="K100" s="42"/>
      <c r="L100" s="146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29</v>
      </c>
      <c r="D101" s="42"/>
      <c r="E101" s="42"/>
      <c r="F101" s="29" t="str">
        <f>IF(E20="","",E20)</f>
        <v>Vyplň údaj</v>
      </c>
      <c r="G101" s="42"/>
      <c r="H101" s="42"/>
      <c r="I101" s="34" t="s">
        <v>34</v>
      </c>
      <c r="J101" s="38" t="str">
        <f>E26</f>
        <v xml:space="preserve"> </v>
      </c>
      <c r="K101" s="42"/>
      <c r="L101" s="146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146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87"/>
      <c r="B103" s="188"/>
      <c r="C103" s="189" t="s">
        <v>127</v>
      </c>
      <c r="D103" s="190" t="s">
        <v>56</v>
      </c>
      <c r="E103" s="190" t="s">
        <v>52</v>
      </c>
      <c r="F103" s="190" t="s">
        <v>53</v>
      </c>
      <c r="G103" s="190" t="s">
        <v>128</v>
      </c>
      <c r="H103" s="190" t="s">
        <v>129</v>
      </c>
      <c r="I103" s="190" t="s">
        <v>130</v>
      </c>
      <c r="J103" s="190" t="s">
        <v>109</v>
      </c>
      <c r="K103" s="191" t="s">
        <v>131</v>
      </c>
      <c r="L103" s="192"/>
      <c r="M103" s="94" t="s">
        <v>19</v>
      </c>
      <c r="N103" s="95" t="s">
        <v>41</v>
      </c>
      <c r="O103" s="95" t="s">
        <v>132</v>
      </c>
      <c r="P103" s="95" t="s">
        <v>133</v>
      </c>
      <c r="Q103" s="95" t="s">
        <v>134</v>
      </c>
      <c r="R103" s="95" t="s">
        <v>135</v>
      </c>
      <c r="S103" s="95" t="s">
        <v>136</v>
      </c>
      <c r="T103" s="96" t="s">
        <v>137</v>
      </c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</row>
    <row r="104" s="2" customFormat="1" ht="22.8" customHeight="1">
      <c r="A104" s="40"/>
      <c r="B104" s="41"/>
      <c r="C104" s="101" t="s">
        <v>138</v>
      </c>
      <c r="D104" s="42"/>
      <c r="E104" s="42"/>
      <c r="F104" s="42"/>
      <c r="G104" s="42"/>
      <c r="H104" s="42"/>
      <c r="I104" s="42"/>
      <c r="J104" s="193">
        <f>BK104</f>
        <v>0</v>
      </c>
      <c r="K104" s="42"/>
      <c r="L104" s="46"/>
      <c r="M104" s="97"/>
      <c r="N104" s="194"/>
      <c r="O104" s="98"/>
      <c r="P104" s="195">
        <f>P105+P154+P455+P460+P470</f>
        <v>0</v>
      </c>
      <c r="Q104" s="98"/>
      <c r="R104" s="195">
        <f>R105+R154+R455+R460+R470</f>
        <v>7.2231688400000005</v>
      </c>
      <c r="S104" s="98"/>
      <c r="T104" s="196">
        <f>T105+T154+T455+T460+T470</f>
        <v>0.28055099999999999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70</v>
      </c>
      <c r="AU104" s="19" t="s">
        <v>110</v>
      </c>
      <c r="BK104" s="197">
        <f>BK105+BK154+BK455+BK460+BK470</f>
        <v>0</v>
      </c>
    </row>
    <row r="105" s="12" customFormat="1" ht="25.92" customHeight="1">
      <c r="A105" s="12"/>
      <c r="B105" s="198"/>
      <c r="C105" s="199"/>
      <c r="D105" s="200" t="s">
        <v>70</v>
      </c>
      <c r="E105" s="201" t="s">
        <v>139</v>
      </c>
      <c r="F105" s="201" t="s">
        <v>140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P106+P140+P151</f>
        <v>0</v>
      </c>
      <c r="Q105" s="206"/>
      <c r="R105" s="207">
        <f>R106+R140+R151</f>
        <v>0.86046480000000014</v>
      </c>
      <c r="S105" s="206"/>
      <c r="T105" s="208">
        <f>T106+T140+T151</f>
        <v>0.15735600000000002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78</v>
      </c>
      <c r="AT105" s="210" t="s">
        <v>70</v>
      </c>
      <c r="AU105" s="210" t="s">
        <v>71</v>
      </c>
      <c r="AY105" s="209" t="s">
        <v>141</v>
      </c>
      <c r="BK105" s="211">
        <f>BK106+BK140+BK151</f>
        <v>0</v>
      </c>
    </row>
    <row r="106" s="12" customFormat="1" ht="22.8" customHeight="1">
      <c r="A106" s="12"/>
      <c r="B106" s="198"/>
      <c r="C106" s="199"/>
      <c r="D106" s="200" t="s">
        <v>70</v>
      </c>
      <c r="E106" s="212" t="s">
        <v>209</v>
      </c>
      <c r="F106" s="212" t="s">
        <v>657</v>
      </c>
      <c r="G106" s="199"/>
      <c r="H106" s="199"/>
      <c r="I106" s="202"/>
      <c r="J106" s="213">
        <f>BK106</f>
        <v>0</v>
      </c>
      <c r="K106" s="199"/>
      <c r="L106" s="204"/>
      <c r="M106" s="205"/>
      <c r="N106" s="206"/>
      <c r="O106" s="206"/>
      <c r="P106" s="207">
        <f>SUM(P107:P139)</f>
        <v>0</v>
      </c>
      <c r="Q106" s="206"/>
      <c r="R106" s="207">
        <f>SUM(R107:R139)</f>
        <v>0.86046480000000014</v>
      </c>
      <c r="S106" s="206"/>
      <c r="T106" s="208">
        <f>SUM(T107:T139)</f>
        <v>0.15735600000000002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9" t="s">
        <v>78</v>
      </c>
      <c r="AT106" s="210" t="s">
        <v>70</v>
      </c>
      <c r="AU106" s="210" t="s">
        <v>78</v>
      </c>
      <c r="AY106" s="209" t="s">
        <v>141</v>
      </c>
      <c r="BK106" s="211">
        <f>SUM(BK107:BK139)</f>
        <v>0</v>
      </c>
    </row>
    <row r="107" s="2" customFormat="1" ht="24.15" customHeight="1">
      <c r="A107" s="40"/>
      <c r="B107" s="41"/>
      <c r="C107" s="214" t="s">
        <v>78</v>
      </c>
      <c r="D107" s="214" t="s">
        <v>143</v>
      </c>
      <c r="E107" s="215" t="s">
        <v>1110</v>
      </c>
      <c r="F107" s="216" t="s">
        <v>1111</v>
      </c>
      <c r="G107" s="217" t="s">
        <v>146</v>
      </c>
      <c r="H107" s="218">
        <v>18.960000000000001</v>
      </c>
      <c r="I107" s="219"/>
      <c r="J107" s="220">
        <f>ROUND(I107*H107,2)</f>
        <v>0</v>
      </c>
      <c r="K107" s="216" t="s">
        <v>147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0.00012999999999999999</v>
      </c>
      <c r="R107" s="223">
        <f>Q107*H107</f>
        <v>0.0024648000000000001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148</v>
      </c>
      <c r="AT107" s="225" t="s">
        <v>143</v>
      </c>
      <c r="AU107" s="225" t="s">
        <v>84</v>
      </c>
      <c r="AY107" s="19" t="s">
        <v>141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148</v>
      </c>
      <c r="BM107" s="225" t="s">
        <v>1112</v>
      </c>
    </row>
    <row r="108" s="2" customFormat="1">
      <c r="A108" s="40"/>
      <c r="B108" s="41"/>
      <c r="C108" s="42"/>
      <c r="D108" s="227" t="s">
        <v>150</v>
      </c>
      <c r="E108" s="42"/>
      <c r="F108" s="228" t="s">
        <v>1113</v>
      </c>
      <c r="G108" s="42"/>
      <c r="H108" s="42"/>
      <c r="I108" s="229"/>
      <c r="J108" s="42"/>
      <c r="K108" s="42"/>
      <c r="L108" s="46"/>
      <c r="M108" s="230"/>
      <c r="N108" s="231"/>
      <c r="O108" s="86"/>
      <c r="P108" s="86"/>
      <c r="Q108" s="86"/>
      <c r="R108" s="86"/>
      <c r="S108" s="86"/>
      <c r="T108" s="87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T108" s="19" t="s">
        <v>150</v>
      </c>
      <c r="AU108" s="19" t="s">
        <v>84</v>
      </c>
    </row>
    <row r="109" s="14" customFormat="1">
      <c r="A109" s="14"/>
      <c r="B109" s="243"/>
      <c r="C109" s="244"/>
      <c r="D109" s="234" t="s">
        <v>152</v>
      </c>
      <c r="E109" s="245" t="s">
        <v>19</v>
      </c>
      <c r="F109" s="246" t="s">
        <v>1114</v>
      </c>
      <c r="G109" s="244"/>
      <c r="H109" s="247">
        <v>10.92</v>
      </c>
      <c r="I109" s="248"/>
      <c r="J109" s="244"/>
      <c r="K109" s="244"/>
      <c r="L109" s="249"/>
      <c r="M109" s="250"/>
      <c r="N109" s="251"/>
      <c r="O109" s="251"/>
      <c r="P109" s="251"/>
      <c r="Q109" s="251"/>
      <c r="R109" s="251"/>
      <c r="S109" s="251"/>
      <c r="T109" s="252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3" t="s">
        <v>152</v>
      </c>
      <c r="AU109" s="253" t="s">
        <v>84</v>
      </c>
      <c r="AV109" s="14" t="s">
        <v>84</v>
      </c>
      <c r="AW109" s="14" t="s">
        <v>33</v>
      </c>
      <c r="AX109" s="14" t="s">
        <v>71</v>
      </c>
      <c r="AY109" s="253" t="s">
        <v>141</v>
      </c>
    </row>
    <row r="110" s="14" customFormat="1">
      <c r="A110" s="14"/>
      <c r="B110" s="243"/>
      <c r="C110" s="244"/>
      <c r="D110" s="234" t="s">
        <v>152</v>
      </c>
      <c r="E110" s="245" t="s">
        <v>19</v>
      </c>
      <c r="F110" s="246" t="s">
        <v>1115</v>
      </c>
      <c r="G110" s="244"/>
      <c r="H110" s="247">
        <v>8.0399999999999991</v>
      </c>
      <c r="I110" s="248"/>
      <c r="J110" s="244"/>
      <c r="K110" s="244"/>
      <c r="L110" s="249"/>
      <c r="M110" s="250"/>
      <c r="N110" s="251"/>
      <c r="O110" s="251"/>
      <c r="P110" s="251"/>
      <c r="Q110" s="251"/>
      <c r="R110" s="251"/>
      <c r="S110" s="251"/>
      <c r="T110" s="252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53" t="s">
        <v>152</v>
      </c>
      <c r="AU110" s="253" t="s">
        <v>84</v>
      </c>
      <c r="AV110" s="14" t="s">
        <v>84</v>
      </c>
      <c r="AW110" s="14" t="s">
        <v>33</v>
      </c>
      <c r="AX110" s="14" t="s">
        <v>71</v>
      </c>
      <c r="AY110" s="253" t="s">
        <v>141</v>
      </c>
    </row>
    <row r="111" s="15" customFormat="1">
      <c r="A111" s="15"/>
      <c r="B111" s="254"/>
      <c r="C111" s="255"/>
      <c r="D111" s="234" t="s">
        <v>152</v>
      </c>
      <c r="E111" s="256" t="s">
        <v>19</v>
      </c>
      <c r="F111" s="257" t="s">
        <v>159</v>
      </c>
      <c r="G111" s="255"/>
      <c r="H111" s="258">
        <v>18.960000000000001</v>
      </c>
      <c r="I111" s="259"/>
      <c r="J111" s="255"/>
      <c r="K111" s="255"/>
      <c r="L111" s="260"/>
      <c r="M111" s="261"/>
      <c r="N111" s="262"/>
      <c r="O111" s="262"/>
      <c r="P111" s="262"/>
      <c r="Q111" s="262"/>
      <c r="R111" s="262"/>
      <c r="S111" s="262"/>
      <c r="T111" s="263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T111" s="264" t="s">
        <v>152</v>
      </c>
      <c r="AU111" s="264" t="s">
        <v>84</v>
      </c>
      <c r="AV111" s="15" t="s">
        <v>148</v>
      </c>
      <c r="AW111" s="15" t="s">
        <v>33</v>
      </c>
      <c r="AX111" s="15" t="s">
        <v>78</v>
      </c>
      <c r="AY111" s="264" t="s">
        <v>141</v>
      </c>
    </row>
    <row r="112" s="2" customFormat="1" ht="16.5" customHeight="1">
      <c r="A112" s="40"/>
      <c r="B112" s="41"/>
      <c r="C112" s="214" t="s">
        <v>84</v>
      </c>
      <c r="D112" s="214" t="s">
        <v>143</v>
      </c>
      <c r="E112" s="215" t="s">
        <v>1116</v>
      </c>
      <c r="F112" s="216" t="s">
        <v>1117</v>
      </c>
      <c r="G112" s="217" t="s">
        <v>146</v>
      </c>
      <c r="H112" s="218">
        <v>210.25200000000001</v>
      </c>
      <c r="I112" s="219"/>
      <c r="J112" s="220">
        <f>ROUND(I112*H112,2)</f>
        <v>0</v>
      </c>
      <c r="K112" s="216" t="s">
        <v>147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148</v>
      </c>
      <c r="AT112" s="225" t="s">
        <v>143</v>
      </c>
      <c r="AU112" s="225" t="s">
        <v>84</v>
      </c>
      <c r="AY112" s="19" t="s">
        <v>141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148</v>
      </c>
      <c r="BM112" s="225" t="s">
        <v>1118</v>
      </c>
    </row>
    <row r="113" s="2" customFormat="1">
      <c r="A113" s="40"/>
      <c r="B113" s="41"/>
      <c r="C113" s="42"/>
      <c r="D113" s="227" t="s">
        <v>150</v>
      </c>
      <c r="E113" s="42"/>
      <c r="F113" s="228" t="s">
        <v>1119</v>
      </c>
      <c r="G113" s="42"/>
      <c r="H113" s="42"/>
      <c r="I113" s="229"/>
      <c r="J113" s="42"/>
      <c r="K113" s="42"/>
      <c r="L113" s="46"/>
      <c r="M113" s="230"/>
      <c r="N113" s="231"/>
      <c r="O113" s="86"/>
      <c r="P113" s="86"/>
      <c r="Q113" s="86"/>
      <c r="R113" s="86"/>
      <c r="S113" s="86"/>
      <c r="T113" s="87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T113" s="19" t="s">
        <v>150</v>
      </c>
      <c r="AU113" s="19" t="s">
        <v>84</v>
      </c>
    </row>
    <row r="114" s="13" customFormat="1">
      <c r="A114" s="13"/>
      <c r="B114" s="232"/>
      <c r="C114" s="233"/>
      <c r="D114" s="234" t="s">
        <v>152</v>
      </c>
      <c r="E114" s="235" t="s">
        <v>19</v>
      </c>
      <c r="F114" s="236" t="s">
        <v>1120</v>
      </c>
      <c r="G114" s="233"/>
      <c r="H114" s="235" t="s">
        <v>19</v>
      </c>
      <c r="I114" s="237"/>
      <c r="J114" s="233"/>
      <c r="K114" s="233"/>
      <c r="L114" s="238"/>
      <c r="M114" s="239"/>
      <c r="N114" s="240"/>
      <c r="O114" s="240"/>
      <c r="P114" s="240"/>
      <c r="Q114" s="240"/>
      <c r="R114" s="240"/>
      <c r="S114" s="240"/>
      <c r="T114" s="241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2" t="s">
        <v>152</v>
      </c>
      <c r="AU114" s="242" t="s">
        <v>84</v>
      </c>
      <c r="AV114" s="13" t="s">
        <v>78</v>
      </c>
      <c r="AW114" s="13" t="s">
        <v>33</v>
      </c>
      <c r="AX114" s="13" t="s">
        <v>71</v>
      </c>
      <c r="AY114" s="242" t="s">
        <v>141</v>
      </c>
    </row>
    <row r="115" s="14" customFormat="1">
      <c r="A115" s="14"/>
      <c r="B115" s="243"/>
      <c r="C115" s="244"/>
      <c r="D115" s="234" t="s">
        <v>152</v>
      </c>
      <c r="E115" s="245" t="s">
        <v>19</v>
      </c>
      <c r="F115" s="246" t="s">
        <v>1121</v>
      </c>
      <c r="G115" s="244"/>
      <c r="H115" s="247">
        <v>217.25999999999999</v>
      </c>
      <c r="I115" s="248"/>
      <c r="J115" s="244"/>
      <c r="K115" s="244"/>
      <c r="L115" s="249"/>
      <c r="M115" s="250"/>
      <c r="N115" s="251"/>
      <c r="O115" s="251"/>
      <c r="P115" s="251"/>
      <c r="Q115" s="251"/>
      <c r="R115" s="251"/>
      <c r="S115" s="251"/>
      <c r="T115" s="252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3" t="s">
        <v>152</v>
      </c>
      <c r="AU115" s="253" t="s">
        <v>84</v>
      </c>
      <c r="AV115" s="14" t="s">
        <v>84</v>
      </c>
      <c r="AW115" s="14" t="s">
        <v>33</v>
      </c>
      <c r="AX115" s="14" t="s">
        <v>71</v>
      </c>
      <c r="AY115" s="253" t="s">
        <v>141</v>
      </c>
    </row>
    <row r="116" s="14" customFormat="1">
      <c r="A116" s="14"/>
      <c r="B116" s="243"/>
      <c r="C116" s="244"/>
      <c r="D116" s="234" t="s">
        <v>152</v>
      </c>
      <c r="E116" s="245" t="s">
        <v>19</v>
      </c>
      <c r="F116" s="246" t="s">
        <v>1122</v>
      </c>
      <c r="G116" s="244"/>
      <c r="H116" s="247">
        <v>-15.243</v>
      </c>
      <c r="I116" s="248"/>
      <c r="J116" s="244"/>
      <c r="K116" s="244"/>
      <c r="L116" s="249"/>
      <c r="M116" s="250"/>
      <c r="N116" s="251"/>
      <c r="O116" s="251"/>
      <c r="P116" s="251"/>
      <c r="Q116" s="251"/>
      <c r="R116" s="251"/>
      <c r="S116" s="251"/>
      <c r="T116" s="252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3" t="s">
        <v>152</v>
      </c>
      <c r="AU116" s="253" t="s">
        <v>84</v>
      </c>
      <c r="AV116" s="14" t="s">
        <v>84</v>
      </c>
      <c r="AW116" s="14" t="s">
        <v>33</v>
      </c>
      <c r="AX116" s="14" t="s">
        <v>71</v>
      </c>
      <c r="AY116" s="253" t="s">
        <v>141</v>
      </c>
    </row>
    <row r="117" s="14" customFormat="1">
      <c r="A117" s="14"/>
      <c r="B117" s="243"/>
      <c r="C117" s="244"/>
      <c r="D117" s="234" t="s">
        <v>152</v>
      </c>
      <c r="E117" s="245" t="s">
        <v>19</v>
      </c>
      <c r="F117" s="246" t="s">
        <v>1123</v>
      </c>
      <c r="G117" s="244"/>
      <c r="H117" s="247">
        <v>-4.3200000000000003</v>
      </c>
      <c r="I117" s="248"/>
      <c r="J117" s="244"/>
      <c r="K117" s="244"/>
      <c r="L117" s="249"/>
      <c r="M117" s="250"/>
      <c r="N117" s="251"/>
      <c r="O117" s="251"/>
      <c r="P117" s="251"/>
      <c r="Q117" s="251"/>
      <c r="R117" s="251"/>
      <c r="S117" s="251"/>
      <c r="T117" s="252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53" t="s">
        <v>152</v>
      </c>
      <c r="AU117" s="253" t="s">
        <v>84</v>
      </c>
      <c r="AV117" s="14" t="s">
        <v>84</v>
      </c>
      <c r="AW117" s="14" t="s">
        <v>33</v>
      </c>
      <c r="AX117" s="14" t="s">
        <v>71</v>
      </c>
      <c r="AY117" s="253" t="s">
        <v>141</v>
      </c>
    </row>
    <row r="118" s="16" customFormat="1">
      <c r="A118" s="16"/>
      <c r="B118" s="275"/>
      <c r="C118" s="276"/>
      <c r="D118" s="234" t="s">
        <v>152</v>
      </c>
      <c r="E118" s="277" t="s">
        <v>19</v>
      </c>
      <c r="F118" s="278" t="s">
        <v>266</v>
      </c>
      <c r="G118" s="276"/>
      <c r="H118" s="279">
        <v>197.697</v>
      </c>
      <c r="I118" s="280"/>
      <c r="J118" s="276"/>
      <c r="K118" s="276"/>
      <c r="L118" s="281"/>
      <c r="M118" s="282"/>
      <c r="N118" s="283"/>
      <c r="O118" s="283"/>
      <c r="P118" s="283"/>
      <c r="Q118" s="283"/>
      <c r="R118" s="283"/>
      <c r="S118" s="283"/>
      <c r="T118" s="284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5" t="s">
        <v>152</v>
      </c>
      <c r="AU118" s="285" t="s">
        <v>84</v>
      </c>
      <c r="AV118" s="16" t="s">
        <v>164</v>
      </c>
      <c r="AW118" s="16" t="s">
        <v>33</v>
      </c>
      <c r="AX118" s="16" t="s">
        <v>71</v>
      </c>
      <c r="AY118" s="285" t="s">
        <v>141</v>
      </c>
    </row>
    <row r="119" s="13" customFormat="1">
      <c r="A119" s="13"/>
      <c r="B119" s="232"/>
      <c r="C119" s="233"/>
      <c r="D119" s="234" t="s">
        <v>152</v>
      </c>
      <c r="E119" s="235" t="s">
        <v>19</v>
      </c>
      <c r="F119" s="236" t="s">
        <v>1124</v>
      </c>
      <c r="G119" s="233"/>
      <c r="H119" s="235" t="s">
        <v>19</v>
      </c>
      <c r="I119" s="237"/>
      <c r="J119" s="233"/>
      <c r="K119" s="233"/>
      <c r="L119" s="238"/>
      <c r="M119" s="239"/>
      <c r="N119" s="240"/>
      <c r="O119" s="240"/>
      <c r="P119" s="240"/>
      <c r="Q119" s="240"/>
      <c r="R119" s="240"/>
      <c r="S119" s="240"/>
      <c r="T119" s="241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2" t="s">
        <v>152</v>
      </c>
      <c r="AU119" s="242" t="s">
        <v>84</v>
      </c>
      <c r="AV119" s="13" t="s">
        <v>78</v>
      </c>
      <c r="AW119" s="13" t="s">
        <v>33</v>
      </c>
      <c r="AX119" s="13" t="s">
        <v>71</v>
      </c>
      <c r="AY119" s="242" t="s">
        <v>141</v>
      </c>
    </row>
    <row r="120" s="14" customFormat="1">
      <c r="A120" s="14"/>
      <c r="B120" s="243"/>
      <c r="C120" s="244"/>
      <c r="D120" s="234" t="s">
        <v>152</v>
      </c>
      <c r="E120" s="245" t="s">
        <v>19</v>
      </c>
      <c r="F120" s="246" t="s">
        <v>1125</v>
      </c>
      <c r="G120" s="244"/>
      <c r="H120" s="247">
        <v>12.555</v>
      </c>
      <c r="I120" s="248"/>
      <c r="J120" s="244"/>
      <c r="K120" s="244"/>
      <c r="L120" s="249"/>
      <c r="M120" s="250"/>
      <c r="N120" s="251"/>
      <c r="O120" s="251"/>
      <c r="P120" s="251"/>
      <c r="Q120" s="251"/>
      <c r="R120" s="251"/>
      <c r="S120" s="251"/>
      <c r="T120" s="252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53" t="s">
        <v>152</v>
      </c>
      <c r="AU120" s="253" t="s">
        <v>84</v>
      </c>
      <c r="AV120" s="14" t="s">
        <v>84</v>
      </c>
      <c r="AW120" s="14" t="s">
        <v>33</v>
      </c>
      <c r="AX120" s="14" t="s">
        <v>71</v>
      </c>
      <c r="AY120" s="253" t="s">
        <v>141</v>
      </c>
    </row>
    <row r="121" s="15" customFormat="1">
      <c r="A121" s="15"/>
      <c r="B121" s="254"/>
      <c r="C121" s="255"/>
      <c r="D121" s="234" t="s">
        <v>152</v>
      </c>
      <c r="E121" s="256" t="s">
        <v>19</v>
      </c>
      <c r="F121" s="257" t="s">
        <v>159</v>
      </c>
      <c r="G121" s="255"/>
      <c r="H121" s="258">
        <v>210.25200000000001</v>
      </c>
      <c r="I121" s="259"/>
      <c r="J121" s="255"/>
      <c r="K121" s="255"/>
      <c r="L121" s="260"/>
      <c r="M121" s="261"/>
      <c r="N121" s="262"/>
      <c r="O121" s="262"/>
      <c r="P121" s="262"/>
      <c r="Q121" s="262"/>
      <c r="R121" s="262"/>
      <c r="S121" s="262"/>
      <c r="T121" s="263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4" t="s">
        <v>152</v>
      </c>
      <c r="AU121" s="264" t="s">
        <v>84</v>
      </c>
      <c r="AV121" s="15" t="s">
        <v>148</v>
      </c>
      <c r="AW121" s="15" t="s">
        <v>33</v>
      </c>
      <c r="AX121" s="15" t="s">
        <v>78</v>
      </c>
      <c r="AY121" s="264" t="s">
        <v>141</v>
      </c>
    </row>
    <row r="122" s="2" customFormat="1" ht="24.15" customHeight="1">
      <c r="A122" s="40"/>
      <c r="B122" s="41"/>
      <c r="C122" s="214" t="s">
        <v>164</v>
      </c>
      <c r="D122" s="214" t="s">
        <v>143</v>
      </c>
      <c r="E122" s="215" t="s">
        <v>1126</v>
      </c>
      <c r="F122" s="216" t="s">
        <v>1127</v>
      </c>
      <c r="G122" s="217" t="s">
        <v>636</v>
      </c>
      <c r="H122" s="218">
        <v>26</v>
      </c>
      <c r="I122" s="219"/>
      <c r="J122" s="220">
        <f>ROUND(I122*H122,2)</f>
        <v>0</v>
      </c>
      <c r="K122" s="216" t="s">
        <v>147</v>
      </c>
      <c r="L122" s="46"/>
      <c r="M122" s="221" t="s">
        <v>19</v>
      </c>
      <c r="N122" s="222" t="s">
        <v>43</v>
      </c>
      <c r="O122" s="86"/>
      <c r="P122" s="223">
        <f>O122*H122</f>
        <v>0</v>
      </c>
      <c r="Q122" s="223">
        <v>0.033000000000000002</v>
      </c>
      <c r="R122" s="223">
        <f>Q122*H122</f>
        <v>0.8580000000000001</v>
      </c>
      <c r="S122" s="223">
        <v>0</v>
      </c>
      <c r="T122" s="224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25" t="s">
        <v>148</v>
      </c>
      <c r="AT122" s="225" t="s">
        <v>143</v>
      </c>
      <c r="AU122" s="225" t="s">
        <v>84</v>
      </c>
      <c r="AY122" s="19" t="s">
        <v>141</v>
      </c>
      <c r="BE122" s="226">
        <f>IF(N122="základní",J122,0)</f>
        <v>0</v>
      </c>
      <c r="BF122" s="226">
        <f>IF(N122="snížená",J122,0)</f>
        <v>0</v>
      </c>
      <c r="BG122" s="226">
        <f>IF(N122="zákl. přenesená",J122,0)</f>
        <v>0</v>
      </c>
      <c r="BH122" s="226">
        <f>IF(N122="sníž. přenesená",J122,0)</f>
        <v>0</v>
      </c>
      <c r="BI122" s="226">
        <f>IF(N122="nulová",J122,0)</f>
        <v>0</v>
      </c>
      <c r="BJ122" s="19" t="s">
        <v>84</v>
      </c>
      <c r="BK122" s="226">
        <f>ROUND(I122*H122,2)</f>
        <v>0</v>
      </c>
      <c r="BL122" s="19" t="s">
        <v>148</v>
      </c>
      <c r="BM122" s="225" t="s">
        <v>1505</v>
      </c>
    </row>
    <row r="123" s="2" customFormat="1">
      <c r="A123" s="40"/>
      <c r="B123" s="41"/>
      <c r="C123" s="42"/>
      <c r="D123" s="227" t="s">
        <v>150</v>
      </c>
      <c r="E123" s="42"/>
      <c r="F123" s="228" t="s">
        <v>1129</v>
      </c>
      <c r="G123" s="42"/>
      <c r="H123" s="42"/>
      <c r="I123" s="229"/>
      <c r="J123" s="42"/>
      <c r="K123" s="42"/>
      <c r="L123" s="46"/>
      <c r="M123" s="230"/>
      <c r="N123" s="231"/>
      <c r="O123" s="86"/>
      <c r="P123" s="86"/>
      <c r="Q123" s="86"/>
      <c r="R123" s="86"/>
      <c r="S123" s="86"/>
      <c r="T123" s="87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T123" s="19" t="s">
        <v>150</v>
      </c>
      <c r="AU123" s="19" t="s">
        <v>84</v>
      </c>
    </row>
    <row r="124" s="13" customFormat="1">
      <c r="A124" s="13"/>
      <c r="B124" s="232"/>
      <c r="C124" s="233"/>
      <c r="D124" s="234" t="s">
        <v>152</v>
      </c>
      <c r="E124" s="235" t="s">
        <v>19</v>
      </c>
      <c r="F124" s="236" t="s">
        <v>1130</v>
      </c>
      <c r="G124" s="233"/>
      <c r="H124" s="235" t="s">
        <v>19</v>
      </c>
      <c r="I124" s="237"/>
      <c r="J124" s="233"/>
      <c r="K124" s="233"/>
      <c r="L124" s="238"/>
      <c r="M124" s="239"/>
      <c r="N124" s="240"/>
      <c r="O124" s="240"/>
      <c r="P124" s="240"/>
      <c r="Q124" s="240"/>
      <c r="R124" s="240"/>
      <c r="S124" s="240"/>
      <c r="T124" s="241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2" t="s">
        <v>152</v>
      </c>
      <c r="AU124" s="242" t="s">
        <v>84</v>
      </c>
      <c r="AV124" s="13" t="s">
        <v>78</v>
      </c>
      <c r="AW124" s="13" t="s">
        <v>33</v>
      </c>
      <c r="AX124" s="13" t="s">
        <v>71</v>
      </c>
      <c r="AY124" s="242" t="s">
        <v>141</v>
      </c>
    </row>
    <row r="125" s="13" customFormat="1">
      <c r="A125" s="13"/>
      <c r="B125" s="232"/>
      <c r="C125" s="233"/>
      <c r="D125" s="234" t="s">
        <v>152</v>
      </c>
      <c r="E125" s="235" t="s">
        <v>19</v>
      </c>
      <c r="F125" s="236" t="s">
        <v>1131</v>
      </c>
      <c r="G125" s="233"/>
      <c r="H125" s="235" t="s">
        <v>19</v>
      </c>
      <c r="I125" s="237"/>
      <c r="J125" s="233"/>
      <c r="K125" s="233"/>
      <c r="L125" s="238"/>
      <c r="M125" s="239"/>
      <c r="N125" s="240"/>
      <c r="O125" s="240"/>
      <c r="P125" s="240"/>
      <c r="Q125" s="240"/>
      <c r="R125" s="240"/>
      <c r="S125" s="240"/>
      <c r="T125" s="241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2" t="s">
        <v>152</v>
      </c>
      <c r="AU125" s="242" t="s">
        <v>84</v>
      </c>
      <c r="AV125" s="13" t="s">
        <v>78</v>
      </c>
      <c r="AW125" s="13" t="s">
        <v>33</v>
      </c>
      <c r="AX125" s="13" t="s">
        <v>71</v>
      </c>
      <c r="AY125" s="242" t="s">
        <v>141</v>
      </c>
    </row>
    <row r="126" s="14" customFormat="1">
      <c r="A126" s="14"/>
      <c r="B126" s="243"/>
      <c r="C126" s="244"/>
      <c r="D126" s="234" t="s">
        <v>152</v>
      </c>
      <c r="E126" s="245" t="s">
        <v>19</v>
      </c>
      <c r="F126" s="246" t="s">
        <v>297</v>
      </c>
      <c r="G126" s="244"/>
      <c r="H126" s="247">
        <v>18</v>
      </c>
      <c r="I126" s="248"/>
      <c r="J126" s="244"/>
      <c r="K126" s="244"/>
      <c r="L126" s="249"/>
      <c r="M126" s="250"/>
      <c r="N126" s="251"/>
      <c r="O126" s="251"/>
      <c r="P126" s="251"/>
      <c r="Q126" s="251"/>
      <c r="R126" s="251"/>
      <c r="S126" s="251"/>
      <c r="T126" s="252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53" t="s">
        <v>152</v>
      </c>
      <c r="AU126" s="253" t="s">
        <v>84</v>
      </c>
      <c r="AV126" s="14" t="s">
        <v>84</v>
      </c>
      <c r="AW126" s="14" t="s">
        <v>33</v>
      </c>
      <c r="AX126" s="14" t="s">
        <v>71</v>
      </c>
      <c r="AY126" s="253" t="s">
        <v>141</v>
      </c>
    </row>
    <row r="127" s="13" customFormat="1">
      <c r="A127" s="13"/>
      <c r="B127" s="232"/>
      <c r="C127" s="233"/>
      <c r="D127" s="234" t="s">
        <v>152</v>
      </c>
      <c r="E127" s="235" t="s">
        <v>19</v>
      </c>
      <c r="F127" s="236" t="s">
        <v>1132</v>
      </c>
      <c r="G127" s="233"/>
      <c r="H127" s="235" t="s">
        <v>19</v>
      </c>
      <c r="I127" s="237"/>
      <c r="J127" s="233"/>
      <c r="K127" s="233"/>
      <c r="L127" s="238"/>
      <c r="M127" s="239"/>
      <c r="N127" s="240"/>
      <c r="O127" s="240"/>
      <c r="P127" s="240"/>
      <c r="Q127" s="240"/>
      <c r="R127" s="240"/>
      <c r="S127" s="240"/>
      <c r="T127" s="24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2" t="s">
        <v>152</v>
      </c>
      <c r="AU127" s="242" t="s">
        <v>84</v>
      </c>
      <c r="AV127" s="13" t="s">
        <v>78</v>
      </c>
      <c r="AW127" s="13" t="s">
        <v>33</v>
      </c>
      <c r="AX127" s="13" t="s">
        <v>71</v>
      </c>
      <c r="AY127" s="242" t="s">
        <v>141</v>
      </c>
    </row>
    <row r="128" s="14" customFormat="1">
      <c r="A128" s="14"/>
      <c r="B128" s="243"/>
      <c r="C128" s="244"/>
      <c r="D128" s="234" t="s">
        <v>152</v>
      </c>
      <c r="E128" s="245" t="s">
        <v>19</v>
      </c>
      <c r="F128" s="246" t="s">
        <v>187</v>
      </c>
      <c r="G128" s="244"/>
      <c r="H128" s="247">
        <v>8</v>
      </c>
      <c r="I128" s="248"/>
      <c r="J128" s="244"/>
      <c r="K128" s="244"/>
      <c r="L128" s="249"/>
      <c r="M128" s="250"/>
      <c r="N128" s="251"/>
      <c r="O128" s="251"/>
      <c r="P128" s="251"/>
      <c r="Q128" s="251"/>
      <c r="R128" s="251"/>
      <c r="S128" s="251"/>
      <c r="T128" s="252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3" t="s">
        <v>152</v>
      </c>
      <c r="AU128" s="253" t="s">
        <v>84</v>
      </c>
      <c r="AV128" s="14" t="s">
        <v>84</v>
      </c>
      <c r="AW128" s="14" t="s">
        <v>33</v>
      </c>
      <c r="AX128" s="14" t="s">
        <v>71</v>
      </c>
      <c r="AY128" s="253" t="s">
        <v>141</v>
      </c>
    </row>
    <row r="129" s="15" customFormat="1">
      <c r="A129" s="15"/>
      <c r="B129" s="254"/>
      <c r="C129" s="255"/>
      <c r="D129" s="234" t="s">
        <v>152</v>
      </c>
      <c r="E129" s="256" t="s">
        <v>19</v>
      </c>
      <c r="F129" s="257" t="s">
        <v>159</v>
      </c>
      <c r="G129" s="255"/>
      <c r="H129" s="258">
        <v>26</v>
      </c>
      <c r="I129" s="259"/>
      <c r="J129" s="255"/>
      <c r="K129" s="255"/>
      <c r="L129" s="260"/>
      <c r="M129" s="261"/>
      <c r="N129" s="262"/>
      <c r="O129" s="262"/>
      <c r="P129" s="262"/>
      <c r="Q129" s="262"/>
      <c r="R129" s="262"/>
      <c r="S129" s="262"/>
      <c r="T129" s="263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64" t="s">
        <v>152</v>
      </c>
      <c r="AU129" s="264" t="s">
        <v>84</v>
      </c>
      <c r="AV129" s="15" t="s">
        <v>148</v>
      </c>
      <c r="AW129" s="15" t="s">
        <v>33</v>
      </c>
      <c r="AX129" s="15" t="s">
        <v>78</v>
      </c>
      <c r="AY129" s="264" t="s">
        <v>141</v>
      </c>
    </row>
    <row r="130" s="2" customFormat="1" ht="24.15" customHeight="1">
      <c r="A130" s="40"/>
      <c r="B130" s="41"/>
      <c r="C130" s="214" t="s">
        <v>148</v>
      </c>
      <c r="D130" s="214" t="s">
        <v>143</v>
      </c>
      <c r="E130" s="215" t="s">
        <v>1133</v>
      </c>
      <c r="F130" s="216" t="s">
        <v>1134</v>
      </c>
      <c r="G130" s="217" t="s">
        <v>146</v>
      </c>
      <c r="H130" s="218">
        <v>0.46800000000000003</v>
      </c>
      <c r="I130" s="219"/>
      <c r="J130" s="220">
        <f>ROUND(I130*H130,2)</f>
        <v>0</v>
      </c>
      <c r="K130" s="216" t="s">
        <v>147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0.041000000000000002</v>
      </c>
      <c r="T130" s="224">
        <f>S130*H130</f>
        <v>0.019188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148</v>
      </c>
      <c r="AT130" s="225" t="s">
        <v>143</v>
      </c>
      <c r="AU130" s="225" t="s">
        <v>84</v>
      </c>
      <c r="AY130" s="19" t="s">
        <v>141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148</v>
      </c>
      <c r="BM130" s="225" t="s">
        <v>1135</v>
      </c>
    </row>
    <row r="131" s="2" customFormat="1">
      <c r="A131" s="40"/>
      <c r="B131" s="41"/>
      <c r="C131" s="42"/>
      <c r="D131" s="227" t="s">
        <v>150</v>
      </c>
      <c r="E131" s="42"/>
      <c r="F131" s="228" t="s">
        <v>1136</v>
      </c>
      <c r="G131" s="42"/>
      <c r="H131" s="42"/>
      <c r="I131" s="229"/>
      <c r="J131" s="42"/>
      <c r="K131" s="42"/>
      <c r="L131" s="46"/>
      <c r="M131" s="230"/>
      <c r="N131" s="231"/>
      <c r="O131" s="86"/>
      <c r="P131" s="86"/>
      <c r="Q131" s="86"/>
      <c r="R131" s="86"/>
      <c r="S131" s="86"/>
      <c r="T131" s="87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T131" s="19" t="s">
        <v>150</v>
      </c>
      <c r="AU131" s="19" t="s">
        <v>84</v>
      </c>
    </row>
    <row r="132" s="13" customFormat="1">
      <c r="A132" s="13"/>
      <c r="B132" s="232"/>
      <c r="C132" s="233"/>
      <c r="D132" s="234" t="s">
        <v>152</v>
      </c>
      <c r="E132" s="235" t="s">
        <v>19</v>
      </c>
      <c r="F132" s="236" t="s">
        <v>1137</v>
      </c>
      <c r="G132" s="233"/>
      <c r="H132" s="235" t="s">
        <v>19</v>
      </c>
      <c r="I132" s="237"/>
      <c r="J132" s="233"/>
      <c r="K132" s="233"/>
      <c r="L132" s="238"/>
      <c r="M132" s="239"/>
      <c r="N132" s="240"/>
      <c r="O132" s="240"/>
      <c r="P132" s="240"/>
      <c r="Q132" s="240"/>
      <c r="R132" s="240"/>
      <c r="S132" s="240"/>
      <c r="T132" s="24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2" t="s">
        <v>152</v>
      </c>
      <c r="AU132" s="242" t="s">
        <v>84</v>
      </c>
      <c r="AV132" s="13" t="s">
        <v>78</v>
      </c>
      <c r="AW132" s="13" t="s">
        <v>33</v>
      </c>
      <c r="AX132" s="13" t="s">
        <v>71</v>
      </c>
      <c r="AY132" s="242" t="s">
        <v>141</v>
      </c>
    </row>
    <row r="133" s="14" customFormat="1">
      <c r="A133" s="14"/>
      <c r="B133" s="243"/>
      <c r="C133" s="244"/>
      <c r="D133" s="234" t="s">
        <v>152</v>
      </c>
      <c r="E133" s="245" t="s">
        <v>19</v>
      </c>
      <c r="F133" s="246" t="s">
        <v>1138</v>
      </c>
      <c r="G133" s="244"/>
      <c r="H133" s="247">
        <v>0.46800000000000003</v>
      </c>
      <c r="I133" s="248"/>
      <c r="J133" s="244"/>
      <c r="K133" s="244"/>
      <c r="L133" s="249"/>
      <c r="M133" s="250"/>
      <c r="N133" s="251"/>
      <c r="O133" s="251"/>
      <c r="P133" s="251"/>
      <c r="Q133" s="251"/>
      <c r="R133" s="251"/>
      <c r="S133" s="251"/>
      <c r="T133" s="252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53" t="s">
        <v>152</v>
      </c>
      <c r="AU133" s="253" t="s">
        <v>84</v>
      </c>
      <c r="AV133" s="14" t="s">
        <v>84</v>
      </c>
      <c r="AW133" s="14" t="s">
        <v>33</v>
      </c>
      <c r="AX133" s="14" t="s">
        <v>71</v>
      </c>
      <c r="AY133" s="253" t="s">
        <v>141</v>
      </c>
    </row>
    <row r="134" s="15" customFormat="1">
      <c r="A134" s="15"/>
      <c r="B134" s="254"/>
      <c r="C134" s="255"/>
      <c r="D134" s="234" t="s">
        <v>152</v>
      </c>
      <c r="E134" s="256" t="s">
        <v>19</v>
      </c>
      <c r="F134" s="257" t="s">
        <v>159</v>
      </c>
      <c r="G134" s="255"/>
      <c r="H134" s="258">
        <v>0.46800000000000003</v>
      </c>
      <c r="I134" s="259"/>
      <c r="J134" s="255"/>
      <c r="K134" s="255"/>
      <c r="L134" s="260"/>
      <c r="M134" s="261"/>
      <c r="N134" s="262"/>
      <c r="O134" s="262"/>
      <c r="P134" s="262"/>
      <c r="Q134" s="262"/>
      <c r="R134" s="262"/>
      <c r="S134" s="262"/>
      <c r="T134" s="263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64" t="s">
        <v>152</v>
      </c>
      <c r="AU134" s="264" t="s">
        <v>84</v>
      </c>
      <c r="AV134" s="15" t="s">
        <v>148</v>
      </c>
      <c r="AW134" s="15" t="s">
        <v>33</v>
      </c>
      <c r="AX134" s="15" t="s">
        <v>78</v>
      </c>
      <c r="AY134" s="264" t="s">
        <v>141</v>
      </c>
    </row>
    <row r="135" s="2" customFormat="1" ht="24.15" customHeight="1">
      <c r="A135" s="40"/>
      <c r="B135" s="41"/>
      <c r="C135" s="214" t="s">
        <v>182</v>
      </c>
      <c r="D135" s="214" t="s">
        <v>143</v>
      </c>
      <c r="E135" s="215" t="s">
        <v>1139</v>
      </c>
      <c r="F135" s="216" t="s">
        <v>1140</v>
      </c>
      <c r="G135" s="217" t="s">
        <v>146</v>
      </c>
      <c r="H135" s="218">
        <v>1.8180000000000001</v>
      </c>
      <c r="I135" s="219"/>
      <c r="J135" s="220">
        <f>ROUND(I135*H135,2)</f>
        <v>0</v>
      </c>
      <c r="K135" s="216" t="s">
        <v>147</v>
      </c>
      <c r="L135" s="46"/>
      <c r="M135" s="221" t="s">
        <v>19</v>
      </c>
      <c r="N135" s="222" t="s">
        <v>43</v>
      </c>
      <c r="O135" s="86"/>
      <c r="P135" s="223">
        <f>O135*H135</f>
        <v>0</v>
      </c>
      <c r="Q135" s="223">
        <v>0</v>
      </c>
      <c r="R135" s="223">
        <f>Q135*H135</f>
        <v>0</v>
      </c>
      <c r="S135" s="223">
        <v>0.075999999999999998</v>
      </c>
      <c r="T135" s="224">
        <f>S135*H135</f>
        <v>0.13816800000000001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25" t="s">
        <v>148</v>
      </c>
      <c r="AT135" s="225" t="s">
        <v>143</v>
      </c>
      <c r="AU135" s="225" t="s">
        <v>84</v>
      </c>
      <c r="AY135" s="19" t="s">
        <v>141</v>
      </c>
      <c r="BE135" s="226">
        <f>IF(N135="základní",J135,0)</f>
        <v>0</v>
      </c>
      <c r="BF135" s="226">
        <f>IF(N135="snížená",J135,0)</f>
        <v>0</v>
      </c>
      <c r="BG135" s="226">
        <f>IF(N135="zákl. přenesená",J135,0)</f>
        <v>0</v>
      </c>
      <c r="BH135" s="226">
        <f>IF(N135="sníž. přenesená",J135,0)</f>
        <v>0</v>
      </c>
      <c r="BI135" s="226">
        <f>IF(N135="nulová",J135,0)</f>
        <v>0</v>
      </c>
      <c r="BJ135" s="19" t="s">
        <v>84</v>
      </c>
      <c r="BK135" s="226">
        <f>ROUND(I135*H135,2)</f>
        <v>0</v>
      </c>
      <c r="BL135" s="19" t="s">
        <v>148</v>
      </c>
      <c r="BM135" s="225" t="s">
        <v>1141</v>
      </c>
    </row>
    <row r="136" s="2" customFormat="1">
      <c r="A136" s="40"/>
      <c r="B136" s="41"/>
      <c r="C136" s="42"/>
      <c r="D136" s="227" t="s">
        <v>150</v>
      </c>
      <c r="E136" s="42"/>
      <c r="F136" s="228" t="s">
        <v>1142</v>
      </c>
      <c r="G136" s="42"/>
      <c r="H136" s="42"/>
      <c r="I136" s="229"/>
      <c r="J136" s="42"/>
      <c r="K136" s="42"/>
      <c r="L136" s="46"/>
      <c r="M136" s="230"/>
      <c r="N136" s="231"/>
      <c r="O136" s="86"/>
      <c r="P136" s="86"/>
      <c r="Q136" s="86"/>
      <c r="R136" s="86"/>
      <c r="S136" s="86"/>
      <c r="T136" s="87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T136" s="19" t="s">
        <v>150</v>
      </c>
      <c r="AU136" s="19" t="s">
        <v>84</v>
      </c>
    </row>
    <row r="137" s="13" customFormat="1">
      <c r="A137" s="13"/>
      <c r="B137" s="232"/>
      <c r="C137" s="233"/>
      <c r="D137" s="234" t="s">
        <v>152</v>
      </c>
      <c r="E137" s="235" t="s">
        <v>19</v>
      </c>
      <c r="F137" s="236" t="s">
        <v>1137</v>
      </c>
      <c r="G137" s="233"/>
      <c r="H137" s="235" t="s">
        <v>19</v>
      </c>
      <c r="I137" s="237"/>
      <c r="J137" s="233"/>
      <c r="K137" s="233"/>
      <c r="L137" s="238"/>
      <c r="M137" s="239"/>
      <c r="N137" s="240"/>
      <c r="O137" s="240"/>
      <c r="P137" s="240"/>
      <c r="Q137" s="240"/>
      <c r="R137" s="240"/>
      <c r="S137" s="240"/>
      <c r="T137" s="241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2" t="s">
        <v>152</v>
      </c>
      <c r="AU137" s="242" t="s">
        <v>84</v>
      </c>
      <c r="AV137" s="13" t="s">
        <v>78</v>
      </c>
      <c r="AW137" s="13" t="s">
        <v>33</v>
      </c>
      <c r="AX137" s="13" t="s">
        <v>71</v>
      </c>
      <c r="AY137" s="242" t="s">
        <v>141</v>
      </c>
    </row>
    <row r="138" s="14" customFormat="1">
      <c r="A138" s="14"/>
      <c r="B138" s="243"/>
      <c r="C138" s="244"/>
      <c r="D138" s="234" t="s">
        <v>152</v>
      </c>
      <c r="E138" s="245" t="s">
        <v>19</v>
      </c>
      <c r="F138" s="246" t="s">
        <v>1143</v>
      </c>
      <c r="G138" s="244"/>
      <c r="H138" s="247">
        <v>1.8180000000000001</v>
      </c>
      <c r="I138" s="248"/>
      <c r="J138" s="244"/>
      <c r="K138" s="244"/>
      <c r="L138" s="249"/>
      <c r="M138" s="250"/>
      <c r="N138" s="251"/>
      <c r="O138" s="251"/>
      <c r="P138" s="251"/>
      <c r="Q138" s="251"/>
      <c r="R138" s="251"/>
      <c r="S138" s="251"/>
      <c r="T138" s="252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3" t="s">
        <v>152</v>
      </c>
      <c r="AU138" s="253" t="s">
        <v>84</v>
      </c>
      <c r="AV138" s="14" t="s">
        <v>84</v>
      </c>
      <c r="AW138" s="14" t="s">
        <v>33</v>
      </c>
      <c r="AX138" s="14" t="s">
        <v>71</v>
      </c>
      <c r="AY138" s="253" t="s">
        <v>141</v>
      </c>
    </row>
    <row r="139" s="15" customFormat="1">
      <c r="A139" s="15"/>
      <c r="B139" s="254"/>
      <c r="C139" s="255"/>
      <c r="D139" s="234" t="s">
        <v>152</v>
      </c>
      <c r="E139" s="256" t="s">
        <v>19</v>
      </c>
      <c r="F139" s="257" t="s">
        <v>159</v>
      </c>
      <c r="G139" s="255"/>
      <c r="H139" s="258">
        <v>1.8180000000000001</v>
      </c>
      <c r="I139" s="259"/>
      <c r="J139" s="255"/>
      <c r="K139" s="255"/>
      <c r="L139" s="260"/>
      <c r="M139" s="261"/>
      <c r="N139" s="262"/>
      <c r="O139" s="262"/>
      <c r="P139" s="262"/>
      <c r="Q139" s="262"/>
      <c r="R139" s="262"/>
      <c r="S139" s="262"/>
      <c r="T139" s="263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T139" s="264" t="s">
        <v>152</v>
      </c>
      <c r="AU139" s="264" t="s">
        <v>84</v>
      </c>
      <c r="AV139" s="15" t="s">
        <v>148</v>
      </c>
      <c r="AW139" s="15" t="s">
        <v>33</v>
      </c>
      <c r="AX139" s="15" t="s">
        <v>78</v>
      </c>
      <c r="AY139" s="264" t="s">
        <v>141</v>
      </c>
    </row>
    <row r="140" s="12" customFormat="1" ht="22.8" customHeight="1">
      <c r="A140" s="12"/>
      <c r="B140" s="198"/>
      <c r="C140" s="199"/>
      <c r="D140" s="200" t="s">
        <v>70</v>
      </c>
      <c r="E140" s="212" t="s">
        <v>749</v>
      </c>
      <c r="F140" s="212" t="s">
        <v>750</v>
      </c>
      <c r="G140" s="199"/>
      <c r="H140" s="199"/>
      <c r="I140" s="202"/>
      <c r="J140" s="213">
        <f>BK140</f>
        <v>0</v>
      </c>
      <c r="K140" s="199"/>
      <c r="L140" s="204"/>
      <c r="M140" s="205"/>
      <c r="N140" s="206"/>
      <c r="O140" s="206"/>
      <c r="P140" s="207">
        <f>SUM(P141:P150)</f>
        <v>0</v>
      </c>
      <c r="Q140" s="206"/>
      <c r="R140" s="207">
        <f>SUM(R141:R150)</f>
        <v>0</v>
      </c>
      <c r="S140" s="206"/>
      <c r="T140" s="208">
        <f>SUM(T141:T150)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9" t="s">
        <v>78</v>
      </c>
      <c r="AT140" s="210" t="s">
        <v>70</v>
      </c>
      <c r="AU140" s="210" t="s">
        <v>78</v>
      </c>
      <c r="AY140" s="209" t="s">
        <v>141</v>
      </c>
      <c r="BK140" s="211">
        <f>SUM(BK141:BK150)</f>
        <v>0</v>
      </c>
    </row>
    <row r="141" s="2" customFormat="1" ht="24.15" customHeight="1">
      <c r="A141" s="40"/>
      <c r="B141" s="41"/>
      <c r="C141" s="214" t="s">
        <v>191</v>
      </c>
      <c r="D141" s="214" t="s">
        <v>143</v>
      </c>
      <c r="E141" s="215" t="s">
        <v>752</v>
      </c>
      <c r="F141" s="216" t="s">
        <v>753</v>
      </c>
      <c r="G141" s="217" t="s">
        <v>186</v>
      </c>
      <c r="H141" s="218">
        <v>0.28100000000000003</v>
      </c>
      <c r="I141" s="219"/>
      <c r="J141" s="220">
        <f>ROUND(I141*H141,2)</f>
        <v>0</v>
      </c>
      <c r="K141" s="216" t="s">
        <v>147</v>
      </c>
      <c r="L141" s="46"/>
      <c r="M141" s="221" t="s">
        <v>19</v>
      </c>
      <c r="N141" s="222" t="s">
        <v>43</v>
      </c>
      <c r="O141" s="86"/>
      <c r="P141" s="223">
        <f>O141*H141</f>
        <v>0</v>
      </c>
      <c r="Q141" s="223">
        <v>0</v>
      </c>
      <c r="R141" s="223">
        <f>Q141*H141</f>
        <v>0</v>
      </c>
      <c r="S141" s="223">
        <v>0</v>
      </c>
      <c r="T141" s="224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25" t="s">
        <v>148</v>
      </c>
      <c r="AT141" s="225" t="s">
        <v>143</v>
      </c>
      <c r="AU141" s="225" t="s">
        <v>84</v>
      </c>
      <c r="AY141" s="19" t="s">
        <v>141</v>
      </c>
      <c r="BE141" s="226">
        <f>IF(N141="základní",J141,0)</f>
        <v>0</v>
      </c>
      <c r="BF141" s="226">
        <f>IF(N141="snížená",J141,0)</f>
        <v>0</v>
      </c>
      <c r="BG141" s="226">
        <f>IF(N141="zákl. přenesená",J141,0)</f>
        <v>0</v>
      </c>
      <c r="BH141" s="226">
        <f>IF(N141="sníž. přenesená",J141,0)</f>
        <v>0</v>
      </c>
      <c r="BI141" s="226">
        <f>IF(N141="nulová",J141,0)</f>
        <v>0</v>
      </c>
      <c r="BJ141" s="19" t="s">
        <v>84</v>
      </c>
      <c r="BK141" s="226">
        <f>ROUND(I141*H141,2)</f>
        <v>0</v>
      </c>
      <c r="BL141" s="19" t="s">
        <v>148</v>
      </c>
      <c r="BM141" s="225" t="s">
        <v>1144</v>
      </c>
    </row>
    <row r="142" s="2" customFormat="1">
      <c r="A142" s="40"/>
      <c r="B142" s="41"/>
      <c r="C142" s="42"/>
      <c r="D142" s="227" t="s">
        <v>150</v>
      </c>
      <c r="E142" s="42"/>
      <c r="F142" s="228" t="s">
        <v>755</v>
      </c>
      <c r="G142" s="42"/>
      <c r="H142" s="42"/>
      <c r="I142" s="229"/>
      <c r="J142" s="42"/>
      <c r="K142" s="42"/>
      <c r="L142" s="46"/>
      <c r="M142" s="230"/>
      <c r="N142" s="231"/>
      <c r="O142" s="86"/>
      <c r="P142" s="86"/>
      <c r="Q142" s="86"/>
      <c r="R142" s="86"/>
      <c r="S142" s="86"/>
      <c r="T142" s="87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T142" s="19" t="s">
        <v>150</v>
      </c>
      <c r="AU142" s="19" t="s">
        <v>84</v>
      </c>
    </row>
    <row r="143" s="2" customFormat="1" ht="21.75" customHeight="1">
      <c r="A143" s="40"/>
      <c r="B143" s="41"/>
      <c r="C143" s="214" t="s">
        <v>196</v>
      </c>
      <c r="D143" s="214" t="s">
        <v>143</v>
      </c>
      <c r="E143" s="215" t="s">
        <v>757</v>
      </c>
      <c r="F143" s="216" t="s">
        <v>758</v>
      </c>
      <c r="G143" s="217" t="s">
        <v>186</v>
      </c>
      <c r="H143" s="218">
        <v>0.28100000000000003</v>
      </c>
      <c r="I143" s="219"/>
      <c r="J143" s="220">
        <f>ROUND(I143*H143,2)</f>
        <v>0</v>
      </c>
      <c r="K143" s="216" t="s">
        <v>147</v>
      </c>
      <c r="L143" s="46"/>
      <c r="M143" s="221" t="s">
        <v>19</v>
      </c>
      <c r="N143" s="222" t="s">
        <v>43</v>
      </c>
      <c r="O143" s="86"/>
      <c r="P143" s="223">
        <f>O143*H143</f>
        <v>0</v>
      </c>
      <c r="Q143" s="223">
        <v>0</v>
      </c>
      <c r="R143" s="223">
        <f>Q143*H143</f>
        <v>0</v>
      </c>
      <c r="S143" s="223">
        <v>0</v>
      </c>
      <c r="T143" s="224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25" t="s">
        <v>148</v>
      </c>
      <c r="AT143" s="225" t="s">
        <v>143</v>
      </c>
      <c r="AU143" s="225" t="s">
        <v>84</v>
      </c>
      <c r="AY143" s="19" t="s">
        <v>141</v>
      </c>
      <c r="BE143" s="226">
        <f>IF(N143="základní",J143,0)</f>
        <v>0</v>
      </c>
      <c r="BF143" s="226">
        <f>IF(N143="snížená",J143,0)</f>
        <v>0</v>
      </c>
      <c r="BG143" s="226">
        <f>IF(N143="zákl. přenesená",J143,0)</f>
        <v>0</v>
      </c>
      <c r="BH143" s="226">
        <f>IF(N143="sníž. přenesená",J143,0)</f>
        <v>0</v>
      </c>
      <c r="BI143" s="226">
        <f>IF(N143="nulová",J143,0)</f>
        <v>0</v>
      </c>
      <c r="BJ143" s="19" t="s">
        <v>84</v>
      </c>
      <c r="BK143" s="226">
        <f>ROUND(I143*H143,2)</f>
        <v>0</v>
      </c>
      <c r="BL143" s="19" t="s">
        <v>148</v>
      </c>
      <c r="BM143" s="225" t="s">
        <v>1145</v>
      </c>
    </row>
    <row r="144" s="2" customFormat="1">
      <c r="A144" s="40"/>
      <c r="B144" s="41"/>
      <c r="C144" s="42"/>
      <c r="D144" s="227" t="s">
        <v>150</v>
      </c>
      <c r="E144" s="42"/>
      <c r="F144" s="228" t="s">
        <v>760</v>
      </c>
      <c r="G144" s="42"/>
      <c r="H144" s="42"/>
      <c r="I144" s="229"/>
      <c r="J144" s="42"/>
      <c r="K144" s="42"/>
      <c r="L144" s="46"/>
      <c r="M144" s="230"/>
      <c r="N144" s="231"/>
      <c r="O144" s="86"/>
      <c r="P144" s="86"/>
      <c r="Q144" s="86"/>
      <c r="R144" s="86"/>
      <c r="S144" s="86"/>
      <c r="T144" s="87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T144" s="19" t="s">
        <v>150</v>
      </c>
      <c r="AU144" s="19" t="s">
        <v>84</v>
      </c>
    </row>
    <row r="145" s="2" customFormat="1" ht="24.15" customHeight="1">
      <c r="A145" s="40"/>
      <c r="B145" s="41"/>
      <c r="C145" s="214" t="s">
        <v>187</v>
      </c>
      <c r="D145" s="214" t="s">
        <v>143</v>
      </c>
      <c r="E145" s="215" t="s">
        <v>762</v>
      </c>
      <c r="F145" s="216" t="s">
        <v>763</v>
      </c>
      <c r="G145" s="217" t="s">
        <v>186</v>
      </c>
      <c r="H145" s="218">
        <v>3.9340000000000002</v>
      </c>
      <c r="I145" s="219"/>
      <c r="J145" s="220">
        <f>ROUND(I145*H145,2)</f>
        <v>0</v>
      </c>
      <c r="K145" s="216" t="s">
        <v>147</v>
      </c>
      <c r="L145" s="46"/>
      <c r="M145" s="221" t="s">
        <v>19</v>
      </c>
      <c r="N145" s="222" t="s">
        <v>43</v>
      </c>
      <c r="O145" s="86"/>
      <c r="P145" s="223">
        <f>O145*H145</f>
        <v>0</v>
      </c>
      <c r="Q145" s="223">
        <v>0</v>
      </c>
      <c r="R145" s="223">
        <f>Q145*H145</f>
        <v>0</v>
      </c>
      <c r="S145" s="223">
        <v>0</v>
      </c>
      <c r="T145" s="224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25" t="s">
        <v>148</v>
      </c>
      <c r="AT145" s="225" t="s">
        <v>143</v>
      </c>
      <c r="AU145" s="225" t="s">
        <v>84</v>
      </c>
      <c r="AY145" s="19" t="s">
        <v>141</v>
      </c>
      <c r="BE145" s="226">
        <f>IF(N145="základní",J145,0)</f>
        <v>0</v>
      </c>
      <c r="BF145" s="226">
        <f>IF(N145="snížená",J145,0)</f>
        <v>0</v>
      </c>
      <c r="BG145" s="226">
        <f>IF(N145="zákl. přenesená",J145,0)</f>
        <v>0</v>
      </c>
      <c r="BH145" s="226">
        <f>IF(N145="sníž. přenesená",J145,0)</f>
        <v>0</v>
      </c>
      <c r="BI145" s="226">
        <f>IF(N145="nulová",J145,0)</f>
        <v>0</v>
      </c>
      <c r="BJ145" s="19" t="s">
        <v>84</v>
      </c>
      <c r="BK145" s="226">
        <f>ROUND(I145*H145,2)</f>
        <v>0</v>
      </c>
      <c r="BL145" s="19" t="s">
        <v>148</v>
      </c>
      <c r="BM145" s="225" t="s">
        <v>1146</v>
      </c>
    </row>
    <row r="146" s="2" customFormat="1">
      <c r="A146" s="40"/>
      <c r="B146" s="41"/>
      <c r="C146" s="42"/>
      <c r="D146" s="227" t="s">
        <v>150</v>
      </c>
      <c r="E146" s="42"/>
      <c r="F146" s="228" t="s">
        <v>765</v>
      </c>
      <c r="G146" s="42"/>
      <c r="H146" s="42"/>
      <c r="I146" s="229"/>
      <c r="J146" s="42"/>
      <c r="K146" s="42"/>
      <c r="L146" s="46"/>
      <c r="M146" s="230"/>
      <c r="N146" s="231"/>
      <c r="O146" s="86"/>
      <c r="P146" s="86"/>
      <c r="Q146" s="86"/>
      <c r="R146" s="86"/>
      <c r="S146" s="86"/>
      <c r="T146" s="87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T146" s="19" t="s">
        <v>150</v>
      </c>
      <c r="AU146" s="19" t="s">
        <v>84</v>
      </c>
    </row>
    <row r="147" s="14" customFormat="1">
      <c r="A147" s="14"/>
      <c r="B147" s="243"/>
      <c r="C147" s="244"/>
      <c r="D147" s="234" t="s">
        <v>152</v>
      </c>
      <c r="E147" s="245" t="s">
        <v>19</v>
      </c>
      <c r="F147" s="246" t="s">
        <v>1147</v>
      </c>
      <c r="G147" s="244"/>
      <c r="H147" s="247">
        <v>3.9340000000000002</v>
      </c>
      <c r="I147" s="248"/>
      <c r="J147" s="244"/>
      <c r="K147" s="244"/>
      <c r="L147" s="249"/>
      <c r="M147" s="250"/>
      <c r="N147" s="251"/>
      <c r="O147" s="251"/>
      <c r="P147" s="251"/>
      <c r="Q147" s="251"/>
      <c r="R147" s="251"/>
      <c r="S147" s="251"/>
      <c r="T147" s="252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53" t="s">
        <v>152</v>
      </c>
      <c r="AU147" s="253" t="s">
        <v>84</v>
      </c>
      <c r="AV147" s="14" t="s">
        <v>84</v>
      </c>
      <c r="AW147" s="14" t="s">
        <v>33</v>
      </c>
      <c r="AX147" s="14" t="s">
        <v>71</v>
      </c>
      <c r="AY147" s="253" t="s">
        <v>141</v>
      </c>
    </row>
    <row r="148" s="15" customFormat="1">
      <c r="A148" s="15"/>
      <c r="B148" s="254"/>
      <c r="C148" s="255"/>
      <c r="D148" s="234" t="s">
        <v>152</v>
      </c>
      <c r="E148" s="256" t="s">
        <v>19</v>
      </c>
      <c r="F148" s="257" t="s">
        <v>159</v>
      </c>
      <c r="G148" s="255"/>
      <c r="H148" s="258">
        <v>3.9340000000000002</v>
      </c>
      <c r="I148" s="259"/>
      <c r="J148" s="255"/>
      <c r="K148" s="255"/>
      <c r="L148" s="260"/>
      <c r="M148" s="261"/>
      <c r="N148" s="262"/>
      <c r="O148" s="262"/>
      <c r="P148" s="262"/>
      <c r="Q148" s="262"/>
      <c r="R148" s="262"/>
      <c r="S148" s="262"/>
      <c r="T148" s="263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64" t="s">
        <v>152</v>
      </c>
      <c r="AU148" s="264" t="s">
        <v>84</v>
      </c>
      <c r="AV148" s="15" t="s">
        <v>148</v>
      </c>
      <c r="AW148" s="15" t="s">
        <v>33</v>
      </c>
      <c r="AX148" s="15" t="s">
        <v>78</v>
      </c>
      <c r="AY148" s="264" t="s">
        <v>141</v>
      </c>
    </row>
    <row r="149" s="2" customFormat="1" ht="24.15" customHeight="1">
      <c r="A149" s="40"/>
      <c r="B149" s="41"/>
      <c r="C149" s="214" t="s">
        <v>209</v>
      </c>
      <c r="D149" s="214" t="s">
        <v>143</v>
      </c>
      <c r="E149" s="215" t="s">
        <v>768</v>
      </c>
      <c r="F149" s="216" t="s">
        <v>769</v>
      </c>
      <c r="G149" s="217" t="s">
        <v>186</v>
      </c>
      <c r="H149" s="218">
        <v>0.28100000000000003</v>
      </c>
      <c r="I149" s="219"/>
      <c r="J149" s="220">
        <f>ROUND(I149*H149,2)</f>
        <v>0</v>
      </c>
      <c r="K149" s="216" t="s">
        <v>147</v>
      </c>
      <c r="L149" s="46"/>
      <c r="M149" s="221" t="s">
        <v>19</v>
      </c>
      <c r="N149" s="222" t="s">
        <v>43</v>
      </c>
      <c r="O149" s="86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25" t="s">
        <v>148</v>
      </c>
      <c r="AT149" s="225" t="s">
        <v>143</v>
      </c>
      <c r="AU149" s="225" t="s">
        <v>84</v>
      </c>
      <c r="AY149" s="19" t="s">
        <v>141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9" t="s">
        <v>84</v>
      </c>
      <c r="BK149" s="226">
        <f>ROUND(I149*H149,2)</f>
        <v>0</v>
      </c>
      <c r="BL149" s="19" t="s">
        <v>148</v>
      </c>
      <c r="BM149" s="225" t="s">
        <v>1148</v>
      </c>
    </row>
    <row r="150" s="2" customFormat="1">
      <c r="A150" s="40"/>
      <c r="B150" s="41"/>
      <c r="C150" s="42"/>
      <c r="D150" s="227" t="s">
        <v>150</v>
      </c>
      <c r="E150" s="42"/>
      <c r="F150" s="228" t="s">
        <v>771</v>
      </c>
      <c r="G150" s="42"/>
      <c r="H150" s="42"/>
      <c r="I150" s="229"/>
      <c r="J150" s="42"/>
      <c r="K150" s="42"/>
      <c r="L150" s="46"/>
      <c r="M150" s="230"/>
      <c r="N150" s="231"/>
      <c r="O150" s="86"/>
      <c r="P150" s="86"/>
      <c r="Q150" s="86"/>
      <c r="R150" s="86"/>
      <c r="S150" s="86"/>
      <c r="T150" s="87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T150" s="19" t="s">
        <v>150</v>
      </c>
      <c r="AU150" s="19" t="s">
        <v>84</v>
      </c>
    </row>
    <row r="151" s="12" customFormat="1" ht="22.8" customHeight="1">
      <c r="A151" s="12"/>
      <c r="B151" s="198"/>
      <c r="C151" s="199"/>
      <c r="D151" s="200" t="s">
        <v>70</v>
      </c>
      <c r="E151" s="212" t="s">
        <v>772</v>
      </c>
      <c r="F151" s="212" t="s">
        <v>773</v>
      </c>
      <c r="G151" s="199"/>
      <c r="H151" s="199"/>
      <c r="I151" s="202"/>
      <c r="J151" s="213">
        <f>BK151</f>
        <v>0</v>
      </c>
      <c r="K151" s="199"/>
      <c r="L151" s="204"/>
      <c r="M151" s="205"/>
      <c r="N151" s="206"/>
      <c r="O151" s="206"/>
      <c r="P151" s="207">
        <f>SUM(P152:P153)</f>
        <v>0</v>
      </c>
      <c r="Q151" s="206"/>
      <c r="R151" s="207">
        <f>SUM(R152:R153)</f>
        <v>0</v>
      </c>
      <c r="S151" s="206"/>
      <c r="T151" s="208">
        <f>SUM(T152:T153)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09" t="s">
        <v>78</v>
      </c>
      <c r="AT151" s="210" t="s">
        <v>70</v>
      </c>
      <c r="AU151" s="210" t="s">
        <v>78</v>
      </c>
      <c r="AY151" s="209" t="s">
        <v>141</v>
      </c>
      <c r="BK151" s="211">
        <f>SUM(BK152:BK153)</f>
        <v>0</v>
      </c>
    </row>
    <row r="152" s="2" customFormat="1" ht="33" customHeight="1">
      <c r="A152" s="40"/>
      <c r="B152" s="41"/>
      <c r="C152" s="214" t="s">
        <v>217</v>
      </c>
      <c r="D152" s="214" t="s">
        <v>143</v>
      </c>
      <c r="E152" s="215" t="s">
        <v>775</v>
      </c>
      <c r="F152" s="216" t="s">
        <v>776</v>
      </c>
      <c r="G152" s="217" t="s">
        <v>186</v>
      </c>
      <c r="H152" s="218">
        <v>0.877</v>
      </c>
      <c r="I152" s="219"/>
      <c r="J152" s="220">
        <f>ROUND(I152*H152,2)</f>
        <v>0</v>
      </c>
      <c r="K152" s="216" t="s">
        <v>147</v>
      </c>
      <c r="L152" s="46"/>
      <c r="M152" s="221" t="s">
        <v>19</v>
      </c>
      <c r="N152" s="222" t="s">
        <v>43</v>
      </c>
      <c r="O152" s="86"/>
      <c r="P152" s="223">
        <f>O152*H152</f>
        <v>0</v>
      </c>
      <c r="Q152" s="223">
        <v>0</v>
      </c>
      <c r="R152" s="223">
        <f>Q152*H152</f>
        <v>0</v>
      </c>
      <c r="S152" s="223">
        <v>0</v>
      </c>
      <c r="T152" s="224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25" t="s">
        <v>148</v>
      </c>
      <c r="AT152" s="225" t="s">
        <v>143</v>
      </c>
      <c r="AU152" s="225" t="s">
        <v>84</v>
      </c>
      <c r="AY152" s="19" t="s">
        <v>141</v>
      </c>
      <c r="BE152" s="226">
        <f>IF(N152="základní",J152,0)</f>
        <v>0</v>
      </c>
      <c r="BF152" s="226">
        <f>IF(N152="snížená",J152,0)</f>
        <v>0</v>
      </c>
      <c r="BG152" s="226">
        <f>IF(N152="zákl. přenesená",J152,0)</f>
        <v>0</v>
      </c>
      <c r="BH152" s="226">
        <f>IF(N152="sníž. přenesená",J152,0)</f>
        <v>0</v>
      </c>
      <c r="BI152" s="226">
        <f>IF(N152="nulová",J152,0)</f>
        <v>0</v>
      </c>
      <c r="BJ152" s="19" t="s">
        <v>84</v>
      </c>
      <c r="BK152" s="226">
        <f>ROUND(I152*H152,2)</f>
        <v>0</v>
      </c>
      <c r="BL152" s="19" t="s">
        <v>148</v>
      </c>
      <c r="BM152" s="225" t="s">
        <v>1506</v>
      </c>
    </row>
    <row r="153" s="2" customFormat="1">
      <c r="A153" s="40"/>
      <c r="B153" s="41"/>
      <c r="C153" s="42"/>
      <c r="D153" s="227" t="s">
        <v>150</v>
      </c>
      <c r="E153" s="42"/>
      <c r="F153" s="228" t="s">
        <v>778</v>
      </c>
      <c r="G153" s="42"/>
      <c r="H153" s="42"/>
      <c r="I153" s="229"/>
      <c r="J153" s="42"/>
      <c r="K153" s="42"/>
      <c r="L153" s="46"/>
      <c r="M153" s="230"/>
      <c r="N153" s="231"/>
      <c r="O153" s="86"/>
      <c r="P153" s="86"/>
      <c r="Q153" s="86"/>
      <c r="R153" s="86"/>
      <c r="S153" s="86"/>
      <c r="T153" s="87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T153" s="19" t="s">
        <v>150</v>
      </c>
      <c r="AU153" s="19" t="s">
        <v>84</v>
      </c>
    </row>
    <row r="154" s="12" customFormat="1" ht="25.92" customHeight="1">
      <c r="A154" s="12"/>
      <c r="B154" s="198"/>
      <c r="C154" s="199"/>
      <c r="D154" s="200" t="s">
        <v>70</v>
      </c>
      <c r="E154" s="201" t="s">
        <v>779</v>
      </c>
      <c r="F154" s="201" t="s">
        <v>780</v>
      </c>
      <c r="G154" s="199"/>
      <c r="H154" s="199"/>
      <c r="I154" s="202"/>
      <c r="J154" s="203">
        <f>BK154</f>
        <v>0</v>
      </c>
      <c r="K154" s="199"/>
      <c r="L154" s="204"/>
      <c r="M154" s="205"/>
      <c r="N154" s="206"/>
      <c r="O154" s="206"/>
      <c r="P154" s="207">
        <f>P155+P256+P299+P307+P311+P351+P404+P413+P427+P449</f>
        <v>0</v>
      </c>
      <c r="Q154" s="206"/>
      <c r="R154" s="207">
        <f>R155+R256+R299+R307+R311+R351+R404+R413+R427+R449</f>
        <v>6.3627040400000006</v>
      </c>
      <c r="S154" s="206"/>
      <c r="T154" s="208">
        <f>T155+T256+T299+T307+T311+T351+T404+T413+T427+T449</f>
        <v>0.123195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9" t="s">
        <v>84</v>
      </c>
      <c r="AT154" s="210" t="s">
        <v>70</v>
      </c>
      <c r="AU154" s="210" t="s">
        <v>71</v>
      </c>
      <c r="AY154" s="209" t="s">
        <v>141</v>
      </c>
      <c r="BK154" s="211">
        <f>BK155+BK256+BK299+BK307+BK311+BK351+BK404+BK413+BK427+BK449</f>
        <v>0</v>
      </c>
    </row>
    <row r="155" s="12" customFormat="1" ht="22.8" customHeight="1">
      <c r="A155" s="12"/>
      <c r="B155" s="198"/>
      <c r="C155" s="199"/>
      <c r="D155" s="200" t="s">
        <v>70</v>
      </c>
      <c r="E155" s="212" t="s">
        <v>1150</v>
      </c>
      <c r="F155" s="212" t="s">
        <v>1151</v>
      </c>
      <c r="G155" s="199"/>
      <c r="H155" s="199"/>
      <c r="I155" s="202"/>
      <c r="J155" s="213">
        <f>BK155</f>
        <v>0</v>
      </c>
      <c r="K155" s="199"/>
      <c r="L155" s="204"/>
      <c r="M155" s="205"/>
      <c r="N155" s="206"/>
      <c r="O155" s="206"/>
      <c r="P155" s="207">
        <f>SUM(P156:P255)</f>
        <v>0</v>
      </c>
      <c r="Q155" s="206"/>
      <c r="R155" s="207">
        <f>SUM(R156:R255)</f>
        <v>2.1918967800000004</v>
      </c>
      <c r="S155" s="206"/>
      <c r="T155" s="208">
        <f>SUM(T156:T255)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9" t="s">
        <v>84</v>
      </c>
      <c r="AT155" s="210" t="s">
        <v>70</v>
      </c>
      <c r="AU155" s="210" t="s">
        <v>78</v>
      </c>
      <c r="AY155" s="209" t="s">
        <v>141</v>
      </c>
      <c r="BK155" s="211">
        <f>SUM(BK156:BK255)</f>
        <v>0</v>
      </c>
    </row>
    <row r="156" s="2" customFormat="1" ht="24.15" customHeight="1">
      <c r="A156" s="40"/>
      <c r="B156" s="41"/>
      <c r="C156" s="214" t="s">
        <v>225</v>
      </c>
      <c r="D156" s="214" t="s">
        <v>143</v>
      </c>
      <c r="E156" s="215" t="s">
        <v>1152</v>
      </c>
      <c r="F156" s="216" t="s">
        <v>1153</v>
      </c>
      <c r="G156" s="217" t="s">
        <v>146</v>
      </c>
      <c r="H156" s="218">
        <v>210.25200000000001</v>
      </c>
      <c r="I156" s="219"/>
      <c r="J156" s="220">
        <f>ROUND(I156*H156,2)</f>
        <v>0</v>
      </c>
      <c r="K156" s="216" t="s">
        <v>147</v>
      </c>
      <c r="L156" s="46"/>
      <c r="M156" s="221" t="s">
        <v>19</v>
      </c>
      <c r="N156" s="222" t="s">
        <v>43</v>
      </c>
      <c r="O156" s="86"/>
      <c r="P156" s="223">
        <f>O156*H156</f>
        <v>0</v>
      </c>
      <c r="Q156" s="223">
        <v>0.00124</v>
      </c>
      <c r="R156" s="223">
        <f>Q156*H156</f>
        <v>0.26071248000000002</v>
      </c>
      <c r="S156" s="223">
        <v>0</v>
      </c>
      <c r="T156" s="224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25" t="s">
        <v>283</v>
      </c>
      <c r="AT156" s="225" t="s">
        <v>143</v>
      </c>
      <c r="AU156" s="225" t="s">
        <v>84</v>
      </c>
      <c r="AY156" s="19" t="s">
        <v>141</v>
      </c>
      <c r="BE156" s="226">
        <f>IF(N156="základní",J156,0)</f>
        <v>0</v>
      </c>
      <c r="BF156" s="226">
        <f>IF(N156="snížená",J156,0)</f>
        <v>0</v>
      </c>
      <c r="BG156" s="226">
        <f>IF(N156="zákl. přenesená",J156,0)</f>
        <v>0</v>
      </c>
      <c r="BH156" s="226">
        <f>IF(N156="sníž. přenesená",J156,0)</f>
        <v>0</v>
      </c>
      <c r="BI156" s="226">
        <f>IF(N156="nulová",J156,0)</f>
        <v>0</v>
      </c>
      <c r="BJ156" s="19" t="s">
        <v>84</v>
      </c>
      <c r="BK156" s="226">
        <f>ROUND(I156*H156,2)</f>
        <v>0</v>
      </c>
      <c r="BL156" s="19" t="s">
        <v>283</v>
      </c>
      <c r="BM156" s="225" t="s">
        <v>1154</v>
      </c>
    </row>
    <row r="157" s="2" customFormat="1">
      <c r="A157" s="40"/>
      <c r="B157" s="41"/>
      <c r="C157" s="42"/>
      <c r="D157" s="227" t="s">
        <v>150</v>
      </c>
      <c r="E157" s="42"/>
      <c r="F157" s="228" t="s">
        <v>1155</v>
      </c>
      <c r="G157" s="42"/>
      <c r="H157" s="42"/>
      <c r="I157" s="229"/>
      <c r="J157" s="42"/>
      <c r="K157" s="42"/>
      <c r="L157" s="46"/>
      <c r="M157" s="230"/>
      <c r="N157" s="231"/>
      <c r="O157" s="86"/>
      <c r="P157" s="86"/>
      <c r="Q157" s="86"/>
      <c r="R157" s="86"/>
      <c r="S157" s="86"/>
      <c r="T157" s="87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T157" s="19" t="s">
        <v>150</v>
      </c>
      <c r="AU157" s="19" t="s">
        <v>84</v>
      </c>
    </row>
    <row r="158" s="13" customFormat="1">
      <c r="A158" s="13"/>
      <c r="B158" s="232"/>
      <c r="C158" s="233"/>
      <c r="D158" s="234" t="s">
        <v>152</v>
      </c>
      <c r="E158" s="235" t="s">
        <v>19</v>
      </c>
      <c r="F158" s="236" t="s">
        <v>1120</v>
      </c>
      <c r="G158" s="233"/>
      <c r="H158" s="235" t="s">
        <v>19</v>
      </c>
      <c r="I158" s="237"/>
      <c r="J158" s="233"/>
      <c r="K158" s="233"/>
      <c r="L158" s="238"/>
      <c r="M158" s="239"/>
      <c r="N158" s="240"/>
      <c r="O158" s="240"/>
      <c r="P158" s="240"/>
      <c r="Q158" s="240"/>
      <c r="R158" s="240"/>
      <c r="S158" s="240"/>
      <c r="T158" s="24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2" t="s">
        <v>152</v>
      </c>
      <c r="AU158" s="242" t="s">
        <v>84</v>
      </c>
      <c r="AV158" s="13" t="s">
        <v>78</v>
      </c>
      <c r="AW158" s="13" t="s">
        <v>33</v>
      </c>
      <c r="AX158" s="13" t="s">
        <v>71</v>
      </c>
      <c r="AY158" s="242" t="s">
        <v>141</v>
      </c>
    </row>
    <row r="159" s="14" customFormat="1">
      <c r="A159" s="14"/>
      <c r="B159" s="243"/>
      <c r="C159" s="244"/>
      <c r="D159" s="234" t="s">
        <v>152</v>
      </c>
      <c r="E159" s="245" t="s">
        <v>19</v>
      </c>
      <c r="F159" s="246" t="s">
        <v>1121</v>
      </c>
      <c r="G159" s="244"/>
      <c r="H159" s="247">
        <v>217.25999999999999</v>
      </c>
      <c r="I159" s="248"/>
      <c r="J159" s="244"/>
      <c r="K159" s="244"/>
      <c r="L159" s="249"/>
      <c r="M159" s="250"/>
      <c r="N159" s="251"/>
      <c r="O159" s="251"/>
      <c r="P159" s="251"/>
      <c r="Q159" s="251"/>
      <c r="R159" s="251"/>
      <c r="S159" s="251"/>
      <c r="T159" s="252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53" t="s">
        <v>152</v>
      </c>
      <c r="AU159" s="253" t="s">
        <v>84</v>
      </c>
      <c r="AV159" s="14" t="s">
        <v>84</v>
      </c>
      <c r="AW159" s="14" t="s">
        <v>33</v>
      </c>
      <c r="AX159" s="14" t="s">
        <v>71</v>
      </c>
      <c r="AY159" s="253" t="s">
        <v>141</v>
      </c>
    </row>
    <row r="160" s="14" customFormat="1">
      <c r="A160" s="14"/>
      <c r="B160" s="243"/>
      <c r="C160" s="244"/>
      <c r="D160" s="234" t="s">
        <v>152</v>
      </c>
      <c r="E160" s="245" t="s">
        <v>19</v>
      </c>
      <c r="F160" s="246" t="s">
        <v>1122</v>
      </c>
      <c r="G160" s="244"/>
      <c r="H160" s="247">
        <v>-15.243</v>
      </c>
      <c r="I160" s="248"/>
      <c r="J160" s="244"/>
      <c r="K160" s="244"/>
      <c r="L160" s="249"/>
      <c r="M160" s="250"/>
      <c r="N160" s="251"/>
      <c r="O160" s="251"/>
      <c r="P160" s="251"/>
      <c r="Q160" s="251"/>
      <c r="R160" s="251"/>
      <c r="S160" s="251"/>
      <c r="T160" s="252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53" t="s">
        <v>152</v>
      </c>
      <c r="AU160" s="253" t="s">
        <v>84</v>
      </c>
      <c r="AV160" s="14" t="s">
        <v>84</v>
      </c>
      <c r="AW160" s="14" t="s">
        <v>33</v>
      </c>
      <c r="AX160" s="14" t="s">
        <v>71</v>
      </c>
      <c r="AY160" s="253" t="s">
        <v>141</v>
      </c>
    </row>
    <row r="161" s="14" customFormat="1">
      <c r="A161" s="14"/>
      <c r="B161" s="243"/>
      <c r="C161" s="244"/>
      <c r="D161" s="234" t="s">
        <v>152</v>
      </c>
      <c r="E161" s="245" t="s">
        <v>19</v>
      </c>
      <c r="F161" s="246" t="s">
        <v>1123</v>
      </c>
      <c r="G161" s="244"/>
      <c r="H161" s="247">
        <v>-4.3200000000000003</v>
      </c>
      <c r="I161" s="248"/>
      <c r="J161" s="244"/>
      <c r="K161" s="244"/>
      <c r="L161" s="249"/>
      <c r="M161" s="250"/>
      <c r="N161" s="251"/>
      <c r="O161" s="251"/>
      <c r="P161" s="251"/>
      <c r="Q161" s="251"/>
      <c r="R161" s="251"/>
      <c r="S161" s="251"/>
      <c r="T161" s="252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3" t="s">
        <v>152</v>
      </c>
      <c r="AU161" s="253" t="s">
        <v>84</v>
      </c>
      <c r="AV161" s="14" t="s">
        <v>84</v>
      </c>
      <c r="AW161" s="14" t="s">
        <v>33</v>
      </c>
      <c r="AX161" s="14" t="s">
        <v>71</v>
      </c>
      <c r="AY161" s="253" t="s">
        <v>141</v>
      </c>
    </row>
    <row r="162" s="16" customFormat="1">
      <c r="A162" s="16"/>
      <c r="B162" s="275"/>
      <c r="C162" s="276"/>
      <c r="D162" s="234" t="s">
        <v>152</v>
      </c>
      <c r="E162" s="277" t="s">
        <v>19</v>
      </c>
      <c r="F162" s="278" t="s">
        <v>266</v>
      </c>
      <c r="G162" s="276"/>
      <c r="H162" s="279">
        <v>197.697</v>
      </c>
      <c r="I162" s="280"/>
      <c r="J162" s="276"/>
      <c r="K162" s="276"/>
      <c r="L162" s="281"/>
      <c r="M162" s="282"/>
      <c r="N162" s="283"/>
      <c r="O162" s="283"/>
      <c r="P162" s="283"/>
      <c r="Q162" s="283"/>
      <c r="R162" s="283"/>
      <c r="S162" s="283"/>
      <c r="T162" s="284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T162" s="285" t="s">
        <v>152</v>
      </c>
      <c r="AU162" s="285" t="s">
        <v>84</v>
      </c>
      <c r="AV162" s="16" t="s">
        <v>164</v>
      </c>
      <c r="AW162" s="16" t="s">
        <v>33</v>
      </c>
      <c r="AX162" s="16" t="s">
        <v>71</v>
      </c>
      <c r="AY162" s="285" t="s">
        <v>141</v>
      </c>
    </row>
    <row r="163" s="13" customFormat="1">
      <c r="A163" s="13"/>
      <c r="B163" s="232"/>
      <c r="C163" s="233"/>
      <c r="D163" s="234" t="s">
        <v>152</v>
      </c>
      <c r="E163" s="235" t="s">
        <v>19</v>
      </c>
      <c r="F163" s="236" t="s">
        <v>1124</v>
      </c>
      <c r="G163" s="233"/>
      <c r="H163" s="235" t="s">
        <v>19</v>
      </c>
      <c r="I163" s="237"/>
      <c r="J163" s="233"/>
      <c r="K163" s="233"/>
      <c r="L163" s="238"/>
      <c r="M163" s="239"/>
      <c r="N163" s="240"/>
      <c r="O163" s="240"/>
      <c r="P163" s="240"/>
      <c r="Q163" s="240"/>
      <c r="R163" s="240"/>
      <c r="S163" s="240"/>
      <c r="T163" s="24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2" t="s">
        <v>152</v>
      </c>
      <c r="AU163" s="242" t="s">
        <v>84</v>
      </c>
      <c r="AV163" s="13" t="s">
        <v>78</v>
      </c>
      <c r="AW163" s="13" t="s">
        <v>33</v>
      </c>
      <c r="AX163" s="13" t="s">
        <v>71</v>
      </c>
      <c r="AY163" s="242" t="s">
        <v>141</v>
      </c>
    </row>
    <row r="164" s="14" customFormat="1">
      <c r="A164" s="14"/>
      <c r="B164" s="243"/>
      <c r="C164" s="244"/>
      <c r="D164" s="234" t="s">
        <v>152</v>
      </c>
      <c r="E164" s="245" t="s">
        <v>19</v>
      </c>
      <c r="F164" s="246" t="s">
        <v>1125</v>
      </c>
      <c r="G164" s="244"/>
      <c r="H164" s="247">
        <v>12.555</v>
      </c>
      <c r="I164" s="248"/>
      <c r="J164" s="244"/>
      <c r="K164" s="244"/>
      <c r="L164" s="249"/>
      <c r="M164" s="250"/>
      <c r="N164" s="251"/>
      <c r="O164" s="251"/>
      <c r="P164" s="251"/>
      <c r="Q164" s="251"/>
      <c r="R164" s="251"/>
      <c r="S164" s="251"/>
      <c r="T164" s="252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3" t="s">
        <v>152</v>
      </c>
      <c r="AU164" s="253" t="s">
        <v>84</v>
      </c>
      <c r="AV164" s="14" t="s">
        <v>84</v>
      </c>
      <c r="AW164" s="14" t="s">
        <v>33</v>
      </c>
      <c r="AX164" s="14" t="s">
        <v>71</v>
      </c>
      <c r="AY164" s="253" t="s">
        <v>141</v>
      </c>
    </row>
    <row r="165" s="16" customFormat="1">
      <c r="A165" s="16"/>
      <c r="B165" s="275"/>
      <c r="C165" s="276"/>
      <c r="D165" s="234" t="s">
        <v>152</v>
      </c>
      <c r="E165" s="277" t="s">
        <v>19</v>
      </c>
      <c r="F165" s="278" t="s">
        <v>266</v>
      </c>
      <c r="G165" s="276"/>
      <c r="H165" s="279">
        <v>12.555</v>
      </c>
      <c r="I165" s="280"/>
      <c r="J165" s="276"/>
      <c r="K165" s="276"/>
      <c r="L165" s="281"/>
      <c r="M165" s="282"/>
      <c r="N165" s="283"/>
      <c r="O165" s="283"/>
      <c r="P165" s="283"/>
      <c r="Q165" s="283"/>
      <c r="R165" s="283"/>
      <c r="S165" s="283"/>
      <c r="T165" s="284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E165" s="16"/>
      <c r="AT165" s="285" t="s">
        <v>152</v>
      </c>
      <c r="AU165" s="285" t="s">
        <v>84</v>
      </c>
      <c r="AV165" s="16" t="s">
        <v>164</v>
      </c>
      <c r="AW165" s="16" t="s">
        <v>33</v>
      </c>
      <c r="AX165" s="16" t="s">
        <v>71</v>
      </c>
      <c r="AY165" s="285" t="s">
        <v>141</v>
      </c>
    </row>
    <row r="166" s="15" customFormat="1">
      <c r="A166" s="15"/>
      <c r="B166" s="254"/>
      <c r="C166" s="255"/>
      <c r="D166" s="234" t="s">
        <v>152</v>
      </c>
      <c r="E166" s="256" t="s">
        <v>19</v>
      </c>
      <c r="F166" s="257" t="s">
        <v>159</v>
      </c>
      <c r="G166" s="255"/>
      <c r="H166" s="258">
        <v>210.25200000000001</v>
      </c>
      <c r="I166" s="259"/>
      <c r="J166" s="255"/>
      <c r="K166" s="255"/>
      <c r="L166" s="260"/>
      <c r="M166" s="261"/>
      <c r="N166" s="262"/>
      <c r="O166" s="262"/>
      <c r="P166" s="262"/>
      <c r="Q166" s="262"/>
      <c r="R166" s="262"/>
      <c r="S166" s="262"/>
      <c r="T166" s="263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64" t="s">
        <v>152</v>
      </c>
      <c r="AU166" s="264" t="s">
        <v>84</v>
      </c>
      <c r="AV166" s="15" t="s">
        <v>148</v>
      </c>
      <c r="AW166" s="15" t="s">
        <v>33</v>
      </c>
      <c r="AX166" s="15" t="s">
        <v>78</v>
      </c>
      <c r="AY166" s="264" t="s">
        <v>141</v>
      </c>
    </row>
    <row r="167" s="2" customFormat="1" ht="24.15" customHeight="1">
      <c r="A167" s="40"/>
      <c r="B167" s="41"/>
      <c r="C167" s="265" t="s">
        <v>234</v>
      </c>
      <c r="D167" s="265" t="s">
        <v>183</v>
      </c>
      <c r="E167" s="266" t="s">
        <v>1156</v>
      </c>
      <c r="F167" s="267" t="s">
        <v>1157</v>
      </c>
      <c r="G167" s="268" t="s">
        <v>146</v>
      </c>
      <c r="H167" s="269">
        <v>323.78800000000001</v>
      </c>
      <c r="I167" s="270"/>
      <c r="J167" s="271">
        <f>ROUND(I167*H167,2)</f>
        <v>0</v>
      </c>
      <c r="K167" s="267" t="s">
        <v>147</v>
      </c>
      <c r="L167" s="272"/>
      <c r="M167" s="273" t="s">
        <v>19</v>
      </c>
      <c r="N167" s="274" t="s">
        <v>43</v>
      </c>
      <c r="O167" s="86"/>
      <c r="P167" s="223">
        <f>O167*H167</f>
        <v>0</v>
      </c>
      <c r="Q167" s="223">
        <v>0.0054000000000000003</v>
      </c>
      <c r="R167" s="223">
        <f>Q167*H167</f>
        <v>1.7484552000000002</v>
      </c>
      <c r="S167" s="223">
        <v>0</v>
      </c>
      <c r="T167" s="224">
        <f>S167*H167</f>
        <v>0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25" t="s">
        <v>294</v>
      </c>
      <c r="AT167" s="225" t="s">
        <v>183</v>
      </c>
      <c r="AU167" s="225" t="s">
        <v>84</v>
      </c>
      <c r="AY167" s="19" t="s">
        <v>141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9" t="s">
        <v>84</v>
      </c>
      <c r="BK167" s="226">
        <f>ROUND(I167*H167,2)</f>
        <v>0</v>
      </c>
      <c r="BL167" s="19" t="s">
        <v>283</v>
      </c>
      <c r="BM167" s="225" t="s">
        <v>1158</v>
      </c>
    </row>
    <row r="168" s="2" customFormat="1">
      <c r="A168" s="40"/>
      <c r="B168" s="41"/>
      <c r="C168" s="42"/>
      <c r="D168" s="227" t="s">
        <v>150</v>
      </c>
      <c r="E168" s="42"/>
      <c r="F168" s="228" t="s">
        <v>1159</v>
      </c>
      <c r="G168" s="42"/>
      <c r="H168" s="42"/>
      <c r="I168" s="229"/>
      <c r="J168" s="42"/>
      <c r="K168" s="42"/>
      <c r="L168" s="46"/>
      <c r="M168" s="230"/>
      <c r="N168" s="231"/>
      <c r="O168" s="86"/>
      <c r="P168" s="86"/>
      <c r="Q168" s="86"/>
      <c r="R168" s="86"/>
      <c r="S168" s="86"/>
      <c r="T168" s="87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T168" s="19" t="s">
        <v>150</v>
      </c>
      <c r="AU168" s="19" t="s">
        <v>84</v>
      </c>
    </row>
    <row r="169" s="13" customFormat="1">
      <c r="A169" s="13"/>
      <c r="B169" s="232"/>
      <c r="C169" s="233"/>
      <c r="D169" s="234" t="s">
        <v>152</v>
      </c>
      <c r="E169" s="235" t="s">
        <v>19</v>
      </c>
      <c r="F169" s="236" t="s">
        <v>1120</v>
      </c>
      <c r="G169" s="233"/>
      <c r="H169" s="235" t="s">
        <v>19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152</v>
      </c>
      <c r="AU169" s="242" t="s">
        <v>84</v>
      </c>
      <c r="AV169" s="13" t="s">
        <v>78</v>
      </c>
      <c r="AW169" s="13" t="s">
        <v>33</v>
      </c>
      <c r="AX169" s="13" t="s">
        <v>71</v>
      </c>
      <c r="AY169" s="242" t="s">
        <v>141</v>
      </c>
    </row>
    <row r="170" s="14" customFormat="1">
      <c r="A170" s="14"/>
      <c r="B170" s="243"/>
      <c r="C170" s="244"/>
      <c r="D170" s="234" t="s">
        <v>152</v>
      </c>
      <c r="E170" s="245" t="s">
        <v>19</v>
      </c>
      <c r="F170" s="246" t="s">
        <v>1121</v>
      </c>
      <c r="G170" s="244"/>
      <c r="H170" s="247">
        <v>217.25999999999999</v>
      </c>
      <c r="I170" s="248"/>
      <c r="J170" s="244"/>
      <c r="K170" s="244"/>
      <c r="L170" s="249"/>
      <c r="M170" s="250"/>
      <c r="N170" s="251"/>
      <c r="O170" s="251"/>
      <c r="P170" s="251"/>
      <c r="Q170" s="251"/>
      <c r="R170" s="251"/>
      <c r="S170" s="251"/>
      <c r="T170" s="252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53" t="s">
        <v>152</v>
      </c>
      <c r="AU170" s="253" t="s">
        <v>84</v>
      </c>
      <c r="AV170" s="14" t="s">
        <v>84</v>
      </c>
      <c r="AW170" s="14" t="s">
        <v>33</v>
      </c>
      <c r="AX170" s="14" t="s">
        <v>71</v>
      </c>
      <c r="AY170" s="253" t="s">
        <v>141</v>
      </c>
    </row>
    <row r="171" s="14" customFormat="1">
      <c r="A171" s="14"/>
      <c r="B171" s="243"/>
      <c r="C171" s="244"/>
      <c r="D171" s="234" t="s">
        <v>152</v>
      </c>
      <c r="E171" s="245" t="s">
        <v>19</v>
      </c>
      <c r="F171" s="246" t="s">
        <v>1122</v>
      </c>
      <c r="G171" s="244"/>
      <c r="H171" s="247">
        <v>-15.243</v>
      </c>
      <c r="I171" s="248"/>
      <c r="J171" s="244"/>
      <c r="K171" s="244"/>
      <c r="L171" s="249"/>
      <c r="M171" s="250"/>
      <c r="N171" s="251"/>
      <c r="O171" s="251"/>
      <c r="P171" s="251"/>
      <c r="Q171" s="251"/>
      <c r="R171" s="251"/>
      <c r="S171" s="251"/>
      <c r="T171" s="252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53" t="s">
        <v>152</v>
      </c>
      <c r="AU171" s="253" t="s">
        <v>84</v>
      </c>
      <c r="AV171" s="14" t="s">
        <v>84</v>
      </c>
      <c r="AW171" s="14" t="s">
        <v>33</v>
      </c>
      <c r="AX171" s="14" t="s">
        <v>71</v>
      </c>
      <c r="AY171" s="253" t="s">
        <v>141</v>
      </c>
    </row>
    <row r="172" s="14" customFormat="1">
      <c r="A172" s="14"/>
      <c r="B172" s="243"/>
      <c r="C172" s="244"/>
      <c r="D172" s="234" t="s">
        <v>152</v>
      </c>
      <c r="E172" s="245" t="s">
        <v>19</v>
      </c>
      <c r="F172" s="246" t="s">
        <v>1123</v>
      </c>
      <c r="G172" s="244"/>
      <c r="H172" s="247">
        <v>-4.3200000000000003</v>
      </c>
      <c r="I172" s="248"/>
      <c r="J172" s="244"/>
      <c r="K172" s="244"/>
      <c r="L172" s="249"/>
      <c r="M172" s="250"/>
      <c r="N172" s="251"/>
      <c r="O172" s="251"/>
      <c r="P172" s="251"/>
      <c r="Q172" s="251"/>
      <c r="R172" s="251"/>
      <c r="S172" s="251"/>
      <c r="T172" s="252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53" t="s">
        <v>152</v>
      </c>
      <c r="AU172" s="253" t="s">
        <v>84</v>
      </c>
      <c r="AV172" s="14" t="s">
        <v>84</v>
      </c>
      <c r="AW172" s="14" t="s">
        <v>33</v>
      </c>
      <c r="AX172" s="14" t="s">
        <v>71</v>
      </c>
      <c r="AY172" s="253" t="s">
        <v>141</v>
      </c>
    </row>
    <row r="173" s="16" customFormat="1">
      <c r="A173" s="16"/>
      <c r="B173" s="275"/>
      <c r="C173" s="276"/>
      <c r="D173" s="234" t="s">
        <v>152</v>
      </c>
      <c r="E173" s="277" t="s">
        <v>19</v>
      </c>
      <c r="F173" s="278" t="s">
        <v>266</v>
      </c>
      <c r="G173" s="276"/>
      <c r="H173" s="279">
        <v>197.697</v>
      </c>
      <c r="I173" s="280"/>
      <c r="J173" s="276"/>
      <c r="K173" s="276"/>
      <c r="L173" s="281"/>
      <c r="M173" s="282"/>
      <c r="N173" s="283"/>
      <c r="O173" s="283"/>
      <c r="P173" s="283"/>
      <c r="Q173" s="283"/>
      <c r="R173" s="283"/>
      <c r="S173" s="283"/>
      <c r="T173" s="284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E173" s="16"/>
      <c r="AT173" s="285" t="s">
        <v>152</v>
      </c>
      <c r="AU173" s="285" t="s">
        <v>84</v>
      </c>
      <c r="AV173" s="16" t="s">
        <v>164</v>
      </c>
      <c r="AW173" s="16" t="s">
        <v>33</v>
      </c>
      <c r="AX173" s="16" t="s">
        <v>71</v>
      </c>
      <c r="AY173" s="285" t="s">
        <v>141</v>
      </c>
    </row>
    <row r="174" s="13" customFormat="1">
      <c r="A174" s="13"/>
      <c r="B174" s="232"/>
      <c r="C174" s="233"/>
      <c r="D174" s="234" t="s">
        <v>152</v>
      </c>
      <c r="E174" s="235" t="s">
        <v>19</v>
      </c>
      <c r="F174" s="236" t="s">
        <v>1124</v>
      </c>
      <c r="G174" s="233"/>
      <c r="H174" s="235" t="s">
        <v>19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152</v>
      </c>
      <c r="AU174" s="242" t="s">
        <v>84</v>
      </c>
      <c r="AV174" s="13" t="s">
        <v>78</v>
      </c>
      <c r="AW174" s="13" t="s">
        <v>33</v>
      </c>
      <c r="AX174" s="13" t="s">
        <v>71</v>
      </c>
      <c r="AY174" s="242" t="s">
        <v>141</v>
      </c>
    </row>
    <row r="175" s="14" customFormat="1">
      <c r="A175" s="14"/>
      <c r="B175" s="243"/>
      <c r="C175" s="244"/>
      <c r="D175" s="234" t="s">
        <v>152</v>
      </c>
      <c r="E175" s="245" t="s">
        <v>19</v>
      </c>
      <c r="F175" s="246" t="s">
        <v>1125</v>
      </c>
      <c r="G175" s="244"/>
      <c r="H175" s="247">
        <v>12.555</v>
      </c>
      <c r="I175" s="248"/>
      <c r="J175" s="244"/>
      <c r="K175" s="244"/>
      <c r="L175" s="249"/>
      <c r="M175" s="250"/>
      <c r="N175" s="251"/>
      <c r="O175" s="251"/>
      <c r="P175" s="251"/>
      <c r="Q175" s="251"/>
      <c r="R175" s="251"/>
      <c r="S175" s="251"/>
      <c r="T175" s="252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53" t="s">
        <v>152</v>
      </c>
      <c r="AU175" s="253" t="s">
        <v>84</v>
      </c>
      <c r="AV175" s="14" t="s">
        <v>84</v>
      </c>
      <c r="AW175" s="14" t="s">
        <v>33</v>
      </c>
      <c r="AX175" s="14" t="s">
        <v>71</v>
      </c>
      <c r="AY175" s="253" t="s">
        <v>141</v>
      </c>
    </row>
    <row r="176" s="16" customFormat="1">
      <c r="A176" s="16"/>
      <c r="B176" s="275"/>
      <c r="C176" s="276"/>
      <c r="D176" s="234" t="s">
        <v>152</v>
      </c>
      <c r="E176" s="277" t="s">
        <v>19</v>
      </c>
      <c r="F176" s="278" t="s">
        <v>266</v>
      </c>
      <c r="G176" s="276"/>
      <c r="H176" s="279">
        <v>12.555</v>
      </c>
      <c r="I176" s="280"/>
      <c r="J176" s="276"/>
      <c r="K176" s="276"/>
      <c r="L176" s="281"/>
      <c r="M176" s="282"/>
      <c r="N176" s="283"/>
      <c r="O176" s="283"/>
      <c r="P176" s="283"/>
      <c r="Q176" s="283"/>
      <c r="R176" s="283"/>
      <c r="S176" s="283"/>
      <c r="T176" s="284"/>
      <c r="U176" s="16"/>
      <c r="V176" s="16"/>
      <c r="W176" s="16"/>
      <c r="X176" s="16"/>
      <c r="Y176" s="16"/>
      <c r="Z176" s="16"/>
      <c r="AA176" s="16"/>
      <c r="AB176" s="16"/>
      <c r="AC176" s="16"/>
      <c r="AD176" s="16"/>
      <c r="AE176" s="16"/>
      <c r="AT176" s="285" t="s">
        <v>152</v>
      </c>
      <c r="AU176" s="285" t="s">
        <v>84</v>
      </c>
      <c r="AV176" s="16" t="s">
        <v>164</v>
      </c>
      <c r="AW176" s="16" t="s">
        <v>33</v>
      </c>
      <c r="AX176" s="16" t="s">
        <v>71</v>
      </c>
      <c r="AY176" s="285" t="s">
        <v>141</v>
      </c>
    </row>
    <row r="177" s="15" customFormat="1">
      <c r="A177" s="15"/>
      <c r="B177" s="254"/>
      <c r="C177" s="255"/>
      <c r="D177" s="234" t="s">
        <v>152</v>
      </c>
      <c r="E177" s="256" t="s">
        <v>19</v>
      </c>
      <c r="F177" s="257" t="s">
        <v>159</v>
      </c>
      <c r="G177" s="255"/>
      <c r="H177" s="258">
        <v>210.25200000000001</v>
      </c>
      <c r="I177" s="259"/>
      <c r="J177" s="255"/>
      <c r="K177" s="255"/>
      <c r="L177" s="260"/>
      <c r="M177" s="261"/>
      <c r="N177" s="262"/>
      <c r="O177" s="262"/>
      <c r="P177" s="262"/>
      <c r="Q177" s="262"/>
      <c r="R177" s="262"/>
      <c r="S177" s="262"/>
      <c r="T177" s="263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4" t="s">
        <v>152</v>
      </c>
      <c r="AU177" s="264" t="s">
        <v>84</v>
      </c>
      <c r="AV177" s="15" t="s">
        <v>148</v>
      </c>
      <c r="AW177" s="15" t="s">
        <v>33</v>
      </c>
      <c r="AX177" s="15" t="s">
        <v>78</v>
      </c>
      <c r="AY177" s="264" t="s">
        <v>141</v>
      </c>
    </row>
    <row r="178" s="14" customFormat="1">
      <c r="A178" s="14"/>
      <c r="B178" s="243"/>
      <c r="C178" s="244"/>
      <c r="D178" s="234" t="s">
        <v>152</v>
      </c>
      <c r="E178" s="244"/>
      <c r="F178" s="246" t="s">
        <v>1160</v>
      </c>
      <c r="G178" s="244"/>
      <c r="H178" s="247">
        <v>323.78800000000001</v>
      </c>
      <c r="I178" s="248"/>
      <c r="J178" s="244"/>
      <c r="K178" s="244"/>
      <c r="L178" s="249"/>
      <c r="M178" s="250"/>
      <c r="N178" s="251"/>
      <c r="O178" s="251"/>
      <c r="P178" s="251"/>
      <c r="Q178" s="251"/>
      <c r="R178" s="251"/>
      <c r="S178" s="251"/>
      <c r="T178" s="252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3" t="s">
        <v>152</v>
      </c>
      <c r="AU178" s="253" t="s">
        <v>84</v>
      </c>
      <c r="AV178" s="14" t="s">
        <v>84</v>
      </c>
      <c r="AW178" s="14" t="s">
        <v>4</v>
      </c>
      <c r="AX178" s="14" t="s">
        <v>78</v>
      </c>
      <c r="AY178" s="253" t="s">
        <v>141</v>
      </c>
    </row>
    <row r="179" s="2" customFormat="1" ht="16.5" customHeight="1">
      <c r="A179" s="40"/>
      <c r="B179" s="41"/>
      <c r="C179" s="214" t="s">
        <v>239</v>
      </c>
      <c r="D179" s="214" t="s">
        <v>143</v>
      </c>
      <c r="E179" s="215" t="s">
        <v>1161</v>
      </c>
      <c r="F179" s="216" t="s">
        <v>1162</v>
      </c>
      <c r="G179" s="217" t="s">
        <v>146</v>
      </c>
      <c r="H179" s="218">
        <v>287.82900000000001</v>
      </c>
      <c r="I179" s="219"/>
      <c r="J179" s="220">
        <f>ROUND(I179*H179,2)</f>
        <v>0</v>
      </c>
      <c r="K179" s="216" t="s">
        <v>795</v>
      </c>
      <c r="L179" s="46"/>
      <c r="M179" s="221" t="s">
        <v>19</v>
      </c>
      <c r="N179" s="222" t="s">
        <v>43</v>
      </c>
      <c r="O179" s="86"/>
      <c r="P179" s="223">
        <f>O179*H179</f>
        <v>0</v>
      </c>
      <c r="Q179" s="223">
        <v>0</v>
      </c>
      <c r="R179" s="223">
        <f>Q179*H179</f>
        <v>0</v>
      </c>
      <c r="S179" s="223">
        <v>0</v>
      </c>
      <c r="T179" s="224">
        <f>S179*H179</f>
        <v>0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25" t="s">
        <v>283</v>
      </c>
      <c r="AT179" s="225" t="s">
        <v>143</v>
      </c>
      <c r="AU179" s="225" t="s">
        <v>84</v>
      </c>
      <c r="AY179" s="19" t="s">
        <v>141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9" t="s">
        <v>84</v>
      </c>
      <c r="BK179" s="226">
        <f>ROUND(I179*H179,2)</f>
        <v>0</v>
      </c>
      <c r="BL179" s="19" t="s">
        <v>283</v>
      </c>
      <c r="BM179" s="225" t="s">
        <v>1163</v>
      </c>
    </row>
    <row r="180" s="13" customFormat="1">
      <c r="A180" s="13"/>
      <c r="B180" s="232"/>
      <c r="C180" s="233"/>
      <c r="D180" s="234" t="s">
        <v>152</v>
      </c>
      <c r="E180" s="235" t="s">
        <v>19</v>
      </c>
      <c r="F180" s="236" t="s">
        <v>1120</v>
      </c>
      <c r="G180" s="233"/>
      <c r="H180" s="235" t="s">
        <v>19</v>
      </c>
      <c r="I180" s="237"/>
      <c r="J180" s="233"/>
      <c r="K180" s="233"/>
      <c r="L180" s="238"/>
      <c r="M180" s="239"/>
      <c r="N180" s="240"/>
      <c r="O180" s="240"/>
      <c r="P180" s="240"/>
      <c r="Q180" s="240"/>
      <c r="R180" s="240"/>
      <c r="S180" s="240"/>
      <c r="T180" s="241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2" t="s">
        <v>152</v>
      </c>
      <c r="AU180" s="242" t="s">
        <v>84</v>
      </c>
      <c r="AV180" s="13" t="s">
        <v>78</v>
      </c>
      <c r="AW180" s="13" t="s">
        <v>33</v>
      </c>
      <c r="AX180" s="13" t="s">
        <v>71</v>
      </c>
      <c r="AY180" s="242" t="s">
        <v>141</v>
      </c>
    </row>
    <row r="181" s="14" customFormat="1">
      <c r="A181" s="14"/>
      <c r="B181" s="243"/>
      <c r="C181" s="244"/>
      <c r="D181" s="234" t="s">
        <v>152</v>
      </c>
      <c r="E181" s="245" t="s">
        <v>19</v>
      </c>
      <c r="F181" s="246" t="s">
        <v>1164</v>
      </c>
      <c r="G181" s="244"/>
      <c r="H181" s="247">
        <v>212.625</v>
      </c>
      <c r="I181" s="248"/>
      <c r="J181" s="244"/>
      <c r="K181" s="244"/>
      <c r="L181" s="249"/>
      <c r="M181" s="250"/>
      <c r="N181" s="251"/>
      <c r="O181" s="251"/>
      <c r="P181" s="251"/>
      <c r="Q181" s="251"/>
      <c r="R181" s="251"/>
      <c r="S181" s="251"/>
      <c r="T181" s="252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53" t="s">
        <v>152</v>
      </c>
      <c r="AU181" s="253" t="s">
        <v>84</v>
      </c>
      <c r="AV181" s="14" t="s">
        <v>84</v>
      </c>
      <c r="AW181" s="14" t="s">
        <v>33</v>
      </c>
      <c r="AX181" s="14" t="s">
        <v>71</v>
      </c>
      <c r="AY181" s="253" t="s">
        <v>141</v>
      </c>
    </row>
    <row r="182" s="14" customFormat="1">
      <c r="A182" s="14"/>
      <c r="B182" s="243"/>
      <c r="C182" s="244"/>
      <c r="D182" s="234" t="s">
        <v>152</v>
      </c>
      <c r="E182" s="245" t="s">
        <v>19</v>
      </c>
      <c r="F182" s="246" t="s">
        <v>1122</v>
      </c>
      <c r="G182" s="244"/>
      <c r="H182" s="247">
        <v>-15.243</v>
      </c>
      <c r="I182" s="248"/>
      <c r="J182" s="244"/>
      <c r="K182" s="244"/>
      <c r="L182" s="249"/>
      <c r="M182" s="250"/>
      <c r="N182" s="251"/>
      <c r="O182" s="251"/>
      <c r="P182" s="251"/>
      <c r="Q182" s="251"/>
      <c r="R182" s="251"/>
      <c r="S182" s="251"/>
      <c r="T182" s="252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3" t="s">
        <v>152</v>
      </c>
      <c r="AU182" s="253" t="s">
        <v>84</v>
      </c>
      <c r="AV182" s="14" t="s">
        <v>84</v>
      </c>
      <c r="AW182" s="14" t="s">
        <v>33</v>
      </c>
      <c r="AX182" s="14" t="s">
        <v>71</v>
      </c>
      <c r="AY182" s="253" t="s">
        <v>141</v>
      </c>
    </row>
    <row r="183" s="14" customFormat="1">
      <c r="A183" s="14"/>
      <c r="B183" s="243"/>
      <c r="C183" s="244"/>
      <c r="D183" s="234" t="s">
        <v>152</v>
      </c>
      <c r="E183" s="245" t="s">
        <v>19</v>
      </c>
      <c r="F183" s="246" t="s">
        <v>1165</v>
      </c>
      <c r="G183" s="244"/>
      <c r="H183" s="247">
        <v>-4.3200000000000003</v>
      </c>
      <c r="I183" s="248"/>
      <c r="J183" s="244"/>
      <c r="K183" s="244"/>
      <c r="L183" s="249"/>
      <c r="M183" s="250"/>
      <c r="N183" s="251"/>
      <c r="O183" s="251"/>
      <c r="P183" s="251"/>
      <c r="Q183" s="251"/>
      <c r="R183" s="251"/>
      <c r="S183" s="251"/>
      <c r="T183" s="252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53" t="s">
        <v>152</v>
      </c>
      <c r="AU183" s="253" t="s">
        <v>84</v>
      </c>
      <c r="AV183" s="14" t="s">
        <v>84</v>
      </c>
      <c r="AW183" s="14" t="s">
        <v>33</v>
      </c>
      <c r="AX183" s="14" t="s">
        <v>71</v>
      </c>
      <c r="AY183" s="253" t="s">
        <v>141</v>
      </c>
    </row>
    <row r="184" s="16" customFormat="1">
      <c r="A184" s="16"/>
      <c r="B184" s="275"/>
      <c r="C184" s="276"/>
      <c r="D184" s="234" t="s">
        <v>152</v>
      </c>
      <c r="E184" s="277" t="s">
        <v>19</v>
      </c>
      <c r="F184" s="278" t="s">
        <v>266</v>
      </c>
      <c r="G184" s="276"/>
      <c r="H184" s="279">
        <v>193.06200000000001</v>
      </c>
      <c r="I184" s="280"/>
      <c r="J184" s="276"/>
      <c r="K184" s="276"/>
      <c r="L184" s="281"/>
      <c r="M184" s="282"/>
      <c r="N184" s="283"/>
      <c r="O184" s="283"/>
      <c r="P184" s="283"/>
      <c r="Q184" s="283"/>
      <c r="R184" s="283"/>
      <c r="S184" s="283"/>
      <c r="T184" s="284"/>
      <c r="U184" s="16"/>
      <c r="V184" s="16"/>
      <c r="W184" s="16"/>
      <c r="X184" s="16"/>
      <c r="Y184" s="16"/>
      <c r="Z184" s="16"/>
      <c r="AA184" s="16"/>
      <c r="AB184" s="16"/>
      <c r="AC184" s="16"/>
      <c r="AD184" s="16"/>
      <c r="AE184" s="16"/>
      <c r="AT184" s="285" t="s">
        <v>152</v>
      </c>
      <c r="AU184" s="285" t="s">
        <v>84</v>
      </c>
      <c r="AV184" s="16" t="s">
        <v>164</v>
      </c>
      <c r="AW184" s="16" t="s">
        <v>33</v>
      </c>
      <c r="AX184" s="16" t="s">
        <v>71</v>
      </c>
      <c r="AY184" s="285" t="s">
        <v>141</v>
      </c>
    </row>
    <row r="185" s="13" customFormat="1">
      <c r="A185" s="13"/>
      <c r="B185" s="232"/>
      <c r="C185" s="233"/>
      <c r="D185" s="234" t="s">
        <v>152</v>
      </c>
      <c r="E185" s="235" t="s">
        <v>19</v>
      </c>
      <c r="F185" s="236" t="s">
        <v>1166</v>
      </c>
      <c r="G185" s="233"/>
      <c r="H185" s="235" t="s">
        <v>19</v>
      </c>
      <c r="I185" s="237"/>
      <c r="J185" s="233"/>
      <c r="K185" s="233"/>
      <c r="L185" s="238"/>
      <c r="M185" s="239"/>
      <c r="N185" s="240"/>
      <c r="O185" s="240"/>
      <c r="P185" s="240"/>
      <c r="Q185" s="240"/>
      <c r="R185" s="240"/>
      <c r="S185" s="240"/>
      <c r="T185" s="241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2" t="s">
        <v>152</v>
      </c>
      <c r="AU185" s="242" t="s">
        <v>84</v>
      </c>
      <c r="AV185" s="13" t="s">
        <v>78</v>
      </c>
      <c r="AW185" s="13" t="s">
        <v>33</v>
      </c>
      <c r="AX185" s="13" t="s">
        <v>71</v>
      </c>
      <c r="AY185" s="242" t="s">
        <v>141</v>
      </c>
    </row>
    <row r="186" s="14" customFormat="1">
      <c r="A186" s="14"/>
      <c r="B186" s="243"/>
      <c r="C186" s="244"/>
      <c r="D186" s="234" t="s">
        <v>152</v>
      </c>
      <c r="E186" s="245" t="s">
        <v>19</v>
      </c>
      <c r="F186" s="246" t="s">
        <v>1167</v>
      </c>
      <c r="G186" s="244"/>
      <c r="H186" s="247">
        <v>31.98</v>
      </c>
      <c r="I186" s="248"/>
      <c r="J186" s="244"/>
      <c r="K186" s="244"/>
      <c r="L186" s="249"/>
      <c r="M186" s="250"/>
      <c r="N186" s="251"/>
      <c r="O186" s="251"/>
      <c r="P186" s="251"/>
      <c r="Q186" s="251"/>
      <c r="R186" s="251"/>
      <c r="S186" s="251"/>
      <c r="T186" s="252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53" t="s">
        <v>152</v>
      </c>
      <c r="AU186" s="253" t="s">
        <v>84</v>
      </c>
      <c r="AV186" s="14" t="s">
        <v>84</v>
      </c>
      <c r="AW186" s="14" t="s">
        <v>33</v>
      </c>
      <c r="AX186" s="14" t="s">
        <v>71</v>
      </c>
      <c r="AY186" s="253" t="s">
        <v>141</v>
      </c>
    </row>
    <row r="187" s="14" customFormat="1">
      <c r="A187" s="14"/>
      <c r="B187" s="243"/>
      <c r="C187" s="244"/>
      <c r="D187" s="234" t="s">
        <v>152</v>
      </c>
      <c r="E187" s="245" t="s">
        <v>19</v>
      </c>
      <c r="F187" s="246" t="s">
        <v>1507</v>
      </c>
      <c r="G187" s="244"/>
      <c r="H187" s="247">
        <v>28.318999999999999</v>
      </c>
      <c r="I187" s="248"/>
      <c r="J187" s="244"/>
      <c r="K187" s="244"/>
      <c r="L187" s="249"/>
      <c r="M187" s="250"/>
      <c r="N187" s="251"/>
      <c r="O187" s="251"/>
      <c r="P187" s="251"/>
      <c r="Q187" s="251"/>
      <c r="R187" s="251"/>
      <c r="S187" s="251"/>
      <c r="T187" s="252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3" t="s">
        <v>152</v>
      </c>
      <c r="AU187" s="253" t="s">
        <v>84</v>
      </c>
      <c r="AV187" s="14" t="s">
        <v>84</v>
      </c>
      <c r="AW187" s="14" t="s">
        <v>33</v>
      </c>
      <c r="AX187" s="14" t="s">
        <v>71</v>
      </c>
      <c r="AY187" s="253" t="s">
        <v>141</v>
      </c>
    </row>
    <row r="188" s="14" customFormat="1">
      <c r="A188" s="14"/>
      <c r="B188" s="243"/>
      <c r="C188" s="244"/>
      <c r="D188" s="234" t="s">
        <v>152</v>
      </c>
      <c r="E188" s="245" t="s">
        <v>19</v>
      </c>
      <c r="F188" s="246" t="s">
        <v>1508</v>
      </c>
      <c r="G188" s="244"/>
      <c r="H188" s="247">
        <v>4.2750000000000004</v>
      </c>
      <c r="I188" s="248"/>
      <c r="J188" s="244"/>
      <c r="K188" s="244"/>
      <c r="L188" s="249"/>
      <c r="M188" s="250"/>
      <c r="N188" s="251"/>
      <c r="O188" s="251"/>
      <c r="P188" s="251"/>
      <c r="Q188" s="251"/>
      <c r="R188" s="251"/>
      <c r="S188" s="251"/>
      <c r="T188" s="252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53" t="s">
        <v>152</v>
      </c>
      <c r="AU188" s="253" t="s">
        <v>84</v>
      </c>
      <c r="AV188" s="14" t="s">
        <v>84</v>
      </c>
      <c r="AW188" s="14" t="s">
        <v>33</v>
      </c>
      <c r="AX188" s="14" t="s">
        <v>71</v>
      </c>
      <c r="AY188" s="253" t="s">
        <v>141</v>
      </c>
    </row>
    <row r="189" s="16" customFormat="1">
      <c r="A189" s="16"/>
      <c r="B189" s="275"/>
      <c r="C189" s="276"/>
      <c r="D189" s="234" t="s">
        <v>152</v>
      </c>
      <c r="E189" s="277" t="s">
        <v>19</v>
      </c>
      <c r="F189" s="278" t="s">
        <v>266</v>
      </c>
      <c r="G189" s="276"/>
      <c r="H189" s="279">
        <v>64.573999999999998</v>
      </c>
      <c r="I189" s="280"/>
      <c r="J189" s="276"/>
      <c r="K189" s="276"/>
      <c r="L189" s="281"/>
      <c r="M189" s="282"/>
      <c r="N189" s="283"/>
      <c r="O189" s="283"/>
      <c r="P189" s="283"/>
      <c r="Q189" s="283"/>
      <c r="R189" s="283"/>
      <c r="S189" s="283"/>
      <c r="T189" s="284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E189" s="16"/>
      <c r="AT189" s="285" t="s">
        <v>152</v>
      </c>
      <c r="AU189" s="285" t="s">
        <v>84</v>
      </c>
      <c r="AV189" s="16" t="s">
        <v>164</v>
      </c>
      <c r="AW189" s="16" t="s">
        <v>33</v>
      </c>
      <c r="AX189" s="16" t="s">
        <v>71</v>
      </c>
      <c r="AY189" s="285" t="s">
        <v>141</v>
      </c>
    </row>
    <row r="190" s="13" customFormat="1">
      <c r="A190" s="13"/>
      <c r="B190" s="232"/>
      <c r="C190" s="233"/>
      <c r="D190" s="234" t="s">
        <v>152</v>
      </c>
      <c r="E190" s="235" t="s">
        <v>19</v>
      </c>
      <c r="F190" s="236" t="s">
        <v>1170</v>
      </c>
      <c r="G190" s="233"/>
      <c r="H190" s="235" t="s">
        <v>19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152</v>
      </c>
      <c r="AU190" s="242" t="s">
        <v>84</v>
      </c>
      <c r="AV190" s="13" t="s">
        <v>78</v>
      </c>
      <c r="AW190" s="13" t="s">
        <v>33</v>
      </c>
      <c r="AX190" s="13" t="s">
        <v>71</v>
      </c>
      <c r="AY190" s="242" t="s">
        <v>141</v>
      </c>
    </row>
    <row r="191" s="14" customFormat="1">
      <c r="A191" s="14"/>
      <c r="B191" s="243"/>
      <c r="C191" s="244"/>
      <c r="D191" s="234" t="s">
        <v>152</v>
      </c>
      <c r="E191" s="245" t="s">
        <v>19</v>
      </c>
      <c r="F191" s="246" t="s">
        <v>1171</v>
      </c>
      <c r="G191" s="244"/>
      <c r="H191" s="247">
        <v>3.7799999999999998</v>
      </c>
      <c r="I191" s="248"/>
      <c r="J191" s="244"/>
      <c r="K191" s="244"/>
      <c r="L191" s="249"/>
      <c r="M191" s="250"/>
      <c r="N191" s="251"/>
      <c r="O191" s="251"/>
      <c r="P191" s="251"/>
      <c r="Q191" s="251"/>
      <c r="R191" s="251"/>
      <c r="S191" s="251"/>
      <c r="T191" s="252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53" t="s">
        <v>152</v>
      </c>
      <c r="AU191" s="253" t="s">
        <v>84</v>
      </c>
      <c r="AV191" s="14" t="s">
        <v>84</v>
      </c>
      <c r="AW191" s="14" t="s">
        <v>33</v>
      </c>
      <c r="AX191" s="14" t="s">
        <v>71</v>
      </c>
      <c r="AY191" s="253" t="s">
        <v>141</v>
      </c>
    </row>
    <row r="192" s="14" customFormat="1">
      <c r="A192" s="14"/>
      <c r="B192" s="243"/>
      <c r="C192" s="244"/>
      <c r="D192" s="234" t="s">
        <v>152</v>
      </c>
      <c r="E192" s="245" t="s">
        <v>19</v>
      </c>
      <c r="F192" s="246" t="s">
        <v>1172</v>
      </c>
      <c r="G192" s="244"/>
      <c r="H192" s="247">
        <v>3.4649999999999999</v>
      </c>
      <c r="I192" s="248"/>
      <c r="J192" s="244"/>
      <c r="K192" s="244"/>
      <c r="L192" s="249"/>
      <c r="M192" s="250"/>
      <c r="N192" s="251"/>
      <c r="O192" s="251"/>
      <c r="P192" s="251"/>
      <c r="Q192" s="251"/>
      <c r="R192" s="251"/>
      <c r="S192" s="251"/>
      <c r="T192" s="252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53" t="s">
        <v>152</v>
      </c>
      <c r="AU192" s="253" t="s">
        <v>84</v>
      </c>
      <c r="AV192" s="14" t="s">
        <v>84</v>
      </c>
      <c r="AW192" s="14" t="s">
        <v>33</v>
      </c>
      <c r="AX192" s="14" t="s">
        <v>71</v>
      </c>
      <c r="AY192" s="253" t="s">
        <v>141</v>
      </c>
    </row>
    <row r="193" s="16" customFormat="1">
      <c r="A193" s="16"/>
      <c r="B193" s="275"/>
      <c r="C193" s="276"/>
      <c r="D193" s="234" t="s">
        <v>152</v>
      </c>
      <c r="E193" s="277" t="s">
        <v>19</v>
      </c>
      <c r="F193" s="278" t="s">
        <v>266</v>
      </c>
      <c r="G193" s="276"/>
      <c r="H193" s="279">
        <v>7.2449999999999992</v>
      </c>
      <c r="I193" s="280"/>
      <c r="J193" s="276"/>
      <c r="K193" s="276"/>
      <c r="L193" s="281"/>
      <c r="M193" s="282"/>
      <c r="N193" s="283"/>
      <c r="O193" s="283"/>
      <c r="P193" s="283"/>
      <c r="Q193" s="283"/>
      <c r="R193" s="283"/>
      <c r="S193" s="283"/>
      <c r="T193" s="284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85" t="s">
        <v>152</v>
      </c>
      <c r="AU193" s="285" t="s">
        <v>84</v>
      </c>
      <c r="AV193" s="16" t="s">
        <v>164</v>
      </c>
      <c r="AW193" s="16" t="s">
        <v>33</v>
      </c>
      <c r="AX193" s="16" t="s">
        <v>71</v>
      </c>
      <c r="AY193" s="285" t="s">
        <v>141</v>
      </c>
    </row>
    <row r="194" s="13" customFormat="1">
      <c r="A194" s="13"/>
      <c r="B194" s="232"/>
      <c r="C194" s="233"/>
      <c r="D194" s="234" t="s">
        <v>152</v>
      </c>
      <c r="E194" s="235" t="s">
        <v>19</v>
      </c>
      <c r="F194" s="236" t="s">
        <v>1173</v>
      </c>
      <c r="G194" s="233"/>
      <c r="H194" s="235" t="s">
        <v>19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152</v>
      </c>
      <c r="AU194" s="242" t="s">
        <v>84</v>
      </c>
      <c r="AV194" s="13" t="s">
        <v>78</v>
      </c>
      <c r="AW194" s="13" t="s">
        <v>33</v>
      </c>
      <c r="AX194" s="13" t="s">
        <v>71</v>
      </c>
      <c r="AY194" s="242" t="s">
        <v>141</v>
      </c>
    </row>
    <row r="195" s="14" customFormat="1">
      <c r="A195" s="14"/>
      <c r="B195" s="243"/>
      <c r="C195" s="244"/>
      <c r="D195" s="234" t="s">
        <v>152</v>
      </c>
      <c r="E195" s="245" t="s">
        <v>19</v>
      </c>
      <c r="F195" s="246" t="s">
        <v>1174</v>
      </c>
      <c r="G195" s="244"/>
      <c r="H195" s="247">
        <v>5.5300000000000002</v>
      </c>
      <c r="I195" s="248"/>
      <c r="J195" s="244"/>
      <c r="K195" s="244"/>
      <c r="L195" s="249"/>
      <c r="M195" s="250"/>
      <c r="N195" s="251"/>
      <c r="O195" s="251"/>
      <c r="P195" s="251"/>
      <c r="Q195" s="251"/>
      <c r="R195" s="251"/>
      <c r="S195" s="251"/>
      <c r="T195" s="252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53" t="s">
        <v>152</v>
      </c>
      <c r="AU195" s="253" t="s">
        <v>84</v>
      </c>
      <c r="AV195" s="14" t="s">
        <v>84</v>
      </c>
      <c r="AW195" s="14" t="s">
        <v>33</v>
      </c>
      <c r="AX195" s="14" t="s">
        <v>71</v>
      </c>
      <c r="AY195" s="253" t="s">
        <v>141</v>
      </c>
    </row>
    <row r="196" s="16" customFormat="1">
      <c r="A196" s="16"/>
      <c r="B196" s="275"/>
      <c r="C196" s="276"/>
      <c r="D196" s="234" t="s">
        <v>152</v>
      </c>
      <c r="E196" s="277" t="s">
        <v>19</v>
      </c>
      <c r="F196" s="278" t="s">
        <v>266</v>
      </c>
      <c r="G196" s="276"/>
      <c r="H196" s="279">
        <v>5.5300000000000002</v>
      </c>
      <c r="I196" s="280"/>
      <c r="J196" s="276"/>
      <c r="K196" s="276"/>
      <c r="L196" s="281"/>
      <c r="M196" s="282"/>
      <c r="N196" s="283"/>
      <c r="O196" s="283"/>
      <c r="P196" s="283"/>
      <c r="Q196" s="283"/>
      <c r="R196" s="283"/>
      <c r="S196" s="283"/>
      <c r="T196" s="284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85" t="s">
        <v>152</v>
      </c>
      <c r="AU196" s="285" t="s">
        <v>84</v>
      </c>
      <c r="AV196" s="16" t="s">
        <v>164</v>
      </c>
      <c r="AW196" s="16" t="s">
        <v>33</v>
      </c>
      <c r="AX196" s="16" t="s">
        <v>71</v>
      </c>
      <c r="AY196" s="285" t="s">
        <v>141</v>
      </c>
    </row>
    <row r="197" s="13" customFormat="1">
      <c r="A197" s="13"/>
      <c r="B197" s="232"/>
      <c r="C197" s="233"/>
      <c r="D197" s="234" t="s">
        <v>152</v>
      </c>
      <c r="E197" s="235" t="s">
        <v>19</v>
      </c>
      <c r="F197" s="236" t="s">
        <v>1124</v>
      </c>
      <c r="G197" s="233"/>
      <c r="H197" s="235" t="s">
        <v>19</v>
      </c>
      <c r="I197" s="237"/>
      <c r="J197" s="233"/>
      <c r="K197" s="233"/>
      <c r="L197" s="238"/>
      <c r="M197" s="239"/>
      <c r="N197" s="240"/>
      <c r="O197" s="240"/>
      <c r="P197" s="240"/>
      <c r="Q197" s="240"/>
      <c r="R197" s="240"/>
      <c r="S197" s="240"/>
      <c r="T197" s="24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2" t="s">
        <v>152</v>
      </c>
      <c r="AU197" s="242" t="s">
        <v>84</v>
      </c>
      <c r="AV197" s="13" t="s">
        <v>78</v>
      </c>
      <c r="AW197" s="13" t="s">
        <v>33</v>
      </c>
      <c r="AX197" s="13" t="s">
        <v>71</v>
      </c>
      <c r="AY197" s="242" t="s">
        <v>141</v>
      </c>
    </row>
    <row r="198" s="14" customFormat="1">
      <c r="A198" s="14"/>
      <c r="B198" s="243"/>
      <c r="C198" s="244"/>
      <c r="D198" s="234" t="s">
        <v>152</v>
      </c>
      <c r="E198" s="245" t="s">
        <v>19</v>
      </c>
      <c r="F198" s="246" t="s">
        <v>1125</v>
      </c>
      <c r="G198" s="244"/>
      <c r="H198" s="247">
        <v>12.555</v>
      </c>
      <c r="I198" s="248"/>
      <c r="J198" s="244"/>
      <c r="K198" s="244"/>
      <c r="L198" s="249"/>
      <c r="M198" s="250"/>
      <c r="N198" s="251"/>
      <c r="O198" s="251"/>
      <c r="P198" s="251"/>
      <c r="Q198" s="251"/>
      <c r="R198" s="251"/>
      <c r="S198" s="251"/>
      <c r="T198" s="252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53" t="s">
        <v>152</v>
      </c>
      <c r="AU198" s="253" t="s">
        <v>84</v>
      </c>
      <c r="AV198" s="14" t="s">
        <v>84</v>
      </c>
      <c r="AW198" s="14" t="s">
        <v>33</v>
      </c>
      <c r="AX198" s="14" t="s">
        <v>71</v>
      </c>
      <c r="AY198" s="253" t="s">
        <v>141</v>
      </c>
    </row>
    <row r="199" s="16" customFormat="1">
      <c r="A199" s="16"/>
      <c r="B199" s="275"/>
      <c r="C199" s="276"/>
      <c r="D199" s="234" t="s">
        <v>152</v>
      </c>
      <c r="E199" s="277" t="s">
        <v>19</v>
      </c>
      <c r="F199" s="278" t="s">
        <v>266</v>
      </c>
      <c r="G199" s="276"/>
      <c r="H199" s="279">
        <v>12.555</v>
      </c>
      <c r="I199" s="280"/>
      <c r="J199" s="276"/>
      <c r="K199" s="276"/>
      <c r="L199" s="281"/>
      <c r="M199" s="282"/>
      <c r="N199" s="283"/>
      <c r="O199" s="283"/>
      <c r="P199" s="283"/>
      <c r="Q199" s="283"/>
      <c r="R199" s="283"/>
      <c r="S199" s="283"/>
      <c r="T199" s="284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85" t="s">
        <v>152</v>
      </c>
      <c r="AU199" s="285" t="s">
        <v>84</v>
      </c>
      <c r="AV199" s="16" t="s">
        <v>164</v>
      </c>
      <c r="AW199" s="16" t="s">
        <v>33</v>
      </c>
      <c r="AX199" s="16" t="s">
        <v>71</v>
      </c>
      <c r="AY199" s="285" t="s">
        <v>141</v>
      </c>
    </row>
    <row r="200" s="13" customFormat="1">
      <c r="A200" s="13"/>
      <c r="B200" s="232"/>
      <c r="C200" s="233"/>
      <c r="D200" s="234" t="s">
        <v>152</v>
      </c>
      <c r="E200" s="235" t="s">
        <v>19</v>
      </c>
      <c r="F200" s="236" t="s">
        <v>1175</v>
      </c>
      <c r="G200" s="233"/>
      <c r="H200" s="235" t="s">
        <v>19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152</v>
      </c>
      <c r="AU200" s="242" t="s">
        <v>84</v>
      </c>
      <c r="AV200" s="13" t="s">
        <v>78</v>
      </c>
      <c r="AW200" s="13" t="s">
        <v>33</v>
      </c>
      <c r="AX200" s="13" t="s">
        <v>71</v>
      </c>
      <c r="AY200" s="242" t="s">
        <v>141</v>
      </c>
    </row>
    <row r="201" s="14" customFormat="1">
      <c r="A201" s="14"/>
      <c r="B201" s="243"/>
      <c r="C201" s="244"/>
      <c r="D201" s="234" t="s">
        <v>152</v>
      </c>
      <c r="E201" s="245" t="s">
        <v>19</v>
      </c>
      <c r="F201" s="246" t="s">
        <v>1176</v>
      </c>
      <c r="G201" s="244"/>
      <c r="H201" s="247">
        <v>2.0499999999999998</v>
      </c>
      <c r="I201" s="248"/>
      <c r="J201" s="244"/>
      <c r="K201" s="244"/>
      <c r="L201" s="249"/>
      <c r="M201" s="250"/>
      <c r="N201" s="251"/>
      <c r="O201" s="251"/>
      <c r="P201" s="251"/>
      <c r="Q201" s="251"/>
      <c r="R201" s="251"/>
      <c r="S201" s="251"/>
      <c r="T201" s="252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3" t="s">
        <v>152</v>
      </c>
      <c r="AU201" s="253" t="s">
        <v>84</v>
      </c>
      <c r="AV201" s="14" t="s">
        <v>84</v>
      </c>
      <c r="AW201" s="14" t="s">
        <v>33</v>
      </c>
      <c r="AX201" s="14" t="s">
        <v>71</v>
      </c>
      <c r="AY201" s="253" t="s">
        <v>141</v>
      </c>
    </row>
    <row r="202" s="14" customFormat="1">
      <c r="A202" s="14"/>
      <c r="B202" s="243"/>
      <c r="C202" s="244"/>
      <c r="D202" s="234" t="s">
        <v>152</v>
      </c>
      <c r="E202" s="245" t="s">
        <v>19</v>
      </c>
      <c r="F202" s="246" t="s">
        <v>1177</v>
      </c>
      <c r="G202" s="244"/>
      <c r="H202" s="247">
        <v>2.8130000000000002</v>
      </c>
      <c r="I202" s="248"/>
      <c r="J202" s="244"/>
      <c r="K202" s="244"/>
      <c r="L202" s="249"/>
      <c r="M202" s="250"/>
      <c r="N202" s="251"/>
      <c r="O202" s="251"/>
      <c r="P202" s="251"/>
      <c r="Q202" s="251"/>
      <c r="R202" s="251"/>
      <c r="S202" s="251"/>
      <c r="T202" s="252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53" t="s">
        <v>152</v>
      </c>
      <c r="AU202" s="253" t="s">
        <v>84</v>
      </c>
      <c r="AV202" s="14" t="s">
        <v>84</v>
      </c>
      <c r="AW202" s="14" t="s">
        <v>33</v>
      </c>
      <c r="AX202" s="14" t="s">
        <v>71</v>
      </c>
      <c r="AY202" s="253" t="s">
        <v>141</v>
      </c>
    </row>
    <row r="203" s="16" customFormat="1">
      <c r="A203" s="16"/>
      <c r="B203" s="275"/>
      <c r="C203" s="276"/>
      <c r="D203" s="234" t="s">
        <v>152</v>
      </c>
      <c r="E203" s="277" t="s">
        <v>19</v>
      </c>
      <c r="F203" s="278" t="s">
        <v>266</v>
      </c>
      <c r="G203" s="276"/>
      <c r="H203" s="279">
        <v>4.8629999999999995</v>
      </c>
      <c r="I203" s="280"/>
      <c r="J203" s="276"/>
      <c r="K203" s="276"/>
      <c r="L203" s="281"/>
      <c r="M203" s="282"/>
      <c r="N203" s="283"/>
      <c r="O203" s="283"/>
      <c r="P203" s="283"/>
      <c r="Q203" s="283"/>
      <c r="R203" s="283"/>
      <c r="S203" s="283"/>
      <c r="T203" s="284"/>
      <c r="U203" s="16"/>
      <c r="V203" s="16"/>
      <c r="W203" s="16"/>
      <c r="X203" s="16"/>
      <c r="Y203" s="16"/>
      <c r="Z203" s="16"/>
      <c r="AA203" s="16"/>
      <c r="AB203" s="16"/>
      <c r="AC203" s="16"/>
      <c r="AD203" s="16"/>
      <c r="AE203" s="16"/>
      <c r="AT203" s="285" t="s">
        <v>152</v>
      </c>
      <c r="AU203" s="285" t="s">
        <v>84</v>
      </c>
      <c r="AV203" s="16" t="s">
        <v>164</v>
      </c>
      <c r="AW203" s="16" t="s">
        <v>33</v>
      </c>
      <c r="AX203" s="16" t="s">
        <v>71</v>
      </c>
      <c r="AY203" s="285" t="s">
        <v>141</v>
      </c>
    </row>
    <row r="204" s="15" customFormat="1">
      <c r="A204" s="15"/>
      <c r="B204" s="254"/>
      <c r="C204" s="255"/>
      <c r="D204" s="234" t="s">
        <v>152</v>
      </c>
      <c r="E204" s="256" t="s">
        <v>19</v>
      </c>
      <c r="F204" s="257" t="s">
        <v>159</v>
      </c>
      <c r="G204" s="255"/>
      <c r="H204" s="258">
        <v>287.82899999999989</v>
      </c>
      <c r="I204" s="259"/>
      <c r="J204" s="255"/>
      <c r="K204" s="255"/>
      <c r="L204" s="260"/>
      <c r="M204" s="261"/>
      <c r="N204" s="262"/>
      <c r="O204" s="262"/>
      <c r="P204" s="262"/>
      <c r="Q204" s="262"/>
      <c r="R204" s="262"/>
      <c r="S204" s="262"/>
      <c r="T204" s="263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4" t="s">
        <v>152</v>
      </c>
      <c r="AU204" s="264" t="s">
        <v>84</v>
      </c>
      <c r="AV204" s="15" t="s">
        <v>148</v>
      </c>
      <c r="AW204" s="15" t="s">
        <v>33</v>
      </c>
      <c r="AX204" s="15" t="s">
        <v>78</v>
      </c>
      <c r="AY204" s="264" t="s">
        <v>141</v>
      </c>
    </row>
    <row r="205" s="2" customFormat="1" ht="24.15" customHeight="1">
      <c r="A205" s="40"/>
      <c r="B205" s="41"/>
      <c r="C205" s="214" t="s">
        <v>244</v>
      </c>
      <c r="D205" s="214" t="s">
        <v>143</v>
      </c>
      <c r="E205" s="215" t="s">
        <v>1178</v>
      </c>
      <c r="F205" s="216" t="s">
        <v>1179</v>
      </c>
      <c r="G205" s="217" t="s">
        <v>347</v>
      </c>
      <c r="H205" s="218">
        <v>272.73000000000002</v>
      </c>
      <c r="I205" s="219"/>
      <c r="J205" s="220">
        <f>ROUND(I205*H205,2)</f>
        <v>0</v>
      </c>
      <c r="K205" s="216" t="s">
        <v>147</v>
      </c>
      <c r="L205" s="46"/>
      <c r="M205" s="221" t="s">
        <v>19</v>
      </c>
      <c r="N205" s="222" t="s">
        <v>43</v>
      </c>
      <c r="O205" s="86"/>
      <c r="P205" s="223">
        <f>O205*H205</f>
        <v>0</v>
      </c>
      <c r="Q205" s="223">
        <v>0.00012</v>
      </c>
      <c r="R205" s="223">
        <f>Q205*H205</f>
        <v>0.032727600000000003</v>
      </c>
      <c r="S205" s="223">
        <v>0</v>
      </c>
      <c r="T205" s="224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25" t="s">
        <v>283</v>
      </c>
      <c r="AT205" s="225" t="s">
        <v>143</v>
      </c>
      <c r="AU205" s="225" t="s">
        <v>84</v>
      </c>
      <c r="AY205" s="19" t="s">
        <v>141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9" t="s">
        <v>84</v>
      </c>
      <c r="BK205" s="226">
        <f>ROUND(I205*H205,2)</f>
        <v>0</v>
      </c>
      <c r="BL205" s="19" t="s">
        <v>283</v>
      </c>
      <c r="BM205" s="225" t="s">
        <v>1180</v>
      </c>
    </row>
    <row r="206" s="2" customFormat="1">
      <c r="A206" s="40"/>
      <c r="B206" s="41"/>
      <c r="C206" s="42"/>
      <c r="D206" s="227" t="s">
        <v>150</v>
      </c>
      <c r="E206" s="42"/>
      <c r="F206" s="228" t="s">
        <v>1181</v>
      </c>
      <c r="G206" s="42"/>
      <c r="H206" s="42"/>
      <c r="I206" s="229"/>
      <c r="J206" s="42"/>
      <c r="K206" s="42"/>
      <c r="L206" s="46"/>
      <c r="M206" s="230"/>
      <c r="N206" s="231"/>
      <c r="O206" s="86"/>
      <c r="P206" s="86"/>
      <c r="Q206" s="86"/>
      <c r="R206" s="86"/>
      <c r="S206" s="86"/>
      <c r="T206" s="87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T206" s="19" t="s">
        <v>150</v>
      </c>
      <c r="AU206" s="19" t="s">
        <v>84</v>
      </c>
    </row>
    <row r="207" s="13" customFormat="1">
      <c r="A207" s="13"/>
      <c r="B207" s="232"/>
      <c r="C207" s="233"/>
      <c r="D207" s="234" t="s">
        <v>152</v>
      </c>
      <c r="E207" s="235" t="s">
        <v>19</v>
      </c>
      <c r="F207" s="236" t="s">
        <v>1120</v>
      </c>
      <c r="G207" s="233"/>
      <c r="H207" s="235" t="s">
        <v>19</v>
      </c>
      <c r="I207" s="237"/>
      <c r="J207" s="233"/>
      <c r="K207" s="233"/>
      <c r="L207" s="238"/>
      <c r="M207" s="239"/>
      <c r="N207" s="240"/>
      <c r="O207" s="240"/>
      <c r="P207" s="240"/>
      <c r="Q207" s="240"/>
      <c r="R207" s="240"/>
      <c r="S207" s="240"/>
      <c r="T207" s="241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2" t="s">
        <v>152</v>
      </c>
      <c r="AU207" s="242" t="s">
        <v>84</v>
      </c>
      <c r="AV207" s="13" t="s">
        <v>78</v>
      </c>
      <c r="AW207" s="13" t="s">
        <v>33</v>
      </c>
      <c r="AX207" s="13" t="s">
        <v>71</v>
      </c>
      <c r="AY207" s="242" t="s">
        <v>141</v>
      </c>
    </row>
    <row r="208" s="14" customFormat="1">
      <c r="A208" s="14"/>
      <c r="B208" s="243"/>
      <c r="C208" s="244"/>
      <c r="D208" s="234" t="s">
        <v>152</v>
      </c>
      <c r="E208" s="245" t="s">
        <v>19</v>
      </c>
      <c r="F208" s="246" t="s">
        <v>1182</v>
      </c>
      <c r="G208" s="244"/>
      <c r="H208" s="247">
        <v>61.5</v>
      </c>
      <c r="I208" s="248"/>
      <c r="J208" s="244"/>
      <c r="K208" s="244"/>
      <c r="L208" s="249"/>
      <c r="M208" s="250"/>
      <c r="N208" s="251"/>
      <c r="O208" s="251"/>
      <c r="P208" s="251"/>
      <c r="Q208" s="251"/>
      <c r="R208" s="251"/>
      <c r="S208" s="251"/>
      <c r="T208" s="252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3" t="s">
        <v>152</v>
      </c>
      <c r="AU208" s="253" t="s">
        <v>84</v>
      </c>
      <c r="AV208" s="14" t="s">
        <v>84</v>
      </c>
      <c r="AW208" s="14" t="s">
        <v>33</v>
      </c>
      <c r="AX208" s="14" t="s">
        <v>71</v>
      </c>
      <c r="AY208" s="253" t="s">
        <v>141</v>
      </c>
    </row>
    <row r="209" s="14" customFormat="1">
      <c r="A209" s="14"/>
      <c r="B209" s="243"/>
      <c r="C209" s="244"/>
      <c r="D209" s="234" t="s">
        <v>152</v>
      </c>
      <c r="E209" s="245" t="s">
        <v>19</v>
      </c>
      <c r="F209" s="246" t="s">
        <v>1183</v>
      </c>
      <c r="G209" s="244"/>
      <c r="H209" s="247">
        <v>9.9000000000000004</v>
      </c>
      <c r="I209" s="248"/>
      <c r="J209" s="244"/>
      <c r="K209" s="244"/>
      <c r="L209" s="249"/>
      <c r="M209" s="250"/>
      <c r="N209" s="251"/>
      <c r="O209" s="251"/>
      <c r="P209" s="251"/>
      <c r="Q209" s="251"/>
      <c r="R209" s="251"/>
      <c r="S209" s="251"/>
      <c r="T209" s="252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53" t="s">
        <v>152</v>
      </c>
      <c r="AU209" s="253" t="s">
        <v>84</v>
      </c>
      <c r="AV209" s="14" t="s">
        <v>84</v>
      </c>
      <c r="AW209" s="14" t="s">
        <v>33</v>
      </c>
      <c r="AX209" s="14" t="s">
        <v>71</v>
      </c>
      <c r="AY209" s="253" t="s">
        <v>141</v>
      </c>
    </row>
    <row r="210" s="14" customFormat="1">
      <c r="A210" s="14"/>
      <c r="B210" s="243"/>
      <c r="C210" s="244"/>
      <c r="D210" s="234" t="s">
        <v>152</v>
      </c>
      <c r="E210" s="245" t="s">
        <v>19</v>
      </c>
      <c r="F210" s="246" t="s">
        <v>1184</v>
      </c>
      <c r="G210" s="244"/>
      <c r="H210" s="247">
        <v>10.800000000000001</v>
      </c>
      <c r="I210" s="248"/>
      <c r="J210" s="244"/>
      <c r="K210" s="244"/>
      <c r="L210" s="249"/>
      <c r="M210" s="250"/>
      <c r="N210" s="251"/>
      <c r="O210" s="251"/>
      <c r="P210" s="251"/>
      <c r="Q210" s="251"/>
      <c r="R210" s="251"/>
      <c r="S210" s="251"/>
      <c r="T210" s="252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53" t="s">
        <v>152</v>
      </c>
      <c r="AU210" s="253" t="s">
        <v>84</v>
      </c>
      <c r="AV210" s="14" t="s">
        <v>84</v>
      </c>
      <c r="AW210" s="14" t="s">
        <v>33</v>
      </c>
      <c r="AX210" s="14" t="s">
        <v>71</v>
      </c>
      <c r="AY210" s="253" t="s">
        <v>141</v>
      </c>
    </row>
    <row r="211" s="14" customFormat="1">
      <c r="A211" s="14"/>
      <c r="B211" s="243"/>
      <c r="C211" s="244"/>
      <c r="D211" s="234" t="s">
        <v>152</v>
      </c>
      <c r="E211" s="245" t="s">
        <v>19</v>
      </c>
      <c r="F211" s="246" t="s">
        <v>1185</v>
      </c>
      <c r="G211" s="244"/>
      <c r="H211" s="247">
        <v>15.800000000000001</v>
      </c>
      <c r="I211" s="248"/>
      <c r="J211" s="244"/>
      <c r="K211" s="244"/>
      <c r="L211" s="249"/>
      <c r="M211" s="250"/>
      <c r="N211" s="251"/>
      <c r="O211" s="251"/>
      <c r="P211" s="251"/>
      <c r="Q211" s="251"/>
      <c r="R211" s="251"/>
      <c r="S211" s="251"/>
      <c r="T211" s="252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3" t="s">
        <v>152</v>
      </c>
      <c r="AU211" s="253" t="s">
        <v>84</v>
      </c>
      <c r="AV211" s="14" t="s">
        <v>84</v>
      </c>
      <c r="AW211" s="14" t="s">
        <v>33</v>
      </c>
      <c r="AX211" s="14" t="s">
        <v>71</v>
      </c>
      <c r="AY211" s="253" t="s">
        <v>141</v>
      </c>
    </row>
    <row r="212" s="13" customFormat="1">
      <c r="A212" s="13"/>
      <c r="B212" s="232"/>
      <c r="C212" s="233"/>
      <c r="D212" s="234" t="s">
        <v>152</v>
      </c>
      <c r="E212" s="235" t="s">
        <v>19</v>
      </c>
      <c r="F212" s="236" t="s">
        <v>1124</v>
      </c>
      <c r="G212" s="233"/>
      <c r="H212" s="235" t="s">
        <v>19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152</v>
      </c>
      <c r="AU212" s="242" t="s">
        <v>84</v>
      </c>
      <c r="AV212" s="13" t="s">
        <v>78</v>
      </c>
      <c r="AW212" s="13" t="s">
        <v>33</v>
      </c>
      <c r="AX212" s="13" t="s">
        <v>71</v>
      </c>
      <c r="AY212" s="242" t="s">
        <v>141</v>
      </c>
    </row>
    <row r="213" s="14" customFormat="1">
      <c r="A213" s="14"/>
      <c r="B213" s="243"/>
      <c r="C213" s="244"/>
      <c r="D213" s="234" t="s">
        <v>152</v>
      </c>
      <c r="E213" s="245" t="s">
        <v>19</v>
      </c>
      <c r="F213" s="246" t="s">
        <v>1186</v>
      </c>
      <c r="G213" s="244"/>
      <c r="H213" s="247">
        <v>10.25</v>
      </c>
      <c r="I213" s="248"/>
      <c r="J213" s="244"/>
      <c r="K213" s="244"/>
      <c r="L213" s="249"/>
      <c r="M213" s="250"/>
      <c r="N213" s="251"/>
      <c r="O213" s="251"/>
      <c r="P213" s="251"/>
      <c r="Q213" s="251"/>
      <c r="R213" s="251"/>
      <c r="S213" s="251"/>
      <c r="T213" s="252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53" t="s">
        <v>152</v>
      </c>
      <c r="AU213" s="253" t="s">
        <v>84</v>
      </c>
      <c r="AV213" s="14" t="s">
        <v>84</v>
      </c>
      <c r="AW213" s="14" t="s">
        <v>33</v>
      </c>
      <c r="AX213" s="14" t="s">
        <v>71</v>
      </c>
      <c r="AY213" s="253" t="s">
        <v>141</v>
      </c>
    </row>
    <row r="214" s="16" customFormat="1">
      <c r="A214" s="16"/>
      <c r="B214" s="275"/>
      <c r="C214" s="276"/>
      <c r="D214" s="234" t="s">
        <v>152</v>
      </c>
      <c r="E214" s="277" t="s">
        <v>19</v>
      </c>
      <c r="F214" s="278" t="s">
        <v>266</v>
      </c>
      <c r="G214" s="276"/>
      <c r="H214" s="279">
        <v>108.25</v>
      </c>
      <c r="I214" s="280"/>
      <c r="J214" s="276"/>
      <c r="K214" s="276"/>
      <c r="L214" s="281"/>
      <c r="M214" s="282"/>
      <c r="N214" s="283"/>
      <c r="O214" s="283"/>
      <c r="P214" s="283"/>
      <c r="Q214" s="283"/>
      <c r="R214" s="283"/>
      <c r="S214" s="283"/>
      <c r="T214" s="284"/>
      <c r="U214" s="16"/>
      <c r="V214" s="16"/>
      <c r="W214" s="16"/>
      <c r="X214" s="16"/>
      <c r="Y214" s="16"/>
      <c r="Z214" s="16"/>
      <c r="AA214" s="16"/>
      <c r="AB214" s="16"/>
      <c r="AC214" s="16"/>
      <c r="AD214" s="16"/>
      <c r="AE214" s="16"/>
      <c r="AT214" s="285" t="s">
        <v>152</v>
      </c>
      <c r="AU214" s="285" t="s">
        <v>84</v>
      </c>
      <c r="AV214" s="16" t="s">
        <v>164</v>
      </c>
      <c r="AW214" s="16" t="s">
        <v>33</v>
      </c>
      <c r="AX214" s="16" t="s">
        <v>71</v>
      </c>
      <c r="AY214" s="285" t="s">
        <v>141</v>
      </c>
    </row>
    <row r="215" s="13" customFormat="1">
      <c r="A215" s="13"/>
      <c r="B215" s="232"/>
      <c r="C215" s="233"/>
      <c r="D215" s="234" t="s">
        <v>152</v>
      </c>
      <c r="E215" s="235" t="s">
        <v>19</v>
      </c>
      <c r="F215" s="236" t="s">
        <v>1120</v>
      </c>
      <c r="G215" s="233"/>
      <c r="H215" s="235" t="s">
        <v>19</v>
      </c>
      <c r="I215" s="237"/>
      <c r="J215" s="233"/>
      <c r="K215" s="233"/>
      <c r="L215" s="238"/>
      <c r="M215" s="239"/>
      <c r="N215" s="240"/>
      <c r="O215" s="240"/>
      <c r="P215" s="240"/>
      <c r="Q215" s="240"/>
      <c r="R215" s="240"/>
      <c r="S215" s="240"/>
      <c r="T215" s="241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2" t="s">
        <v>152</v>
      </c>
      <c r="AU215" s="242" t="s">
        <v>84</v>
      </c>
      <c r="AV215" s="13" t="s">
        <v>78</v>
      </c>
      <c r="AW215" s="13" t="s">
        <v>33</v>
      </c>
      <c r="AX215" s="13" t="s">
        <v>71</v>
      </c>
      <c r="AY215" s="242" t="s">
        <v>141</v>
      </c>
    </row>
    <row r="216" s="14" customFormat="1">
      <c r="A216" s="14"/>
      <c r="B216" s="243"/>
      <c r="C216" s="244"/>
      <c r="D216" s="234" t="s">
        <v>152</v>
      </c>
      <c r="E216" s="245" t="s">
        <v>19</v>
      </c>
      <c r="F216" s="246" t="s">
        <v>1182</v>
      </c>
      <c r="G216" s="244"/>
      <c r="H216" s="247">
        <v>61.5</v>
      </c>
      <c r="I216" s="248"/>
      <c r="J216" s="244"/>
      <c r="K216" s="244"/>
      <c r="L216" s="249"/>
      <c r="M216" s="250"/>
      <c r="N216" s="251"/>
      <c r="O216" s="251"/>
      <c r="P216" s="251"/>
      <c r="Q216" s="251"/>
      <c r="R216" s="251"/>
      <c r="S216" s="251"/>
      <c r="T216" s="252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3" t="s">
        <v>152</v>
      </c>
      <c r="AU216" s="253" t="s">
        <v>84</v>
      </c>
      <c r="AV216" s="14" t="s">
        <v>84</v>
      </c>
      <c r="AW216" s="14" t="s">
        <v>33</v>
      </c>
      <c r="AX216" s="14" t="s">
        <v>71</v>
      </c>
      <c r="AY216" s="253" t="s">
        <v>141</v>
      </c>
    </row>
    <row r="217" s="14" customFormat="1">
      <c r="A217" s="14"/>
      <c r="B217" s="243"/>
      <c r="C217" s="244"/>
      <c r="D217" s="234" t="s">
        <v>152</v>
      </c>
      <c r="E217" s="245" t="s">
        <v>19</v>
      </c>
      <c r="F217" s="246" t="s">
        <v>1509</v>
      </c>
      <c r="G217" s="244"/>
      <c r="H217" s="247">
        <v>55.229999999999997</v>
      </c>
      <c r="I217" s="248"/>
      <c r="J217" s="244"/>
      <c r="K217" s="244"/>
      <c r="L217" s="249"/>
      <c r="M217" s="250"/>
      <c r="N217" s="251"/>
      <c r="O217" s="251"/>
      <c r="P217" s="251"/>
      <c r="Q217" s="251"/>
      <c r="R217" s="251"/>
      <c r="S217" s="251"/>
      <c r="T217" s="252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3" t="s">
        <v>152</v>
      </c>
      <c r="AU217" s="253" t="s">
        <v>84</v>
      </c>
      <c r="AV217" s="14" t="s">
        <v>84</v>
      </c>
      <c r="AW217" s="14" t="s">
        <v>33</v>
      </c>
      <c r="AX217" s="14" t="s">
        <v>71</v>
      </c>
      <c r="AY217" s="253" t="s">
        <v>141</v>
      </c>
    </row>
    <row r="218" s="13" customFormat="1">
      <c r="A218" s="13"/>
      <c r="B218" s="232"/>
      <c r="C218" s="233"/>
      <c r="D218" s="234" t="s">
        <v>152</v>
      </c>
      <c r="E218" s="235" t="s">
        <v>19</v>
      </c>
      <c r="F218" s="236" t="s">
        <v>1124</v>
      </c>
      <c r="G218" s="233"/>
      <c r="H218" s="235" t="s">
        <v>19</v>
      </c>
      <c r="I218" s="237"/>
      <c r="J218" s="233"/>
      <c r="K218" s="233"/>
      <c r="L218" s="238"/>
      <c r="M218" s="239"/>
      <c r="N218" s="240"/>
      <c r="O218" s="240"/>
      <c r="P218" s="240"/>
      <c r="Q218" s="240"/>
      <c r="R218" s="240"/>
      <c r="S218" s="240"/>
      <c r="T218" s="24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2" t="s">
        <v>152</v>
      </c>
      <c r="AU218" s="242" t="s">
        <v>84</v>
      </c>
      <c r="AV218" s="13" t="s">
        <v>78</v>
      </c>
      <c r="AW218" s="13" t="s">
        <v>33</v>
      </c>
      <c r="AX218" s="13" t="s">
        <v>71</v>
      </c>
      <c r="AY218" s="242" t="s">
        <v>141</v>
      </c>
    </row>
    <row r="219" s="14" customFormat="1">
      <c r="A219" s="14"/>
      <c r="B219" s="243"/>
      <c r="C219" s="244"/>
      <c r="D219" s="234" t="s">
        <v>152</v>
      </c>
      <c r="E219" s="245" t="s">
        <v>19</v>
      </c>
      <c r="F219" s="246" t="s">
        <v>1188</v>
      </c>
      <c r="G219" s="244"/>
      <c r="H219" s="247">
        <v>11.25</v>
      </c>
      <c r="I219" s="248"/>
      <c r="J219" s="244"/>
      <c r="K219" s="244"/>
      <c r="L219" s="249"/>
      <c r="M219" s="250"/>
      <c r="N219" s="251"/>
      <c r="O219" s="251"/>
      <c r="P219" s="251"/>
      <c r="Q219" s="251"/>
      <c r="R219" s="251"/>
      <c r="S219" s="251"/>
      <c r="T219" s="252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3" t="s">
        <v>152</v>
      </c>
      <c r="AU219" s="253" t="s">
        <v>84</v>
      </c>
      <c r="AV219" s="14" t="s">
        <v>84</v>
      </c>
      <c r="AW219" s="14" t="s">
        <v>33</v>
      </c>
      <c r="AX219" s="14" t="s">
        <v>71</v>
      </c>
      <c r="AY219" s="253" t="s">
        <v>141</v>
      </c>
    </row>
    <row r="220" s="16" customFormat="1">
      <c r="A220" s="16"/>
      <c r="B220" s="275"/>
      <c r="C220" s="276"/>
      <c r="D220" s="234" t="s">
        <v>152</v>
      </c>
      <c r="E220" s="277" t="s">
        <v>19</v>
      </c>
      <c r="F220" s="278" t="s">
        <v>266</v>
      </c>
      <c r="G220" s="276"/>
      <c r="H220" s="279">
        <v>127.97999999999999</v>
      </c>
      <c r="I220" s="280"/>
      <c r="J220" s="276"/>
      <c r="K220" s="276"/>
      <c r="L220" s="281"/>
      <c r="M220" s="282"/>
      <c r="N220" s="283"/>
      <c r="O220" s="283"/>
      <c r="P220" s="283"/>
      <c r="Q220" s="283"/>
      <c r="R220" s="283"/>
      <c r="S220" s="283"/>
      <c r="T220" s="284"/>
      <c r="U220" s="16"/>
      <c r="V220" s="16"/>
      <c r="W220" s="16"/>
      <c r="X220" s="16"/>
      <c r="Y220" s="16"/>
      <c r="Z220" s="16"/>
      <c r="AA220" s="16"/>
      <c r="AB220" s="16"/>
      <c r="AC220" s="16"/>
      <c r="AD220" s="16"/>
      <c r="AE220" s="16"/>
      <c r="AT220" s="285" t="s">
        <v>152</v>
      </c>
      <c r="AU220" s="285" t="s">
        <v>84</v>
      </c>
      <c r="AV220" s="16" t="s">
        <v>164</v>
      </c>
      <c r="AW220" s="16" t="s">
        <v>33</v>
      </c>
      <c r="AX220" s="16" t="s">
        <v>71</v>
      </c>
      <c r="AY220" s="285" t="s">
        <v>141</v>
      </c>
    </row>
    <row r="221" s="13" customFormat="1">
      <c r="A221" s="13"/>
      <c r="B221" s="232"/>
      <c r="C221" s="233"/>
      <c r="D221" s="234" t="s">
        <v>152</v>
      </c>
      <c r="E221" s="235" t="s">
        <v>19</v>
      </c>
      <c r="F221" s="236" t="s">
        <v>1120</v>
      </c>
      <c r="G221" s="233"/>
      <c r="H221" s="235" t="s">
        <v>19</v>
      </c>
      <c r="I221" s="237"/>
      <c r="J221" s="233"/>
      <c r="K221" s="233"/>
      <c r="L221" s="238"/>
      <c r="M221" s="239"/>
      <c r="N221" s="240"/>
      <c r="O221" s="240"/>
      <c r="P221" s="240"/>
      <c r="Q221" s="240"/>
      <c r="R221" s="240"/>
      <c r="S221" s="240"/>
      <c r="T221" s="241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2" t="s">
        <v>152</v>
      </c>
      <c r="AU221" s="242" t="s">
        <v>84</v>
      </c>
      <c r="AV221" s="13" t="s">
        <v>78</v>
      </c>
      <c r="AW221" s="13" t="s">
        <v>33</v>
      </c>
      <c r="AX221" s="13" t="s">
        <v>71</v>
      </c>
      <c r="AY221" s="242" t="s">
        <v>141</v>
      </c>
    </row>
    <row r="222" s="14" customFormat="1">
      <c r="A222" s="14"/>
      <c r="B222" s="243"/>
      <c r="C222" s="244"/>
      <c r="D222" s="234" t="s">
        <v>152</v>
      </c>
      <c r="E222" s="245" t="s">
        <v>19</v>
      </c>
      <c r="F222" s="246" t="s">
        <v>1183</v>
      </c>
      <c r="G222" s="244"/>
      <c r="H222" s="247">
        <v>9.9000000000000004</v>
      </c>
      <c r="I222" s="248"/>
      <c r="J222" s="244"/>
      <c r="K222" s="244"/>
      <c r="L222" s="249"/>
      <c r="M222" s="250"/>
      <c r="N222" s="251"/>
      <c r="O222" s="251"/>
      <c r="P222" s="251"/>
      <c r="Q222" s="251"/>
      <c r="R222" s="251"/>
      <c r="S222" s="251"/>
      <c r="T222" s="252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53" t="s">
        <v>152</v>
      </c>
      <c r="AU222" s="253" t="s">
        <v>84</v>
      </c>
      <c r="AV222" s="14" t="s">
        <v>84</v>
      </c>
      <c r="AW222" s="14" t="s">
        <v>33</v>
      </c>
      <c r="AX222" s="14" t="s">
        <v>71</v>
      </c>
      <c r="AY222" s="253" t="s">
        <v>141</v>
      </c>
    </row>
    <row r="223" s="14" customFormat="1">
      <c r="A223" s="14"/>
      <c r="B223" s="243"/>
      <c r="C223" s="244"/>
      <c r="D223" s="234" t="s">
        <v>152</v>
      </c>
      <c r="E223" s="245" t="s">
        <v>19</v>
      </c>
      <c r="F223" s="246" t="s">
        <v>1184</v>
      </c>
      <c r="G223" s="244"/>
      <c r="H223" s="247">
        <v>10.800000000000001</v>
      </c>
      <c r="I223" s="248"/>
      <c r="J223" s="244"/>
      <c r="K223" s="244"/>
      <c r="L223" s="249"/>
      <c r="M223" s="250"/>
      <c r="N223" s="251"/>
      <c r="O223" s="251"/>
      <c r="P223" s="251"/>
      <c r="Q223" s="251"/>
      <c r="R223" s="251"/>
      <c r="S223" s="251"/>
      <c r="T223" s="252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53" t="s">
        <v>152</v>
      </c>
      <c r="AU223" s="253" t="s">
        <v>84</v>
      </c>
      <c r="AV223" s="14" t="s">
        <v>84</v>
      </c>
      <c r="AW223" s="14" t="s">
        <v>33</v>
      </c>
      <c r="AX223" s="14" t="s">
        <v>71</v>
      </c>
      <c r="AY223" s="253" t="s">
        <v>141</v>
      </c>
    </row>
    <row r="224" s="14" customFormat="1">
      <c r="A224" s="14"/>
      <c r="B224" s="243"/>
      <c r="C224" s="244"/>
      <c r="D224" s="234" t="s">
        <v>152</v>
      </c>
      <c r="E224" s="245" t="s">
        <v>19</v>
      </c>
      <c r="F224" s="246" t="s">
        <v>1185</v>
      </c>
      <c r="G224" s="244"/>
      <c r="H224" s="247">
        <v>15.800000000000001</v>
      </c>
      <c r="I224" s="248"/>
      <c r="J224" s="244"/>
      <c r="K224" s="244"/>
      <c r="L224" s="249"/>
      <c r="M224" s="250"/>
      <c r="N224" s="251"/>
      <c r="O224" s="251"/>
      <c r="P224" s="251"/>
      <c r="Q224" s="251"/>
      <c r="R224" s="251"/>
      <c r="S224" s="251"/>
      <c r="T224" s="252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3" t="s">
        <v>152</v>
      </c>
      <c r="AU224" s="253" t="s">
        <v>84</v>
      </c>
      <c r="AV224" s="14" t="s">
        <v>84</v>
      </c>
      <c r="AW224" s="14" t="s">
        <v>33</v>
      </c>
      <c r="AX224" s="14" t="s">
        <v>71</v>
      </c>
      <c r="AY224" s="253" t="s">
        <v>141</v>
      </c>
    </row>
    <row r="225" s="15" customFormat="1">
      <c r="A225" s="15"/>
      <c r="B225" s="254"/>
      <c r="C225" s="255"/>
      <c r="D225" s="234" t="s">
        <v>152</v>
      </c>
      <c r="E225" s="256" t="s">
        <v>19</v>
      </c>
      <c r="F225" s="257" t="s">
        <v>159</v>
      </c>
      <c r="G225" s="255"/>
      <c r="H225" s="258">
        <v>272.73000000000002</v>
      </c>
      <c r="I225" s="259"/>
      <c r="J225" s="255"/>
      <c r="K225" s="255"/>
      <c r="L225" s="260"/>
      <c r="M225" s="261"/>
      <c r="N225" s="262"/>
      <c r="O225" s="262"/>
      <c r="P225" s="262"/>
      <c r="Q225" s="262"/>
      <c r="R225" s="262"/>
      <c r="S225" s="262"/>
      <c r="T225" s="263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4" t="s">
        <v>152</v>
      </c>
      <c r="AU225" s="264" t="s">
        <v>84</v>
      </c>
      <c r="AV225" s="15" t="s">
        <v>148</v>
      </c>
      <c r="AW225" s="15" t="s">
        <v>33</v>
      </c>
      <c r="AX225" s="15" t="s">
        <v>78</v>
      </c>
      <c r="AY225" s="264" t="s">
        <v>141</v>
      </c>
    </row>
    <row r="226" s="2" customFormat="1" ht="16.5" customHeight="1">
      <c r="A226" s="40"/>
      <c r="B226" s="41"/>
      <c r="C226" s="265" t="s">
        <v>8</v>
      </c>
      <c r="D226" s="265" t="s">
        <v>183</v>
      </c>
      <c r="E226" s="266" t="s">
        <v>1189</v>
      </c>
      <c r="F226" s="267" t="s">
        <v>1190</v>
      </c>
      <c r="G226" s="268" t="s">
        <v>347</v>
      </c>
      <c r="H226" s="269">
        <v>119.075</v>
      </c>
      <c r="I226" s="270"/>
      <c r="J226" s="271">
        <f>ROUND(I226*H226,2)</f>
        <v>0</v>
      </c>
      <c r="K226" s="267" t="s">
        <v>147</v>
      </c>
      <c r="L226" s="272"/>
      <c r="M226" s="273" t="s">
        <v>19</v>
      </c>
      <c r="N226" s="274" t="s">
        <v>43</v>
      </c>
      <c r="O226" s="86"/>
      <c r="P226" s="223">
        <f>O226*H226</f>
        <v>0</v>
      </c>
      <c r="Q226" s="223">
        <v>0.00050000000000000001</v>
      </c>
      <c r="R226" s="223">
        <f>Q226*H226</f>
        <v>0.0595375</v>
      </c>
      <c r="S226" s="223">
        <v>0</v>
      </c>
      <c r="T226" s="224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25" t="s">
        <v>294</v>
      </c>
      <c r="AT226" s="225" t="s">
        <v>183</v>
      </c>
      <c r="AU226" s="225" t="s">
        <v>84</v>
      </c>
      <c r="AY226" s="19" t="s">
        <v>141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9" t="s">
        <v>84</v>
      </c>
      <c r="BK226" s="226">
        <f>ROUND(I226*H226,2)</f>
        <v>0</v>
      </c>
      <c r="BL226" s="19" t="s">
        <v>283</v>
      </c>
      <c r="BM226" s="225" t="s">
        <v>1191</v>
      </c>
    </row>
    <row r="227" s="2" customFormat="1">
      <c r="A227" s="40"/>
      <c r="B227" s="41"/>
      <c r="C227" s="42"/>
      <c r="D227" s="227" t="s">
        <v>150</v>
      </c>
      <c r="E227" s="42"/>
      <c r="F227" s="228" t="s">
        <v>1192</v>
      </c>
      <c r="G227" s="42"/>
      <c r="H227" s="42"/>
      <c r="I227" s="229"/>
      <c r="J227" s="42"/>
      <c r="K227" s="42"/>
      <c r="L227" s="46"/>
      <c r="M227" s="230"/>
      <c r="N227" s="231"/>
      <c r="O227" s="86"/>
      <c r="P227" s="86"/>
      <c r="Q227" s="86"/>
      <c r="R227" s="86"/>
      <c r="S227" s="86"/>
      <c r="T227" s="87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T227" s="19" t="s">
        <v>150</v>
      </c>
      <c r="AU227" s="19" t="s">
        <v>84</v>
      </c>
    </row>
    <row r="228" s="13" customFormat="1">
      <c r="A228" s="13"/>
      <c r="B228" s="232"/>
      <c r="C228" s="233"/>
      <c r="D228" s="234" t="s">
        <v>152</v>
      </c>
      <c r="E228" s="235" t="s">
        <v>19</v>
      </c>
      <c r="F228" s="236" t="s">
        <v>1120</v>
      </c>
      <c r="G228" s="233"/>
      <c r="H228" s="235" t="s">
        <v>19</v>
      </c>
      <c r="I228" s="237"/>
      <c r="J228" s="233"/>
      <c r="K228" s="233"/>
      <c r="L228" s="238"/>
      <c r="M228" s="239"/>
      <c r="N228" s="240"/>
      <c r="O228" s="240"/>
      <c r="P228" s="240"/>
      <c r="Q228" s="240"/>
      <c r="R228" s="240"/>
      <c r="S228" s="240"/>
      <c r="T228" s="24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2" t="s">
        <v>152</v>
      </c>
      <c r="AU228" s="242" t="s">
        <v>84</v>
      </c>
      <c r="AV228" s="13" t="s">
        <v>78</v>
      </c>
      <c r="AW228" s="13" t="s">
        <v>33</v>
      </c>
      <c r="AX228" s="13" t="s">
        <v>71</v>
      </c>
      <c r="AY228" s="242" t="s">
        <v>141</v>
      </c>
    </row>
    <row r="229" s="14" customFormat="1">
      <c r="A229" s="14"/>
      <c r="B229" s="243"/>
      <c r="C229" s="244"/>
      <c r="D229" s="234" t="s">
        <v>152</v>
      </c>
      <c r="E229" s="245" t="s">
        <v>19</v>
      </c>
      <c r="F229" s="246" t="s">
        <v>1182</v>
      </c>
      <c r="G229" s="244"/>
      <c r="H229" s="247">
        <v>61.5</v>
      </c>
      <c r="I229" s="248"/>
      <c r="J229" s="244"/>
      <c r="K229" s="244"/>
      <c r="L229" s="249"/>
      <c r="M229" s="250"/>
      <c r="N229" s="251"/>
      <c r="O229" s="251"/>
      <c r="P229" s="251"/>
      <c r="Q229" s="251"/>
      <c r="R229" s="251"/>
      <c r="S229" s="251"/>
      <c r="T229" s="252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3" t="s">
        <v>152</v>
      </c>
      <c r="AU229" s="253" t="s">
        <v>84</v>
      </c>
      <c r="AV229" s="14" t="s">
        <v>84</v>
      </c>
      <c r="AW229" s="14" t="s">
        <v>33</v>
      </c>
      <c r="AX229" s="14" t="s">
        <v>71</v>
      </c>
      <c r="AY229" s="253" t="s">
        <v>141</v>
      </c>
    </row>
    <row r="230" s="14" customFormat="1">
      <c r="A230" s="14"/>
      <c r="B230" s="243"/>
      <c r="C230" s="244"/>
      <c r="D230" s="234" t="s">
        <v>152</v>
      </c>
      <c r="E230" s="245" t="s">
        <v>19</v>
      </c>
      <c r="F230" s="246" t="s">
        <v>1183</v>
      </c>
      <c r="G230" s="244"/>
      <c r="H230" s="247">
        <v>9.9000000000000004</v>
      </c>
      <c r="I230" s="248"/>
      <c r="J230" s="244"/>
      <c r="K230" s="244"/>
      <c r="L230" s="249"/>
      <c r="M230" s="250"/>
      <c r="N230" s="251"/>
      <c r="O230" s="251"/>
      <c r="P230" s="251"/>
      <c r="Q230" s="251"/>
      <c r="R230" s="251"/>
      <c r="S230" s="251"/>
      <c r="T230" s="252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3" t="s">
        <v>152</v>
      </c>
      <c r="AU230" s="253" t="s">
        <v>84</v>
      </c>
      <c r="AV230" s="14" t="s">
        <v>84</v>
      </c>
      <c r="AW230" s="14" t="s">
        <v>33</v>
      </c>
      <c r="AX230" s="14" t="s">
        <v>71</v>
      </c>
      <c r="AY230" s="253" t="s">
        <v>141</v>
      </c>
    </row>
    <row r="231" s="14" customFormat="1">
      <c r="A231" s="14"/>
      <c r="B231" s="243"/>
      <c r="C231" s="244"/>
      <c r="D231" s="234" t="s">
        <v>152</v>
      </c>
      <c r="E231" s="245" t="s">
        <v>19</v>
      </c>
      <c r="F231" s="246" t="s">
        <v>1184</v>
      </c>
      <c r="G231" s="244"/>
      <c r="H231" s="247">
        <v>10.800000000000001</v>
      </c>
      <c r="I231" s="248"/>
      <c r="J231" s="244"/>
      <c r="K231" s="244"/>
      <c r="L231" s="249"/>
      <c r="M231" s="250"/>
      <c r="N231" s="251"/>
      <c r="O231" s="251"/>
      <c r="P231" s="251"/>
      <c r="Q231" s="251"/>
      <c r="R231" s="251"/>
      <c r="S231" s="251"/>
      <c r="T231" s="252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53" t="s">
        <v>152</v>
      </c>
      <c r="AU231" s="253" t="s">
        <v>84</v>
      </c>
      <c r="AV231" s="14" t="s">
        <v>84</v>
      </c>
      <c r="AW231" s="14" t="s">
        <v>33</v>
      </c>
      <c r="AX231" s="14" t="s">
        <v>71</v>
      </c>
      <c r="AY231" s="253" t="s">
        <v>141</v>
      </c>
    </row>
    <row r="232" s="14" customFormat="1">
      <c r="A232" s="14"/>
      <c r="B232" s="243"/>
      <c r="C232" s="244"/>
      <c r="D232" s="234" t="s">
        <v>152</v>
      </c>
      <c r="E232" s="245" t="s">
        <v>19</v>
      </c>
      <c r="F232" s="246" t="s">
        <v>1185</v>
      </c>
      <c r="G232" s="244"/>
      <c r="H232" s="247">
        <v>15.800000000000001</v>
      </c>
      <c r="I232" s="248"/>
      <c r="J232" s="244"/>
      <c r="K232" s="244"/>
      <c r="L232" s="249"/>
      <c r="M232" s="250"/>
      <c r="N232" s="251"/>
      <c r="O232" s="251"/>
      <c r="P232" s="251"/>
      <c r="Q232" s="251"/>
      <c r="R232" s="251"/>
      <c r="S232" s="251"/>
      <c r="T232" s="252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53" t="s">
        <v>152</v>
      </c>
      <c r="AU232" s="253" t="s">
        <v>84</v>
      </c>
      <c r="AV232" s="14" t="s">
        <v>84</v>
      </c>
      <c r="AW232" s="14" t="s">
        <v>33</v>
      </c>
      <c r="AX232" s="14" t="s">
        <v>71</v>
      </c>
      <c r="AY232" s="253" t="s">
        <v>141</v>
      </c>
    </row>
    <row r="233" s="13" customFormat="1">
      <c r="A233" s="13"/>
      <c r="B233" s="232"/>
      <c r="C233" s="233"/>
      <c r="D233" s="234" t="s">
        <v>152</v>
      </c>
      <c r="E233" s="235" t="s">
        <v>19</v>
      </c>
      <c r="F233" s="236" t="s">
        <v>1124</v>
      </c>
      <c r="G233" s="233"/>
      <c r="H233" s="235" t="s">
        <v>19</v>
      </c>
      <c r="I233" s="237"/>
      <c r="J233" s="233"/>
      <c r="K233" s="233"/>
      <c r="L233" s="238"/>
      <c r="M233" s="239"/>
      <c r="N233" s="240"/>
      <c r="O233" s="240"/>
      <c r="P233" s="240"/>
      <c r="Q233" s="240"/>
      <c r="R233" s="240"/>
      <c r="S233" s="240"/>
      <c r="T233" s="24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2" t="s">
        <v>152</v>
      </c>
      <c r="AU233" s="242" t="s">
        <v>84</v>
      </c>
      <c r="AV233" s="13" t="s">
        <v>78</v>
      </c>
      <c r="AW233" s="13" t="s">
        <v>33</v>
      </c>
      <c r="AX233" s="13" t="s">
        <v>71</v>
      </c>
      <c r="AY233" s="242" t="s">
        <v>141</v>
      </c>
    </row>
    <row r="234" s="14" customFormat="1">
      <c r="A234" s="14"/>
      <c r="B234" s="243"/>
      <c r="C234" s="244"/>
      <c r="D234" s="234" t="s">
        <v>152</v>
      </c>
      <c r="E234" s="245" t="s">
        <v>19</v>
      </c>
      <c r="F234" s="246" t="s">
        <v>1186</v>
      </c>
      <c r="G234" s="244"/>
      <c r="H234" s="247">
        <v>10.25</v>
      </c>
      <c r="I234" s="248"/>
      <c r="J234" s="244"/>
      <c r="K234" s="244"/>
      <c r="L234" s="249"/>
      <c r="M234" s="250"/>
      <c r="N234" s="251"/>
      <c r="O234" s="251"/>
      <c r="P234" s="251"/>
      <c r="Q234" s="251"/>
      <c r="R234" s="251"/>
      <c r="S234" s="251"/>
      <c r="T234" s="252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3" t="s">
        <v>152</v>
      </c>
      <c r="AU234" s="253" t="s">
        <v>84</v>
      </c>
      <c r="AV234" s="14" t="s">
        <v>84</v>
      </c>
      <c r="AW234" s="14" t="s">
        <v>33</v>
      </c>
      <c r="AX234" s="14" t="s">
        <v>71</v>
      </c>
      <c r="AY234" s="253" t="s">
        <v>141</v>
      </c>
    </row>
    <row r="235" s="15" customFormat="1">
      <c r="A235" s="15"/>
      <c r="B235" s="254"/>
      <c r="C235" s="255"/>
      <c r="D235" s="234" t="s">
        <v>152</v>
      </c>
      <c r="E235" s="256" t="s">
        <v>19</v>
      </c>
      <c r="F235" s="257" t="s">
        <v>159</v>
      </c>
      <c r="G235" s="255"/>
      <c r="H235" s="258">
        <v>108.25</v>
      </c>
      <c r="I235" s="259"/>
      <c r="J235" s="255"/>
      <c r="K235" s="255"/>
      <c r="L235" s="260"/>
      <c r="M235" s="261"/>
      <c r="N235" s="262"/>
      <c r="O235" s="262"/>
      <c r="P235" s="262"/>
      <c r="Q235" s="262"/>
      <c r="R235" s="262"/>
      <c r="S235" s="262"/>
      <c r="T235" s="263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4" t="s">
        <v>152</v>
      </c>
      <c r="AU235" s="264" t="s">
        <v>84</v>
      </c>
      <c r="AV235" s="15" t="s">
        <v>148</v>
      </c>
      <c r="AW235" s="15" t="s">
        <v>33</v>
      </c>
      <c r="AX235" s="15" t="s">
        <v>78</v>
      </c>
      <c r="AY235" s="264" t="s">
        <v>141</v>
      </c>
    </row>
    <row r="236" s="14" customFormat="1">
      <c r="A236" s="14"/>
      <c r="B236" s="243"/>
      <c r="C236" s="244"/>
      <c r="D236" s="234" t="s">
        <v>152</v>
      </c>
      <c r="E236" s="244"/>
      <c r="F236" s="246" t="s">
        <v>1510</v>
      </c>
      <c r="G236" s="244"/>
      <c r="H236" s="247">
        <v>119.075</v>
      </c>
      <c r="I236" s="248"/>
      <c r="J236" s="244"/>
      <c r="K236" s="244"/>
      <c r="L236" s="249"/>
      <c r="M236" s="250"/>
      <c r="N236" s="251"/>
      <c r="O236" s="251"/>
      <c r="P236" s="251"/>
      <c r="Q236" s="251"/>
      <c r="R236" s="251"/>
      <c r="S236" s="251"/>
      <c r="T236" s="252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3" t="s">
        <v>152</v>
      </c>
      <c r="AU236" s="253" t="s">
        <v>84</v>
      </c>
      <c r="AV236" s="14" t="s">
        <v>84</v>
      </c>
      <c r="AW236" s="14" t="s">
        <v>4</v>
      </c>
      <c r="AX236" s="14" t="s">
        <v>78</v>
      </c>
      <c r="AY236" s="253" t="s">
        <v>141</v>
      </c>
    </row>
    <row r="237" s="2" customFormat="1" ht="16.5" customHeight="1">
      <c r="A237" s="40"/>
      <c r="B237" s="41"/>
      <c r="C237" s="265" t="s">
        <v>283</v>
      </c>
      <c r="D237" s="265" t="s">
        <v>183</v>
      </c>
      <c r="E237" s="266" t="s">
        <v>1194</v>
      </c>
      <c r="F237" s="267" t="s">
        <v>1195</v>
      </c>
      <c r="G237" s="268" t="s">
        <v>347</v>
      </c>
      <c r="H237" s="269">
        <v>140.77799999999999</v>
      </c>
      <c r="I237" s="270"/>
      <c r="J237" s="271">
        <f>ROUND(I237*H237,2)</f>
        <v>0</v>
      </c>
      <c r="K237" s="267" t="s">
        <v>147</v>
      </c>
      <c r="L237" s="272"/>
      <c r="M237" s="273" t="s">
        <v>19</v>
      </c>
      <c r="N237" s="274" t="s">
        <v>43</v>
      </c>
      <c r="O237" s="86"/>
      <c r="P237" s="223">
        <f>O237*H237</f>
        <v>0</v>
      </c>
      <c r="Q237" s="223">
        <v>0.00050000000000000001</v>
      </c>
      <c r="R237" s="223">
        <f>Q237*H237</f>
        <v>0.070388999999999993</v>
      </c>
      <c r="S237" s="223">
        <v>0</v>
      </c>
      <c r="T237" s="224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25" t="s">
        <v>294</v>
      </c>
      <c r="AT237" s="225" t="s">
        <v>183</v>
      </c>
      <c r="AU237" s="225" t="s">
        <v>84</v>
      </c>
      <c r="AY237" s="19" t="s">
        <v>141</v>
      </c>
      <c r="BE237" s="226">
        <f>IF(N237="základní",J237,0)</f>
        <v>0</v>
      </c>
      <c r="BF237" s="226">
        <f>IF(N237="snížená",J237,0)</f>
        <v>0</v>
      </c>
      <c r="BG237" s="226">
        <f>IF(N237="zákl. přenesená",J237,0)</f>
        <v>0</v>
      </c>
      <c r="BH237" s="226">
        <f>IF(N237="sníž. přenesená",J237,0)</f>
        <v>0</v>
      </c>
      <c r="BI237" s="226">
        <f>IF(N237="nulová",J237,0)</f>
        <v>0</v>
      </c>
      <c r="BJ237" s="19" t="s">
        <v>84</v>
      </c>
      <c r="BK237" s="226">
        <f>ROUND(I237*H237,2)</f>
        <v>0</v>
      </c>
      <c r="BL237" s="19" t="s">
        <v>283</v>
      </c>
      <c r="BM237" s="225" t="s">
        <v>1196</v>
      </c>
    </row>
    <row r="238" s="2" customFormat="1">
      <c r="A238" s="40"/>
      <c r="B238" s="41"/>
      <c r="C238" s="42"/>
      <c r="D238" s="227" t="s">
        <v>150</v>
      </c>
      <c r="E238" s="42"/>
      <c r="F238" s="228" t="s">
        <v>1197</v>
      </c>
      <c r="G238" s="42"/>
      <c r="H238" s="42"/>
      <c r="I238" s="229"/>
      <c r="J238" s="42"/>
      <c r="K238" s="42"/>
      <c r="L238" s="46"/>
      <c r="M238" s="230"/>
      <c r="N238" s="231"/>
      <c r="O238" s="86"/>
      <c r="P238" s="86"/>
      <c r="Q238" s="86"/>
      <c r="R238" s="86"/>
      <c r="S238" s="86"/>
      <c r="T238" s="87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T238" s="19" t="s">
        <v>150</v>
      </c>
      <c r="AU238" s="19" t="s">
        <v>84</v>
      </c>
    </row>
    <row r="239" s="13" customFormat="1">
      <c r="A239" s="13"/>
      <c r="B239" s="232"/>
      <c r="C239" s="233"/>
      <c r="D239" s="234" t="s">
        <v>152</v>
      </c>
      <c r="E239" s="235" t="s">
        <v>19</v>
      </c>
      <c r="F239" s="236" t="s">
        <v>1120</v>
      </c>
      <c r="G239" s="233"/>
      <c r="H239" s="235" t="s">
        <v>19</v>
      </c>
      <c r="I239" s="237"/>
      <c r="J239" s="233"/>
      <c r="K239" s="233"/>
      <c r="L239" s="238"/>
      <c r="M239" s="239"/>
      <c r="N239" s="240"/>
      <c r="O239" s="240"/>
      <c r="P239" s="240"/>
      <c r="Q239" s="240"/>
      <c r="R239" s="240"/>
      <c r="S239" s="240"/>
      <c r="T239" s="241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2" t="s">
        <v>152</v>
      </c>
      <c r="AU239" s="242" t="s">
        <v>84</v>
      </c>
      <c r="AV239" s="13" t="s">
        <v>78</v>
      </c>
      <c r="AW239" s="13" t="s">
        <v>33</v>
      </c>
      <c r="AX239" s="13" t="s">
        <v>71</v>
      </c>
      <c r="AY239" s="242" t="s">
        <v>141</v>
      </c>
    </row>
    <row r="240" s="14" customFormat="1">
      <c r="A240" s="14"/>
      <c r="B240" s="243"/>
      <c r="C240" s="244"/>
      <c r="D240" s="234" t="s">
        <v>152</v>
      </c>
      <c r="E240" s="245" t="s">
        <v>19</v>
      </c>
      <c r="F240" s="246" t="s">
        <v>1182</v>
      </c>
      <c r="G240" s="244"/>
      <c r="H240" s="247">
        <v>61.5</v>
      </c>
      <c r="I240" s="248"/>
      <c r="J240" s="244"/>
      <c r="K240" s="244"/>
      <c r="L240" s="249"/>
      <c r="M240" s="250"/>
      <c r="N240" s="251"/>
      <c r="O240" s="251"/>
      <c r="P240" s="251"/>
      <c r="Q240" s="251"/>
      <c r="R240" s="251"/>
      <c r="S240" s="251"/>
      <c r="T240" s="252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53" t="s">
        <v>152</v>
      </c>
      <c r="AU240" s="253" t="s">
        <v>84</v>
      </c>
      <c r="AV240" s="14" t="s">
        <v>84</v>
      </c>
      <c r="AW240" s="14" t="s">
        <v>33</v>
      </c>
      <c r="AX240" s="14" t="s">
        <v>71</v>
      </c>
      <c r="AY240" s="253" t="s">
        <v>141</v>
      </c>
    </row>
    <row r="241" s="14" customFormat="1">
      <c r="A241" s="14"/>
      <c r="B241" s="243"/>
      <c r="C241" s="244"/>
      <c r="D241" s="234" t="s">
        <v>152</v>
      </c>
      <c r="E241" s="245" t="s">
        <v>19</v>
      </c>
      <c r="F241" s="246" t="s">
        <v>1509</v>
      </c>
      <c r="G241" s="244"/>
      <c r="H241" s="247">
        <v>55.229999999999997</v>
      </c>
      <c r="I241" s="248"/>
      <c r="J241" s="244"/>
      <c r="K241" s="244"/>
      <c r="L241" s="249"/>
      <c r="M241" s="250"/>
      <c r="N241" s="251"/>
      <c r="O241" s="251"/>
      <c r="P241" s="251"/>
      <c r="Q241" s="251"/>
      <c r="R241" s="251"/>
      <c r="S241" s="251"/>
      <c r="T241" s="252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53" t="s">
        <v>152</v>
      </c>
      <c r="AU241" s="253" t="s">
        <v>84</v>
      </c>
      <c r="AV241" s="14" t="s">
        <v>84</v>
      </c>
      <c r="AW241" s="14" t="s">
        <v>33</v>
      </c>
      <c r="AX241" s="14" t="s">
        <v>71</v>
      </c>
      <c r="AY241" s="253" t="s">
        <v>141</v>
      </c>
    </row>
    <row r="242" s="13" customFormat="1">
      <c r="A242" s="13"/>
      <c r="B242" s="232"/>
      <c r="C242" s="233"/>
      <c r="D242" s="234" t="s">
        <v>152</v>
      </c>
      <c r="E242" s="235" t="s">
        <v>19</v>
      </c>
      <c r="F242" s="236" t="s">
        <v>1124</v>
      </c>
      <c r="G242" s="233"/>
      <c r="H242" s="235" t="s">
        <v>19</v>
      </c>
      <c r="I242" s="237"/>
      <c r="J242" s="233"/>
      <c r="K242" s="233"/>
      <c r="L242" s="238"/>
      <c r="M242" s="239"/>
      <c r="N242" s="240"/>
      <c r="O242" s="240"/>
      <c r="P242" s="240"/>
      <c r="Q242" s="240"/>
      <c r="R242" s="240"/>
      <c r="S242" s="240"/>
      <c r="T242" s="24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2" t="s">
        <v>152</v>
      </c>
      <c r="AU242" s="242" t="s">
        <v>84</v>
      </c>
      <c r="AV242" s="13" t="s">
        <v>78</v>
      </c>
      <c r="AW242" s="13" t="s">
        <v>33</v>
      </c>
      <c r="AX242" s="13" t="s">
        <v>71</v>
      </c>
      <c r="AY242" s="242" t="s">
        <v>141</v>
      </c>
    </row>
    <row r="243" s="14" customFormat="1">
      <c r="A243" s="14"/>
      <c r="B243" s="243"/>
      <c r="C243" s="244"/>
      <c r="D243" s="234" t="s">
        <v>152</v>
      </c>
      <c r="E243" s="245" t="s">
        <v>19</v>
      </c>
      <c r="F243" s="246" t="s">
        <v>1188</v>
      </c>
      <c r="G243" s="244"/>
      <c r="H243" s="247">
        <v>11.25</v>
      </c>
      <c r="I243" s="248"/>
      <c r="J243" s="244"/>
      <c r="K243" s="244"/>
      <c r="L243" s="249"/>
      <c r="M243" s="250"/>
      <c r="N243" s="251"/>
      <c r="O243" s="251"/>
      <c r="P243" s="251"/>
      <c r="Q243" s="251"/>
      <c r="R243" s="251"/>
      <c r="S243" s="251"/>
      <c r="T243" s="252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3" t="s">
        <v>152</v>
      </c>
      <c r="AU243" s="253" t="s">
        <v>84</v>
      </c>
      <c r="AV243" s="14" t="s">
        <v>84</v>
      </c>
      <c r="AW243" s="14" t="s">
        <v>33</v>
      </c>
      <c r="AX243" s="14" t="s">
        <v>71</v>
      </c>
      <c r="AY243" s="253" t="s">
        <v>141</v>
      </c>
    </row>
    <row r="244" s="15" customFormat="1">
      <c r="A244" s="15"/>
      <c r="B244" s="254"/>
      <c r="C244" s="255"/>
      <c r="D244" s="234" t="s">
        <v>152</v>
      </c>
      <c r="E244" s="256" t="s">
        <v>19</v>
      </c>
      <c r="F244" s="257" t="s">
        <v>159</v>
      </c>
      <c r="G244" s="255"/>
      <c r="H244" s="258">
        <v>127.97999999999999</v>
      </c>
      <c r="I244" s="259"/>
      <c r="J244" s="255"/>
      <c r="K244" s="255"/>
      <c r="L244" s="260"/>
      <c r="M244" s="261"/>
      <c r="N244" s="262"/>
      <c r="O244" s="262"/>
      <c r="P244" s="262"/>
      <c r="Q244" s="262"/>
      <c r="R244" s="262"/>
      <c r="S244" s="262"/>
      <c r="T244" s="263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64" t="s">
        <v>152</v>
      </c>
      <c r="AU244" s="264" t="s">
        <v>84</v>
      </c>
      <c r="AV244" s="15" t="s">
        <v>148</v>
      </c>
      <c r="AW244" s="15" t="s">
        <v>33</v>
      </c>
      <c r="AX244" s="15" t="s">
        <v>78</v>
      </c>
      <c r="AY244" s="264" t="s">
        <v>141</v>
      </c>
    </row>
    <row r="245" s="14" customFormat="1">
      <c r="A245" s="14"/>
      <c r="B245" s="243"/>
      <c r="C245" s="244"/>
      <c r="D245" s="234" t="s">
        <v>152</v>
      </c>
      <c r="E245" s="244"/>
      <c r="F245" s="246" t="s">
        <v>1511</v>
      </c>
      <c r="G245" s="244"/>
      <c r="H245" s="247">
        <v>140.77799999999999</v>
      </c>
      <c r="I245" s="248"/>
      <c r="J245" s="244"/>
      <c r="K245" s="244"/>
      <c r="L245" s="249"/>
      <c r="M245" s="250"/>
      <c r="N245" s="251"/>
      <c r="O245" s="251"/>
      <c r="P245" s="251"/>
      <c r="Q245" s="251"/>
      <c r="R245" s="251"/>
      <c r="S245" s="251"/>
      <c r="T245" s="252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53" t="s">
        <v>152</v>
      </c>
      <c r="AU245" s="253" t="s">
        <v>84</v>
      </c>
      <c r="AV245" s="14" t="s">
        <v>84</v>
      </c>
      <c r="AW245" s="14" t="s">
        <v>4</v>
      </c>
      <c r="AX245" s="14" t="s">
        <v>78</v>
      </c>
      <c r="AY245" s="253" t="s">
        <v>141</v>
      </c>
    </row>
    <row r="246" s="2" customFormat="1" ht="16.5" customHeight="1">
      <c r="A246" s="40"/>
      <c r="B246" s="41"/>
      <c r="C246" s="265" t="s">
        <v>291</v>
      </c>
      <c r="D246" s="265" t="s">
        <v>183</v>
      </c>
      <c r="E246" s="266" t="s">
        <v>1199</v>
      </c>
      <c r="F246" s="267" t="s">
        <v>1200</v>
      </c>
      <c r="G246" s="268" t="s">
        <v>347</v>
      </c>
      <c r="H246" s="269">
        <v>40.149999999999999</v>
      </c>
      <c r="I246" s="270"/>
      <c r="J246" s="271">
        <f>ROUND(I246*H246,2)</f>
        <v>0</v>
      </c>
      <c r="K246" s="267" t="s">
        <v>147</v>
      </c>
      <c r="L246" s="272"/>
      <c r="M246" s="273" t="s">
        <v>19</v>
      </c>
      <c r="N246" s="274" t="s">
        <v>43</v>
      </c>
      <c r="O246" s="86"/>
      <c r="P246" s="223">
        <f>O246*H246</f>
        <v>0</v>
      </c>
      <c r="Q246" s="223">
        <v>0.00050000000000000001</v>
      </c>
      <c r="R246" s="223">
        <f>Q246*H246</f>
        <v>0.020074999999999999</v>
      </c>
      <c r="S246" s="223">
        <v>0</v>
      </c>
      <c r="T246" s="224">
        <f>S246*H246</f>
        <v>0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25" t="s">
        <v>294</v>
      </c>
      <c r="AT246" s="225" t="s">
        <v>183</v>
      </c>
      <c r="AU246" s="225" t="s">
        <v>84</v>
      </c>
      <c r="AY246" s="19" t="s">
        <v>141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9" t="s">
        <v>84</v>
      </c>
      <c r="BK246" s="226">
        <f>ROUND(I246*H246,2)</f>
        <v>0</v>
      </c>
      <c r="BL246" s="19" t="s">
        <v>283</v>
      </c>
      <c r="BM246" s="225" t="s">
        <v>1512</v>
      </c>
    </row>
    <row r="247" s="2" customFormat="1">
      <c r="A247" s="40"/>
      <c r="B247" s="41"/>
      <c r="C247" s="42"/>
      <c r="D247" s="227" t="s">
        <v>150</v>
      </c>
      <c r="E247" s="42"/>
      <c r="F247" s="228" t="s">
        <v>1202</v>
      </c>
      <c r="G247" s="42"/>
      <c r="H247" s="42"/>
      <c r="I247" s="229"/>
      <c r="J247" s="42"/>
      <c r="K247" s="42"/>
      <c r="L247" s="46"/>
      <c r="M247" s="230"/>
      <c r="N247" s="231"/>
      <c r="O247" s="86"/>
      <c r="P247" s="86"/>
      <c r="Q247" s="86"/>
      <c r="R247" s="86"/>
      <c r="S247" s="86"/>
      <c r="T247" s="87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T247" s="19" t="s">
        <v>150</v>
      </c>
      <c r="AU247" s="19" t="s">
        <v>84</v>
      </c>
    </row>
    <row r="248" s="13" customFormat="1">
      <c r="A248" s="13"/>
      <c r="B248" s="232"/>
      <c r="C248" s="233"/>
      <c r="D248" s="234" t="s">
        <v>152</v>
      </c>
      <c r="E248" s="235" t="s">
        <v>19</v>
      </c>
      <c r="F248" s="236" t="s">
        <v>1120</v>
      </c>
      <c r="G248" s="233"/>
      <c r="H248" s="235" t="s">
        <v>19</v>
      </c>
      <c r="I248" s="237"/>
      <c r="J248" s="233"/>
      <c r="K248" s="233"/>
      <c r="L248" s="238"/>
      <c r="M248" s="239"/>
      <c r="N248" s="240"/>
      <c r="O248" s="240"/>
      <c r="P248" s="240"/>
      <c r="Q248" s="240"/>
      <c r="R248" s="240"/>
      <c r="S248" s="240"/>
      <c r="T248" s="241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2" t="s">
        <v>152</v>
      </c>
      <c r="AU248" s="242" t="s">
        <v>84</v>
      </c>
      <c r="AV248" s="13" t="s">
        <v>78</v>
      </c>
      <c r="AW248" s="13" t="s">
        <v>33</v>
      </c>
      <c r="AX248" s="13" t="s">
        <v>71</v>
      </c>
      <c r="AY248" s="242" t="s">
        <v>141</v>
      </c>
    </row>
    <row r="249" s="14" customFormat="1">
      <c r="A249" s="14"/>
      <c r="B249" s="243"/>
      <c r="C249" s="244"/>
      <c r="D249" s="234" t="s">
        <v>152</v>
      </c>
      <c r="E249" s="245" t="s">
        <v>19</v>
      </c>
      <c r="F249" s="246" t="s">
        <v>1183</v>
      </c>
      <c r="G249" s="244"/>
      <c r="H249" s="247">
        <v>9.9000000000000004</v>
      </c>
      <c r="I249" s="248"/>
      <c r="J249" s="244"/>
      <c r="K249" s="244"/>
      <c r="L249" s="249"/>
      <c r="M249" s="250"/>
      <c r="N249" s="251"/>
      <c r="O249" s="251"/>
      <c r="P249" s="251"/>
      <c r="Q249" s="251"/>
      <c r="R249" s="251"/>
      <c r="S249" s="251"/>
      <c r="T249" s="252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3" t="s">
        <v>152</v>
      </c>
      <c r="AU249" s="253" t="s">
        <v>84</v>
      </c>
      <c r="AV249" s="14" t="s">
        <v>84</v>
      </c>
      <c r="AW249" s="14" t="s">
        <v>33</v>
      </c>
      <c r="AX249" s="14" t="s">
        <v>71</v>
      </c>
      <c r="AY249" s="253" t="s">
        <v>141</v>
      </c>
    </row>
    <row r="250" s="14" customFormat="1">
      <c r="A250" s="14"/>
      <c r="B250" s="243"/>
      <c r="C250" s="244"/>
      <c r="D250" s="234" t="s">
        <v>152</v>
      </c>
      <c r="E250" s="245" t="s">
        <v>19</v>
      </c>
      <c r="F250" s="246" t="s">
        <v>1184</v>
      </c>
      <c r="G250" s="244"/>
      <c r="H250" s="247">
        <v>10.800000000000001</v>
      </c>
      <c r="I250" s="248"/>
      <c r="J250" s="244"/>
      <c r="K250" s="244"/>
      <c r="L250" s="249"/>
      <c r="M250" s="250"/>
      <c r="N250" s="251"/>
      <c r="O250" s="251"/>
      <c r="P250" s="251"/>
      <c r="Q250" s="251"/>
      <c r="R250" s="251"/>
      <c r="S250" s="251"/>
      <c r="T250" s="252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53" t="s">
        <v>152</v>
      </c>
      <c r="AU250" s="253" t="s">
        <v>84</v>
      </c>
      <c r="AV250" s="14" t="s">
        <v>84</v>
      </c>
      <c r="AW250" s="14" t="s">
        <v>33</v>
      </c>
      <c r="AX250" s="14" t="s">
        <v>71</v>
      </c>
      <c r="AY250" s="253" t="s">
        <v>141</v>
      </c>
    </row>
    <row r="251" s="14" customFormat="1">
      <c r="A251" s="14"/>
      <c r="B251" s="243"/>
      <c r="C251" s="244"/>
      <c r="D251" s="234" t="s">
        <v>152</v>
      </c>
      <c r="E251" s="245" t="s">
        <v>19</v>
      </c>
      <c r="F251" s="246" t="s">
        <v>1185</v>
      </c>
      <c r="G251" s="244"/>
      <c r="H251" s="247">
        <v>15.800000000000001</v>
      </c>
      <c r="I251" s="248"/>
      <c r="J251" s="244"/>
      <c r="K251" s="244"/>
      <c r="L251" s="249"/>
      <c r="M251" s="250"/>
      <c r="N251" s="251"/>
      <c r="O251" s="251"/>
      <c r="P251" s="251"/>
      <c r="Q251" s="251"/>
      <c r="R251" s="251"/>
      <c r="S251" s="251"/>
      <c r="T251" s="252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53" t="s">
        <v>152</v>
      </c>
      <c r="AU251" s="253" t="s">
        <v>84</v>
      </c>
      <c r="AV251" s="14" t="s">
        <v>84</v>
      </c>
      <c r="AW251" s="14" t="s">
        <v>33</v>
      </c>
      <c r="AX251" s="14" t="s">
        <v>71</v>
      </c>
      <c r="AY251" s="253" t="s">
        <v>141</v>
      </c>
    </row>
    <row r="252" s="15" customFormat="1">
      <c r="A252" s="15"/>
      <c r="B252" s="254"/>
      <c r="C252" s="255"/>
      <c r="D252" s="234" t="s">
        <v>152</v>
      </c>
      <c r="E252" s="256" t="s">
        <v>19</v>
      </c>
      <c r="F252" s="257" t="s">
        <v>159</v>
      </c>
      <c r="G252" s="255"/>
      <c r="H252" s="258">
        <v>36.5</v>
      </c>
      <c r="I252" s="259"/>
      <c r="J252" s="255"/>
      <c r="K252" s="255"/>
      <c r="L252" s="260"/>
      <c r="M252" s="261"/>
      <c r="N252" s="262"/>
      <c r="O252" s="262"/>
      <c r="P252" s="262"/>
      <c r="Q252" s="262"/>
      <c r="R252" s="262"/>
      <c r="S252" s="262"/>
      <c r="T252" s="263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64" t="s">
        <v>152</v>
      </c>
      <c r="AU252" s="264" t="s">
        <v>84</v>
      </c>
      <c r="AV252" s="15" t="s">
        <v>148</v>
      </c>
      <c r="AW252" s="15" t="s">
        <v>33</v>
      </c>
      <c r="AX252" s="15" t="s">
        <v>78</v>
      </c>
      <c r="AY252" s="264" t="s">
        <v>141</v>
      </c>
    </row>
    <row r="253" s="14" customFormat="1">
      <c r="A253" s="14"/>
      <c r="B253" s="243"/>
      <c r="C253" s="244"/>
      <c r="D253" s="234" t="s">
        <v>152</v>
      </c>
      <c r="E253" s="244"/>
      <c r="F253" s="246" t="s">
        <v>1203</v>
      </c>
      <c r="G253" s="244"/>
      <c r="H253" s="247">
        <v>40.149999999999999</v>
      </c>
      <c r="I253" s="248"/>
      <c r="J253" s="244"/>
      <c r="K253" s="244"/>
      <c r="L253" s="249"/>
      <c r="M253" s="250"/>
      <c r="N253" s="251"/>
      <c r="O253" s="251"/>
      <c r="P253" s="251"/>
      <c r="Q253" s="251"/>
      <c r="R253" s="251"/>
      <c r="S253" s="251"/>
      <c r="T253" s="252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3" t="s">
        <v>152</v>
      </c>
      <c r="AU253" s="253" t="s">
        <v>84</v>
      </c>
      <c r="AV253" s="14" t="s">
        <v>84</v>
      </c>
      <c r="AW253" s="14" t="s">
        <v>4</v>
      </c>
      <c r="AX253" s="14" t="s">
        <v>78</v>
      </c>
      <c r="AY253" s="253" t="s">
        <v>141</v>
      </c>
    </row>
    <row r="254" s="2" customFormat="1" ht="24.15" customHeight="1">
      <c r="A254" s="40"/>
      <c r="B254" s="41"/>
      <c r="C254" s="214" t="s">
        <v>297</v>
      </c>
      <c r="D254" s="214" t="s">
        <v>143</v>
      </c>
      <c r="E254" s="215" t="s">
        <v>1204</v>
      </c>
      <c r="F254" s="216" t="s">
        <v>1205</v>
      </c>
      <c r="G254" s="217" t="s">
        <v>826</v>
      </c>
      <c r="H254" s="286"/>
      <c r="I254" s="219"/>
      <c r="J254" s="220">
        <f>ROUND(I254*H254,2)</f>
        <v>0</v>
      </c>
      <c r="K254" s="216" t="s">
        <v>147</v>
      </c>
      <c r="L254" s="46"/>
      <c r="M254" s="221" t="s">
        <v>19</v>
      </c>
      <c r="N254" s="222" t="s">
        <v>43</v>
      </c>
      <c r="O254" s="86"/>
      <c r="P254" s="223">
        <f>O254*H254</f>
        <v>0</v>
      </c>
      <c r="Q254" s="223">
        <v>0</v>
      </c>
      <c r="R254" s="223">
        <f>Q254*H254</f>
        <v>0</v>
      </c>
      <c r="S254" s="223">
        <v>0</v>
      </c>
      <c r="T254" s="224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25" t="s">
        <v>283</v>
      </c>
      <c r="AT254" s="225" t="s">
        <v>143</v>
      </c>
      <c r="AU254" s="225" t="s">
        <v>84</v>
      </c>
      <c r="AY254" s="19" t="s">
        <v>141</v>
      </c>
      <c r="BE254" s="226">
        <f>IF(N254="základní",J254,0)</f>
        <v>0</v>
      </c>
      <c r="BF254" s="226">
        <f>IF(N254="snížená",J254,0)</f>
        <v>0</v>
      </c>
      <c r="BG254" s="226">
        <f>IF(N254="zákl. přenesená",J254,0)</f>
        <v>0</v>
      </c>
      <c r="BH254" s="226">
        <f>IF(N254="sníž. přenesená",J254,0)</f>
        <v>0</v>
      </c>
      <c r="BI254" s="226">
        <f>IF(N254="nulová",J254,0)</f>
        <v>0</v>
      </c>
      <c r="BJ254" s="19" t="s">
        <v>84</v>
      </c>
      <c r="BK254" s="226">
        <f>ROUND(I254*H254,2)</f>
        <v>0</v>
      </c>
      <c r="BL254" s="19" t="s">
        <v>283</v>
      </c>
      <c r="BM254" s="225" t="s">
        <v>1206</v>
      </c>
    </row>
    <row r="255" s="2" customFormat="1">
      <c r="A255" s="40"/>
      <c r="B255" s="41"/>
      <c r="C255" s="42"/>
      <c r="D255" s="227" t="s">
        <v>150</v>
      </c>
      <c r="E255" s="42"/>
      <c r="F255" s="228" t="s">
        <v>1207</v>
      </c>
      <c r="G255" s="42"/>
      <c r="H255" s="42"/>
      <c r="I255" s="229"/>
      <c r="J255" s="42"/>
      <c r="K255" s="42"/>
      <c r="L255" s="46"/>
      <c r="M255" s="230"/>
      <c r="N255" s="231"/>
      <c r="O255" s="86"/>
      <c r="P255" s="86"/>
      <c r="Q255" s="86"/>
      <c r="R255" s="86"/>
      <c r="S255" s="86"/>
      <c r="T255" s="87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T255" s="19" t="s">
        <v>150</v>
      </c>
      <c r="AU255" s="19" t="s">
        <v>84</v>
      </c>
    </row>
    <row r="256" s="12" customFormat="1" ht="22.8" customHeight="1">
      <c r="A256" s="12"/>
      <c r="B256" s="198"/>
      <c r="C256" s="199"/>
      <c r="D256" s="200" t="s">
        <v>70</v>
      </c>
      <c r="E256" s="212" t="s">
        <v>1208</v>
      </c>
      <c r="F256" s="212" t="s">
        <v>1209</v>
      </c>
      <c r="G256" s="199"/>
      <c r="H256" s="199"/>
      <c r="I256" s="202"/>
      <c r="J256" s="213">
        <f>BK256</f>
        <v>0</v>
      </c>
      <c r="K256" s="199"/>
      <c r="L256" s="204"/>
      <c r="M256" s="205"/>
      <c r="N256" s="206"/>
      <c r="O256" s="206"/>
      <c r="P256" s="207">
        <f>SUM(P257:P298)</f>
        <v>0</v>
      </c>
      <c r="Q256" s="206"/>
      <c r="R256" s="207">
        <f>SUM(R257:R298)</f>
        <v>1.7958144</v>
      </c>
      <c r="S256" s="206"/>
      <c r="T256" s="208">
        <f>SUM(T257:T298)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9" t="s">
        <v>84</v>
      </c>
      <c r="AT256" s="210" t="s">
        <v>70</v>
      </c>
      <c r="AU256" s="210" t="s">
        <v>78</v>
      </c>
      <c r="AY256" s="209" t="s">
        <v>141</v>
      </c>
      <c r="BK256" s="211">
        <f>SUM(BK257:BK298)</f>
        <v>0</v>
      </c>
    </row>
    <row r="257" s="2" customFormat="1" ht="24.15" customHeight="1">
      <c r="A257" s="40"/>
      <c r="B257" s="41"/>
      <c r="C257" s="214" t="s">
        <v>303</v>
      </c>
      <c r="D257" s="214" t="s">
        <v>143</v>
      </c>
      <c r="E257" s="215" t="s">
        <v>1210</v>
      </c>
      <c r="F257" s="216" t="s">
        <v>1211</v>
      </c>
      <c r="G257" s="217" t="s">
        <v>146</v>
      </c>
      <c r="H257" s="218">
        <v>71.084000000000003</v>
      </c>
      <c r="I257" s="219"/>
      <c r="J257" s="220">
        <f>ROUND(I257*H257,2)</f>
        <v>0</v>
      </c>
      <c r="K257" s="216" t="s">
        <v>147</v>
      </c>
      <c r="L257" s="46"/>
      <c r="M257" s="221" t="s">
        <v>19</v>
      </c>
      <c r="N257" s="222" t="s">
        <v>43</v>
      </c>
      <c r="O257" s="86"/>
      <c r="P257" s="223">
        <f>O257*H257</f>
        <v>0</v>
      </c>
      <c r="Q257" s="223">
        <v>0.0060000000000000001</v>
      </c>
      <c r="R257" s="223">
        <f>Q257*H257</f>
        <v>0.42650400000000005</v>
      </c>
      <c r="S257" s="223">
        <v>0</v>
      </c>
      <c r="T257" s="224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25" t="s">
        <v>283</v>
      </c>
      <c r="AT257" s="225" t="s">
        <v>143</v>
      </c>
      <c r="AU257" s="225" t="s">
        <v>84</v>
      </c>
      <c r="AY257" s="19" t="s">
        <v>141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9" t="s">
        <v>84</v>
      </c>
      <c r="BK257" s="226">
        <f>ROUND(I257*H257,2)</f>
        <v>0</v>
      </c>
      <c r="BL257" s="19" t="s">
        <v>283</v>
      </c>
      <c r="BM257" s="225" t="s">
        <v>1212</v>
      </c>
    </row>
    <row r="258" s="2" customFormat="1">
      <c r="A258" s="40"/>
      <c r="B258" s="41"/>
      <c r="C258" s="42"/>
      <c r="D258" s="227" t="s">
        <v>150</v>
      </c>
      <c r="E258" s="42"/>
      <c r="F258" s="228" t="s">
        <v>1213</v>
      </c>
      <c r="G258" s="42"/>
      <c r="H258" s="42"/>
      <c r="I258" s="229"/>
      <c r="J258" s="42"/>
      <c r="K258" s="42"/>
      <c r="L258" s="46"/>
      <c r="M258" s="230"/>
      <c r="N258" s="231"/>
      <c r="O258" s="86"/>
      <c r="P258" s="86"/>
      <c r="Q258" s="86"/>
      <c r="R258" s="86"/>
      <c r="S258" s="86"/>
      <c r="T258" s="87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T258" s="19" t="s">
        <v>150</v>
      </c>
      <c r="AU258" s="19" t="s">
        <v>84</v>
      </c>
    </row>
    <row r="259" s="13" customFormat="1">
      <c r="A259" s="13"/>
      <c r="B259" s="232"/>
      <c r="C259" s="233"/>
      <c r="D259" s="234" t="s">
        <v>152</v>
      </c>
      <c r="E259" s="235" t="s">
        <v>19</v>
      </c>
      <c r="F259" s="236" t="s">
        <v>1120</v>
      </c>
      <c r="G259" s="233"/>
      <c r="H259" s="235" t="s">
        <v>19</v>
      </c>
      <c r="I259" s="237"/>
      <c r="J259" s="233"/>
      <c r="K259" s="233"/>
      <c r="L259" s="238"/>
      <c r="M259" s="239"/>
      <c r="N259" s="240"/>
      <c r="O259" s="240"/>
      <c r="P259" s="240"/>
      <c r="Q259" s="240"/>
      <c r="R259" s="240"/>
      <c r="S259" s="240"/>
      <c r="T259" s="24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2" t="s">
        <v>152</v>
      </c>
      <c r="AU259" s="242" t="s">
        <v>84</v>
      </c>
      <c r="AV259" s="13" t="s">
        <v>78</v>
      </c>
      <c r="AW259" s="13" t="s">
        <v>33</v>
      </c>
      <c r="AX259" s="13" t="s">
        <v>71</v>
      </c>
      <c r="AY259" s="242" t="s">
        <v>141</v>
      </c>
    </row>
    <row r="260" s="14" customFormat="1">
      <c r="A260" s="14"/>
      <c r="B260" s="243"/>
      <c r="C260" s="244"/>
      <c r="D260" s="234" t="s">
        <v>152</v>
      </c>
      <c r="E260" s="245" t="s">
        <v>19</v>
      </c>
      <c r="F260" s="246" t="s">
        <v>1214</v>
      </c>
      <c r="G260" s="244"/>
      <c r="H260" s="247">
        <v>29.093</v>
      </c>
      <c r="I260" s="248"/>
      <c r="J260" s="244"/>
      <c r="K260" s="244"/>
      <c r="L260" s="249"/>
      <c r="M260" s="250"/>
      <c r="N260" s="251"/>
      <c r="O260" s="251"/>
      <c r="P260" s="251"/>
      <c r="Q260" s="251"/>
      <c r="R260" s="251"/>
      <c r="S260" s="251"/>
      <c r="T260" s="252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53" t="s">
        <v>152</v>
      </c>
      <c r="AU260" s="253" t="s">
        <v>84</v>
      </c>
      <c r="AV260" s="14" t="s">
        <v>84</v>
      </c>
      <c r="AW260" s="14" t="s">
        <v>33</v>
      </c>
      <c r="AX260" s="14" t="s">
        <v>71</v>
      </c>
      <c r="AY260" s="253" t="s">
        <v>141</v>
      </c>
    </row>
    <row r="261" s="14" customFormat="1">
      <c r="A261" s="14"/>
      <c r="B261" s="243"/>
      <c r="C261" s="244"/>
      <c r="D261" s="234" t="s">
        <v>152</v>
      </c>
      <c r="E261" s="245" t="s">
        <v>19</v>
      </c>
      <c r="F261" s="246" t="s">
        <v>1215</v>
      </c>
      <c r="G261" s="244"/>
      <c r="H261" s="247">
        <v>4.4550000000000001</v>
      </c>
      <c r="I261" s="248"/>
      <c r="J261" s="244"/>
      <c r="K261" s="244"/>
      <c r="L261" s="249"/>
      <c r="M261" s="250"/>
      <c r="N261" s="251"/>
      <c r="O261" s="251"/>
      <c r="P261" s="251"/>
      <c r="Q261" s="251"/>
      <c r="R261" s="251"/>
      <c r="S261" s="251"/>
      <c r="T261" s="252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3" t="s">
        <v>152</v>
      </c>
      <c r="AU261" s="253" t="s">
        <v>84</v>
      </c>
      <c r="AV261" s="14" t="s">
        <v>84</v>
      </c>
      <c r="AW261" s="14" t="s">
        <v>33</v>
      </c>
      <c r="AX261" s="14" t="s">
        <v>71</v>
      </c>
      <c r="AY261" s="253" t="s">
        <v>141</v>
      </c>
    </row>
    <row r="262" s="14" customFormat="1">
      <c r="A262" s="14"/>
      <c r="B262" s="243"/>
      <c r="C262" s="244"/>
      <c r="D262" s="234" t="s">
        <v>152</v>
      </c>
      <c r="E262" s="245" t="s">
        <v>19</v>
      </c>
      <c r="F262" s="246" t="s">
        <v>1513</v>
      </c>
      <c r="G262" s="244"/>
      <c r="H262" s="247">
        <v>33.036000000000001</v>
      </c>
      <c r="I262" s="248"/>
      <c r="J262" s="244"/>
      <c r="K262" s="244"/>
      <c r="L262" s="249"/>
      <c r="M262" s="250"/>
      <c r="N262" s="251"/>
      <c r="O262" s="251"/>
      <c r="P262" s="251"/>
      <c r="Q262" s="251"/>
      <c r="R262" s="251"/>
      <c r="S262" s="251"/>
      <c r="T262" s="252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3" t="s">
        <v>152</v>
      </c>
      <c r="AU262" s="253" t="s">
        <v>84</v>
      </c>
      <c r="AV262" s="14" t="s">
        <v>84</v>
      </c>
      <c r="AW262" s="14" t="s">
        <v>33</v>
      </c>
      <c r="AX262" s="14" t="s">
        <v>71</v>
      </c>
      <c r="AY262" s="253" t="s">
        <v>141</v>
      </c>
    </row>
    <row r="263" s="14" customFormat="1">
      <c r="A263" s="14"/>
      <c r="B263" s="243"/>
      <c r="C263" s="244"/>
      <c r="D263" s="234" t="s">
        <v>152</v>
      </c>
      <c r="E263" s="245" t="s">
        <v>19</v>
      </c>
      <c r="F263" s="246" t="s">
        <v>1217</v>
      </c>
      <c r="G263" s="244"/>
      <c r="H263" s="247">
        <v>4.5</v>
      </c>
      <c r="I263" s="248"/>
      <c r="J263" s="244"/>
      <c r="K263" s="244"/>
      <c r="L263" s="249"/>
      <c r="M263" s="250"/>
      <c r="N263" s="251"/>
      <c r="O263" s="251"/>
      <c r="P263" s="251"/>
      <c r="Q263" s="251"/>
      <c r="R263" s="251"/>
      <c r="S263" s="251"/>
      <c r="T263" s="252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53" t="s">
        <v>152</v>
      </c>
      <c r="AU263" s="253" t="s">
        <v>84</v>
      </c>
      <c r="AV263" s="14" t="s">
        <v>84</v>
      </c>
      <c r="AW263" s="14" t="s">
        <v>33</v>
      </c>
      <c r="AX263" s="14" t="s">
        <v>71</v>
      </c>
      <c r="AY263" s="253" t="s">
        <v>141</v>
      </c>
    </row>
    <row r="264" s="15" customFormat="1">
      <c r="A264" s="15"/>
      <c r="B264" s="254"/>
      <c r="C264" s="255"/>
      <c r="D264" s="234" t="s">
        <v>152</v>
      </c>
      <c r="E264" s="256" t="s">
        <v>19</v>
      </c>
      <c r="F264" s="257" t="s">
        <v>159</v>
      </c>
      <c r="G264" s="255"/>
      <c r="H264" s="258">
        <v>71.084000000000003</v>
      </c>
      <c r="I264" s="259"/>
      <c r="J264" s="255"/>
      <c r="K264" s="255"/>
      <c r="L264" s="260"/>
      <c r="M264" s="261"/>
      <c r="N264" s="262"/>
      <c r="O264" s="262"/>
      <c r="P264" s="262"/>
      <c r="Q264" s="262"/>
      <c r="R264" s="262"/>
      <c r="S264" s="262"/>
      <c r="T264" s="263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4" t="s">
        <v>152</v>
      </c>
      <c r="AU264" s="264" t="s">
        <v>84</v>
      </c>
      <c r="AV264" s="15" t="s">
        <v>148</v>
      </c>
      <c r="AW264" s="15" t="s">
        <v>33</v>
      </c>
      <c r="AX264" s="15" t="s">
        <v>78</v>
      </c>
      <c r="AY264" s="264" t="s">
        <v>141</v>
      </c>
    </row>
    <row r="265" s="2" customFormat="1" ht="16.5" customHeight="1">
      <c r="A265" s="40"/>
      <c r="B265" s="41"/>
      <c r="C265" s="265" t="s">
        <v>309</v>
      </c>
      <c r="D265" s="265" t="s">
        <v>183</v>
      </c>
      <c r="E265" s="266" t="s">
        <v>1218</v>
      </c>
      <c r="F265" s="267" t="s">
        <v>1219</v>
      </c>
      <c r="G265" s="268" t="s">
        <v>146</v>
      </c>
      <c r="H265" s="269">
        <v>74.638000000000005</v>
      </c>
      <c r="I265" s="270"/>
      <c r="J265" s="271">
        <f>ROUND(I265*H265,2)</f>
        <v>0</v>
      </c>
      <c r="K265" s="267" t="s">
        <v>147</v>
      </c>
      <c r="L265" s="272"/>
      <c r="M265" s="273" t="s">
        <v>19</v>
      </c>
      <c r="N265" s="274" t="s">
        <v>43</v>
      </c>
      <c r="O265" s="86"/>
      <c r="P265" s="223">
        <f>O265*H265</f>
        <v>0</v>
      </c>
      <c r="Q265" s="223">
        <v>0.0015</v>
      </c>
      <c r="R265" s="223">
        <f>Q265*H265</f>
        <v>0.11195700000000002</v>
      </c>
      <c r="S265" s="223">
        <v>0</v>
      </c>
      <c r="T265" s="224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25" t="s">
        <v>294</v>
      </c>
      <c r="AT265" s="225" t="s">
        <v>183</v>
      </c>
      <c r="AU265" s="225" t="s">
        <v>84</v>
      </c>
      <c r="AY265" s="19" t="s">
        <v>141</v>
      </c>
      <c r="BE265" s="226">
        <f>IF(N265="základní",J265,0)</f>
        <v>0</v>
      </c>
      <c r="BF265" s="226">
        <f>IF(N265="snížená",J265,0)</f>
        <v>0</v>
      </c>
      <c r="BG265" s="226">
        <f>IF(N265="zákl. přenesená",J265,0)</f>
        <v>0</v>
      </c>
      <c r="BH265" s="226">
        <f>IF(N265="sníž. přenesená",J265,0)</f>
        <v>0</v>
      </c>
      <c r="BI265" s="226">
        <f>IF(N265="nulová",J265,0)</f>
        <v>0</v>
      </c>
      <c r="BJ265" s="19" t="s">
        <v>84</v>
      </c>
      <c r="BK265" s="226">
        <f>ROUND(I265*H265,2)</f>
        <v>0</v>
      </c>
      <c r="BL265" s="19" t="s">
        <v>283</v>
      </c>
      <c r="BM265" s="225" t="s">
        <v>1220</v>
      </c>
    </row>
    <row r="266" s="2" customFormat="1">
      <c r="A266" s="40"/>
      <c r="B266" s="41"/>
      <c r="C266" s="42"/>
      <c r="D266" s="227" t="s">
        <v>150</v>
      </c>
      <c r="E266" s="42"/>
      <c r="F266" s="228" t="s">
        <v>1221</v>
      </c>
      <c r="G266" s="42"/>
      <c r="H266" s="42"/>
      <c r="I266" s="229"/>
      <c r="J266" s="42"/>
      <c r="K266" s="42"/>
      <c r="L266" s="46"/>
      <c r="M266" s="230"/>
      <c r="N266" s="231"/>
      <c r="O266" s="86"/>
      <c r="P266" s="86"/>
      <c r="Q266" s="86"/>
      <c r="R266" s="86"/>
      <c r="S266" s="86"/>
      <c r="T266" s="87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T266" s="19" t="s">
        <v>150</v>
      </c>
      <c r="AU266" s="19" t="s">
        <v>84</v>
      </c>
    </row>
    <row r="267" s="13" customFormat="1">
      <c r="A267" s="13"/>
      <c r="B267" s="232"/>
      <c r="C267" s="233"/>
      <c r="D267" s="234" t="s">
        <v>152</v>
      </c>
      <c r="E267" s="235" t="s">
        <v>19</v>
      </c>
      <c r="F267" s="236" t="s">
        <v>1120</v>
      </c>
      <c r="G267" s="233"/>
      <c r="H267" s="235" t="s">
        <v>19</v>
      </c>
      <c r="I267" s="237"/>
      <c r="J267" s="233"/>
      <c r="K267" s="233"/>
      <c r="L267" s="238"/>
      <c r="M267" s="239"/>
      <c r="N267" s="240"/>
      <c r="O267" s="240"/>
      <c r="P267" s="240"/>
      <c r="Q267" s="240"/>
      <c r="R267" s="240"/>
      <c r="S267" s="240"/>
      <c r="T267" s="24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2" t="s">
        <v>152</v>
      </c>
      <c r="AU267" s="242" t="s">
        <v>84</v>
      </c>
      <c r="AV267" s="13" t="s">
        <v>78</v>
      </c>
      <c r="AW267" s="13" t="s">
        <v>33</v>
      </c>
      <c r="AX267" s="13" t="s">
        <v>71</v>
      </c>
      <c r="AY267" s="242" t="s">
        <v>141</v>
      </c>
    </row>
    <row r="268" s="14" customFormat="1">
      <c r="A268" s="14"/>
      <c r="B268" s="243"/>
      <c r="C268" s="244"/>
      <c r="D268" s="234" t="s">
        <v>152</v>
      </c>
      <c r="E268" s="245" t="s">
        <v>19</v>
      </c>
      <c r="F268" s="246" t="s">
        <v>1214</v>
      </c>
      <c r="G268" s="244"/>
      <c r="H268" s="247">
        <v>29.093</v>
      </c>
      <c r="I268" s="248"/>
      <c r="J268" s="244"/>
      <c r="K268" s="244"/>
      <c r="L268" s="249"/>
      <c r="M268" s="250"/>
      <c r="N268" s="251"/>
      <c r="O268" s="251"/>
      <c r="P268" s="251"/>
      <c r="Q268" s="251"/>
      <c r="R268" s="251"/>
      <c r="S268" s="251"/>
      <c r="T268" s="252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3" t="s">
        <v>152</v>
      </c>
      <c r="AU268" s="253" t="s">
        <v>84</v>
      </c>
      <c r="AV268" s="14" t="s">
        <v>84</v>
      </c>
      <c r="AW268" s="14" t="s">
        <v>33</v>
      </c>
      <c r="AX268" s="14" t="s">
        <v>71</v>
      </c>
      <c r="AY268" s="253" t="s">
        <v>141</v>
      </c>
    </row>
    <row r="269" s="14" customFormat="1">
      <c r="A269" s="14"/>
      <c r="B269" s="243"/>
      <c r="C269" s="244"/>
      <c r="D269" s="234" t="s">
        <v>152</v>
      </c>
      <c r="E269" s="245" t="s">
        <v>19</v>
      </c>
      <c r="F269" s="246" t="s">
        <v>1215</v>
      </c>
      <c r="G269" s="244"/>
      <c r="H269" s="247">
        <v>4.4550000000000001</v>
      </c>
      <c r="I269" s="248"/>
      <c r="J269" s="244"/>
      <c r="K269" s="244"/>
      <c r="L269" s="249"/>
      <c r="M269" s="250"/>
      <c r="N269" s="251"/>
      <c r="O269" s="251"/>
      <c r="P269" s="251"/>
      <c r="Q269" s="251"/>
      <c r="R269" s="251"/>
      <c r="S269" s="251"/>
      <c r="T269" s="252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53" t="s">
        <v>152</v>
      </c>
      <c r="AU269" s="253" t="s">
        <v>84</v>
      </c>
      <c r="AV269" s="14" t="s">
        <v>84</v>
      </c>
      <c r="AW269" s="14" t="s">
        <v>33</v>
      </c>
      <c r="AX269" s="14" t="s">
        <v>71</v>
      </c>
      <c r="AY269" s="253" t="s">
        <v>141</v>
      </c>
    </row>
    <row r="270" s="14" customFormat="1">
      <c r="A270" s="14"/>
      <c r="B270" s="243"/>
      <c r="C270" s="244"/>
      <c r="D270" s="234" t="s">
        <v>152</v>
      </c>
      <c r="E270" s="245" t="s">
        <v>19</v>
      </c>
      <c r="F270" s="246" t="s">
        <v>1513</v>
      </c>
      <c r="G270" s="244"/>
      <c r="H270" s="247">
        <v>33.036000000000001</v>
      </c>
      <c r="I270" s="248"/>
      <c r="J270" s="244"/>
      <c r="K270" s="244"/>
      <c r="L270" s="249"/>
      <c r="M270" s="250"/>
      <c r="N270" s="251"/>
      <c r="O270" s="251"/>
      <c r="P270" s="251"/>
      <c r="Q270" s="251"/>
      <c r="R270" s="251"/>
      <c r="S270" s="251"/>
      <c r="T270" s="252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53" t="s">
        <v>152</v>
      </c>
      <c r="AU270" s="253" t="s">
        <v>84</v>
      </c>
      <c r="AV270" s="14" t="s">
        <v>84</v>
      </c>
      <c r="AW270" s="14" t="s">
        <v>33</v>
      </c>
      <c r="AX270" s="14" t="s">
        <v>71</v>
      </c>
      <c r="AY270" s="253" t="s">
        <v>141</v>
      </c>
    </row>
    <row r="271" s="14" customFormat="1">
      <c r="A271" s="14"/>
      <c r="B271" s="243"/>
      <c r="C271" s="244"/>
      <c r="D271" s="234" t="s">
        <v>152</v>
      </c>
      <c r="E271" s="245" t="s">
        <v>19</v>
      </c>
      <c r="F271" s="246" t="s">
        <v>1217</v>
      </c>
      <c r="G271" s="244"/>
      <c r="H271" s="247">
        <v>4.5</v>
      </c>
      <c r="I271" s="248"/>
      <c r="J271" s="244"/>
      <c r="K271" s="244"/>
      <c r="L271" s="249"/>
      <c r="M271" s="250"/>
      <c r="N271" s="251"/>
      <c r="O271" s="251"/>
      <c r="P271" s="251"/>
      <c r="Q271" s="251"/>
      <c r="R271" s="251"/>
      <c r="S271" s="251"/>
      <c r="T271" s="252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53" t="s">
        <v>152</v>
      </c>
      <c r="AU271" s="253" t="s">
        <v>84</v>
      </c>
      <c r="AV271" s="14" t="s">
        <v>84</v>
      </c>
      <c r="AW271" s="14" t="s">
        <v>33</v>
      </c>
      <c r="AX271" s="14" t="s">
        <v>71</v>
      </c>
      <c r="AY271" s="253" t="s">
        <v>141</v>
      </c>
    </row>
    <row r="272" s="15" customFormat="1">
      <c r="A272" s="15"/>
      <c r="B272" s="254"/>
      <c r="C272" s="255"/>
      <c r="D272" s="234" t="s">
        <v>152</v>
      </c>
      <c r="E272" s="256" t="s">
        <v>19</v>
      </c>
      <c r="F272" s="257" t="s">
        <v>159</v>
      </c>
      <c r="G272" s="255"/>
      <c r="H272" s="258">
        <v>71.084000000000003</v>
      </c>
      <c r="I272" s="259"/>
      <c r="J272" s="255"/>
      <c r="K272" s="255"/>
      <c r="L272" s="260"/>
      <c r="M272" s="261"/>
      <c r="N272" s="262"/>
      <c r="O272" s="262"/>
      <c r="P272" s="262"/>
      <c r="Q272" s="262"/>
      <c r="R272" s="262"/>
      <c r="S272" s="262"/>
      <c r="T272" s="263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64" t="s">
        <v>152</v>
      </c>
      <c r="AU272" s="264" t="s">
        <v>84</v>
      </c>
      <c r="AV272" s="15" t="s">
        <v>148</v>
      </c>
      <c r="AW272" s="15" t="s">
        <v>33</v>
      </c>
      <c r="AX272" s="15" t="s">
        <v>78</v>
      </c>
      <c r="AY272" s="264" t="s">
        <v>141</v>
      </c>
    </row>
    <row r="273" s="14" customFormat="1">
      <c r="A273" s="14"/>
      <c r="B273" s="243"/>
      <c r="C273" s="244"/>
      <c r="D273" s="234" t="s">
        <v>152</v>
      </c>
      <c r="E273" s="244"/>
      <c r="F273" s="246" t="s">
        <v>1514</v>
      </c>
      <c r="G273" s="244"/>
      <c r="H273" s="247">
        <v>74.638000000000005</v>
      </c>
      <c r="I273" s="248"/>
      <c r="J273" s="244"/>
      <c r="K273" s="244"/>
      <c r="L273" s="249"/>
      <c r="M273" s="250"/>
      <c r="N273" s="251"/>
      <c r="O273" s="251"/>
      <c r="P273" s="251"/>
      <c r="Q273" s="251"/>
      <c r="R273" s="251"/>
      <c r="S273" s="251"/>
      <c r="T273" s="252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53" t="s">
        <v>152</v>
      </c>
      <c r="AU273" s="253" t="s">
        <v>84</v>
      </c>
      <c r="AV273" s="14" t="s">
        <v>84</v>
      </c>
      <c r="AW273" s="14" t="s">
        <v>4</v>
      </c>
      <c r="AX273" s="14" t="s">
        <v>78</v>
      </c>
      <c r="AY273" s="253" t="s">
        <v>141</v>
      </c>
    </row>
    <row r="274" s="2" customFormat="1" ht="24.15" customHeight="1">
      <c r="A274" s="40"/>
      <c r="B274" s="41"/>
      <c r="C274" s="214" t="s">
        <v>7</v>
      </c>
      <c r="D274" s="214" t="s">
        <v>143</v>
      </c>
      <c r="E274" s="215" t="s">
        <v>1223</v>
      </c>
      <c r="F274" s="216" t="s">
        <v>1224</v>
      </c>
      <c r="G274" s="217" t="s">
        <v>146</v>
      </c>
      <c r="H274" s="218">
        <v>395.39499999999998</v>
      </c>
      <c r="I274" s="219"/>
      <c r="J274" s="220">
        <f>ROUND(I274*H274,2)</f>
        <v>0</v>
      </c>
      <c r="K274" s="216" t="s">
        <v>147</v>
      </c>
      <c r="L274" s="46"/>
      <c r="M274" s="221" t="s">
        <v>19</v>
      </c>
      <c r="N274" s="222" t="s">
        <v>43</v>
      </c>
      <c r="O274" s="86"/>
      <c r="P274" s="223">
        <f>O274*H274</f>
        <v>0</v>
      </c>
      <c r="Q274" s="223">
        <v>0.00012</v>
      </c>
      <c r="R274" s="223">
        <f>Q274*H274</f>
        <v>0.047447400000000001</v>
      </c>
      <c r="S274" s="223">
        <v>0</v>
      </c>
      <c r="T274" s="224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25" t="s">
        <v>283</v>
      </c>
      <c r="AT274" s="225" t="s">
        <v>143</v>
      </c>
      <c r="AU274" s="225" t="s">
        <v>84</v>
      </c>
      <c r="AY274" s="19" t="s">
        <v>141</v>
      </c>
      <c r="BE274" s="226">
        <f>IF(N274="základní",J274,0)</f>
        <v>0</v>
      </c>
      <c r="BF274" s="226">
        <f>IF(N274="snížená",J274,0)</f>
        <v>0</v>
      </c>
      <c r="BG274" s="226">
        <f>IF(N274="zákl. přenesená",J274,0)</f>
        <v>0</v>
      </c>
      <c r="BH274" s="226">
        <f>IF(N274="sníž. přenesená",J274,0)</f>
        <v>0</v>
      </c>
      <c r="BI274" s="226">
        <f>IF(N274="nulová",J274,0)</f>
        <v>0</v>
      </c>
      <c r="BJ274" s="19" t="s">
        <v>84</v>
      </c>
      <c r="BK274" s="226">
        <f>ROUND(I274*H274,2)</f>
        <v>0</v>
      </c>
      <c r="BL274" s="19" t="s">
        <v>283</v>
      </c>
      <c r="BM274" s="225" t="s">
        <v>1225</v>
      </c>
    </row>
    <row r="275" s="2" customFormat="1">
      <c r="A275" s="40"/>
      <c r="B275" s="41"/>
      <c r="C275" s="42"/>
      <c r="D275" s="227" t="s">
        <v>150</v>
      </c>
      <c r="E275" s="42"/>
      <c r="F275" s="228" t="s">
        <v>1226</v>
      </c>
      <c r="G275" s="42"/>
      <c r="H275" s="42"/>
      <c r="I275" s="229"/>
      <c r="J275" s="42"/>
      <c r="K275" s="42"/>
      <c r="L275" s="46"/>
      <c r="M275" s="230"/>
      <c r="N275" s="231"/>
      <c r="O275" s="86"/>
      <c r="P275" s="86"/>
      <c r="Q275" s="86"/>
      <c r="R275" s="86"/>
      <c r="S275" s="86"/>
      <c r="T275" s="87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T275" s="19" t="s">
        <v>150</v>
      </c>
      <c r="AU275" s="19" t="s">
        <v>84</v>
      </c>
    </row>
    <row r="276" s="13" customFormat="1">
      <c r="A276" s="13"/>
      <c r="B276" s="232"/>
      <c r="C276" s="233"/>
      <c r="D276" s="234" t="s">
        <v>152</v>
      </c>
      <c r="E276" s="235" t="s">
        <v>19</v>
      </c>
      <c r="F276" s="236" t="s">
        <v>1120</v>
      </c>
      <c r="G276" s="233"/>
      <c r="H276" s="235" t="s">
        <v>19</v>
      </c>
      <c r="I276" s="237"/>
      <c r="J276" s="233"/>
      <c r="K276" s="233"/>
      <c r="L276" s="238"/>
      <c r="M276" s="239"/>
      <c r="N276" s="240"/>
      <c r="O276" s="240"/>
      <c r="P276" s="240"/>
      <c r="Q276" s="240"/>
      <c r="R276" s="240"/>
      <c r="S276" s="240"/>
      <c r="T276" s="241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2" t="s">
        <v>152</v>
      </c>
      <c r="AU276" s="242" t="s">
        <v>84</v>
      </c>
      <c r="AV276" s="13" t="s">
        <v>78</v>
      </c>
      <c r="AW276" s="13" t="s">
        <v>33</v>
      </c>
      <c r="AX276" s="13" t="s">
        <v>71</v>
      </c>
      <c r="AY276" s="242" t="s">
        <v>141</v>
      </c>
    </row>
    <row r="277" s="14" customFormat="1">
      <c r="A277" s="14"/>
      <c r="B277" s="243"/>
      <c r="C277" s="244"/>
      <c r="D277" s="234" t="s">
        <v>152</v>
      </c>
      <c r="E277" s="245" t="s">
        <v>19</v>
      </c>
      <c r="F277" s="246" t="s">
        <v>1227</v>
      </c>
      <c r="G277" s="244"/>
      <c r="H277" s="247">
        <v>434.51999999999998</v>
      </c>
      <c r="I277" s="248"/>
      <c r="J277" s="244"/>
      <c r="K277" s="244"/>
      <c r="L277" s="249"/>
      <c r="M277" s="250"/>
      <c r="N277" s="251"/>
      <c r="O277" s="251"/>
      <c r="P277" s="251"/>
      <c r="Q277" s="251"/>
      <c r="R277" s="251"/>
      <c r="S277" s="251"/>
      <c r="T277" s="252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53" t="s">
        <v>152</v>
      </c>
      <c r="AU277" s="253" t="s">
        <v>84</v>
      </c>
      <c r="AV277" s="14" t="s">
        <v>84</v>
      </c>
      <c r="AW277" s="14" t="s">
        <v>33</v>
      </c>
      <c r="AX277" s="14" t="s">
        <v>71</v>
      </c>
      <c r="AY277" s="253" t="s">
        <v>141</v>
      </c>
    </row>
    <row r="278" s="14" customFormat="1">
      <c r="A278" s="14"/>
      <c r="B278" s="243"/>
      <c r="C278" s="244"/>
      <c r="D278" s="234" t="s">
        <v>152</v>
      </c>
      <c r="E278" s="245" t="s">
        <v>19</v>
      </c>
      <c r="F278" s="246" t="s">
        <v>1228</v>
      </c>
      <c r="G278" s="244"/>
      <c r="H278" s="247">
        <v>-30.484999999999999</v>
      </c>
      <c r="I278" s="248"/>
      <c r="J278" s="244"/>
      <c r="K278" s="244"/>
      <c r="L278" s="249"/>
      <c r="M278" s="250"/>
      <c r="N278" s="251"/>
      <c r="O278" s="251"/>
      <c r="P278" s="251"/>
      <c r="Q278" s="251"/>
      <c r="R278" s="251"/>
      <c r="S278" s="251"/>
      <c r="T278" s="252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53" t="s">
        <v>152</v>
      </c>
      <c r="AU278" s="253" t="s">
        <v>84</v>
      </c>
      <c r="AV278" s="14" t="s">
        <v>84</v>
      </c>
      <c r="AW278" s="14" t="s">
        <v>33</v>
      </c>
      <c r="AX278" s="14" t="s">
        <v>71</v>
      </c>
      <c r="AY278" s="253" t="s">
        <v>141</v>
      </c>
    </row>
    <row r="279" s="14" customFormat="1">
      <c r="A279" s="14"/>
      <c r="B279" s="243"/>
      <c r="C279" s="244"/>
      <c r="D279" s="234" t="s">
        <v>152</v>
      </c>
      <c r="E279" s="245" t="s">
        <v>19</v>
      </c>
      <c r="F279" s="246" t="s">
        <v>1229</v>
      </c>
      <c r="G279" s="244"/>
      <c r="H279" s="247">
        <v>-8.6400000000000006</v>
      </c>
      <c r="I279" s="248"/>
      <c r="J279" s="244"/>
      <c r="K279" s="244"/>
      <c r="L279" s="249"/>
      <c r="M279" s="250"/>
      <c r="N279" s="251"/>
      <c r="O279" s="251"/>
      <c r="P279" s="251"/>
      <c r="Q279" s="251"/>
      <c r="R279" s="251"/>
      <c r="S279" s="251"/>
      <c r="T279" s="252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3" t="s">
        <v>152</v>
      </c>
      <c r="AU279" s="253" t="s">
        <v>84</v>
      </c>
      <c r="AV279" s="14" t="s">
        <v>84</v>
      </c>
      <c r="AW279" s="14" t="s">
        <v>33</v>
      </c>
      <c r="AX279" s="14" t="s">
        <v>71</v>
      </c>
      <c r="AY279" s="253" t="s">
        <v>141</v>
      </c>
    </row>
    <row r="280" s="15" customFormat="1">
      <c r="A280" s="15"/>
      <c r="B280" s="254"/>
      <c r="C280" s="255"/>
      <c r="D280" s="234" t="s">
        <v>152</v>
      </c>
      <c r="E280" s="256" t="s">
        <v>19</v>
      </c>
      <c r="F280" s="257" t="s">
        <v>159</v>
      </c>
      <c r="G280" s="255"/>
      <c r="H280" s="258">
        <v>395.39499999999998</v>
      </c>
      <c r="I280" s="259"/>
      <c r="J280" s="255"/>
      <c r="K280" s="255"/>
      <c r="L280" s="260"/>
      <c r="M280" s="261"/>
      <c r="N280" s="262"/>
      <c r="O280" s="262"/>
      <c r="P280" s="262"/>
      <c r="Q280" s="262"/>
      <c r="R280" s="262"/>
      <c r="S280" s="262"/>
      <c r="T280" s="263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T280" s="264" t="s">
        <v>152</v>
      </c>
      <c r="AU280" s="264" t="s">
        <v>84</v>
      </c>
      <c r="AV280" s="15" t="s">
        <v>148</v>
      </c>
      <c r="AW280" s="15" t="s">
        <v>33</v>
      </c>
      <c r="AX280" s="15" t="s">
        <v>78</v>
      </c>
      <c r="AY280" s="264" t="s">
        <v>141</v>
      </c>
    </row>
    <row r="281" s="2" customFormat="1" ht="16.5" customHeight="1">
      <c r="A281" s="40"/>
      <c r="B281" s="41"/>
      <c r="C281" s="265" t="s">
        <v>331</v>
      </c>
      <c r="D281" s="265" t="s">
        <v>183</v>
      </c>
      <c r="E281" s="266" t="s">
        <v>1230</v>
      </c>
      <c r="F281" s="267" t="s">
        <v>1231</v>
      </c>
      <c r="G281" s="268" t="s">
        <v>146</v>
      </c>
      <c r="H281" s="269">
        <v>201.65100000000001</v>
      </c>
      <c r="I281" s="270"/>
      <c r="J281" s="271">
        <f>ROUND(I281*H281,2)</f>
        <v>0</v>
      </c>
      <c r="K281" s="267" t="s">
        <v>147</v>
      </c>
      <c r="L281" s="272"/>
      <c r="M281" s="273" t="s">
        <v>19</v>
      </c>
      <c r="N281" s="274" t="s">
        <v>43</v>
      </c>
      <c r="O281" s="86"/>
      <c r="P281" s="223">
        <f>O281*H281</f>
        <v>0</v>
      </c>
      <c r="Q281" s="223">
        <v>0.0011999999999999999</v>
      </c>
      <c r="R281" s="223">
        <f>Q281*H281</f>
        <v>0.24198119999999998</v>
      </c>
      <c r="S281" s="223">
        <v>0</v>
      </c>
      <c r="T281" s="224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25" t="s">
        <v>294</v>
      </c>
      <c r="AT281" s="225" t="s">
        <v>183</v>
      </c>
      <c r="AU281" s="225" t="s">
        <v>84</v>
      </c>
      <c r="AY281" s="19" t="s">
        <v>141</v>
      </c>
      <c r="BE281" s="226">
        <f>IF(N281="základní",J281,0)</f>
        <v>0</v>
      </c>
      <c r="BF281" s="226">
        <f>IF(N281="snížená",J281,0)</f>
        <v>0</v>
      </c>
      <c r="BG281" s="226">
        <f>IF(N281="zákl. přenesená",J281,0)</f>
        <v>0</v>
      </c>
      <c r="BH281" s="226">
        <f>IF(N281="sníž. přenesená",J281,0)</f>
        <v>0</v>
      </c>
      <c r="BI281" s="226">
        <f>IF(N281="nulová",J281,0)</f>
        <v>0</v>
      </c>
      <c r="BJ281" s="19" t="s">
        <v>84</v>
      </c>
      <c r="BK281" s="226">
        <f>ROUND(I281*H281,2)</f>
        <v>0</v>
      </c>
      <c r="BL281" s="19" t="s">
        <v>283</v>
      </c>
      <c r="BM281" s="225" t="s">
        <v>1232</v>
      </c>
    </row>
    <row r="282" s="2" customFormat="1">
      <c r="A282" s="40"/>
      <c r="B282" s="41"/>
      <c r="C282" s="42"/>
      <c r="D282" s="227" t="s">
        <v>150</v>
      </c>
      <c r="E282" s="42"/>
      <c r="F282" s="228" t="s">
        <v>1233</v>
      </c>
      <c r="G282" s="42"/>
      <c r="H282" s="42"/>
      <c r="I282" s="229"/>
      <c r="J282" s="42"/>
      <c r="K282" s="42"/>
      <c r="L282" s="46"/>
      <c r="M282" s="230"/>
      <c r="N282" s="231"/>
      <c r="O282" s="86"/>
      <c r="P282" s="86"/>
      <c r="Q282" s="86"/>
      <c r="R282" s="86"/>
      <c r="S282" s="86"/>
      <c r="T282" s="87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T282" s="19" t="s">
        <v>150</v>
      </c>
      <c r="AU282" s="19" t="s">
        <v>84</v>
      </c>
    </row>
    <row r="283" s="13" customFormat="1">
      <c r="A283" s="13"/>
      <c r="B283" s="232"/>
      <c r="C283" s="233"/>
      <c r="D283" s="234" t="s">
        <v>152</v>
      </c>
      <c r="E283" s="235" t="s">
        <v>19</v>
      </c>
      <c r="F283" s="236" t="s">
        <v>1120</v>
      </c>
      <c r="G283" s="233"/>
      <c r="H283" s="235" t="s">
        <v>19</v>
      </c>
      <c r="I283" s="237"/>
      <c r="J283" s="233"/>
      <c r="K283" s="233"/>
      <c r="L283" s="238"/>
      <c r="M283" s="239"/>
      <c r="N283" s="240"/>
      <c r="O283" s="240"/>
      <c r="P283" s="240"/>
      <c r="Q283" s="240"/>
      <c r="R283" s="240"/>
      <c r="S283" s="240"/>
      <c r="T283" s="241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2" t="s">
        <v>152</v>
      </c>
      <c r="AU283" s="242" t="s">
        <v>84</v>
      </c>
      <c r="AV283" s="13" t="s">
        <v>78</v>
      </c>
      <c r="AW283" s="13" t="s">
        <v>33</v>
      </c>
      <c r="AX283" s="13" t="s">
        <v>71</v>
      </c>
      <c r="AY283" s="242" t="s">
        <v>141</v>
      </c>
    </row>
    <row r="284" s="14" customFormat="1">
      <c r="A284" s="14"/>
      <c r="B284" s="243"/>
      <c r="C284" s="244"/>
      <c r="D284" s="234" t="s">
        <v>152</v>
      </c>
      <c r="E284" s="245" t="s">
        <v>19</v>
      </c>
      <c r="F284" s="246" t="s">
        <v>1121</v>
      </c>
      <c r="G284" s="244"/>
      <c r="H284" s="247">
        <v>217.25999999999999</v>
      </c>
      <c r="I284" s="248"/>
      <c r="J284" s="244"/>
      <c r="K284" s="244"/>
      <c r="L284" s="249"/>
      <c r="M284" s="250"/>
      <c r="N284" s="251"/>
      <c r="O284" s="251"/>
      <c r="P284" s="251"/>
      <c r="Q284" s="251"/>
      <c r="R284" s="251"/>
      <c r="S284" s="251"/>
      <c r="T284" s="252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3" t="s">
        <v>152</v>
      </c>
      <c r="AU284" s="253" t="s">
        <v>84</v>
      </c>
      <c r="AV284" s="14" t="s">
        <v>84</v>
      </c>
      <c r="AW284" s="14" t="s">
        <v>33</v>
      </c>
      <c r="AX284" s="14" t="s">
        <v>71</v>
      </c>
      <c r="AY284" s="253" t="s">
        <v>141</v>
      </c>
    </row>
    <row r="285" s="14" customFormat="1">
      <c r="A285" s="14"/>
      <c r="B285" s="243"/>
      <c r="C285" s="244"/>
      <c r="D285" s="234" t="s">
        <v>152</v>
      </c>
      <c r="E285" s="245" t="s">
        <v>19</v>
      </c>
      <c r="F285" s="246" t="s">
        <v>1122</v>
      </c>
      <c r="G285" s="244"/>
      <c r="H285" s="247">
        <v>-15.243</v>
      </c>
      <c r="I285" s="248"/>
      <c r="J285" s="244"/>
      <c r="K285" s="244"/>
      <c r="L285" s="249"/>
      <c r="M285" s="250"/>
      <c r="N285" s="251"/>
      <c r="O285" s="251"/>
      <c r="P285" s="251"/>
      <c r="Q285" s="251"/>
      <c r="R285" s="251"/>
      <c r="S285" s="251"/>
      <c r="T285" s="252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3" t="s">
        <v>152</v>
      </c>
      <c r="AU285" s="253" t="s">
        <v>84</v>
      </c>
      <c r="AV285" s="14" t="s">
        <v>84</v>
      </c>
      <c r="AW285" s="14" t="s">
        <v>33</v>
      </c>
      <c r="AX285" s="14" t="s">
        <v>71</v>
      </c>
      <c r="AY285" s="253" t="s">
        <v>141</v>
      </c>
    </row>
    <row r="286" s="14" customFormat="1">
      <c r="A286" s="14"/>
      <c r="B286" s="243"/>
      <c r="C286" s="244"/>
      <c r="D286" s="234" t="s">
        <v>152</v>
      </c>
      <c r="E286" s="245" t="s">
        <v>19</v>
      </c>
      <c r="F286" s="246" t="s">
        <v>1123</v>
      </c>
      <c r="G286" s="244"/>
      <c r="H286" s="247">
        <v>-4.3200000000000003</v>
      </c>
      <c r="I286" s="248"/>
      <c r="J286" s="244"/>
      <c r="K286" s="244"/>
      <c r="L286" s="249"/>
      <c r="M286" s="250"/>
      <c r="N286" s="251"/>
      <c r="O286" s="251"/>
      <c r="P286" s="251"/>
      <c r="Q286" s="251"/>
      <c r="R286" s="251"/>
      <c r="S286" s="251"/>
      <c r="T286" s="252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53" t="s">
        <v>152</v>
      </c>
      <c r="AU286" s="253" t="s">
        <v>84</v>
      </c>
      <c r="AV286" s="14" t="s">
        <v>84</v>
      </c>
      <c r="AW286" s="14" t="s">
        <v>33</v>
      </c>
      <c r="AX286" s="14" t="s">
        <v>71</v>
      </c>
      <c r="AY286" s="253" t="s">
        <v>141</v>
      </c>
    </row>
    <row r="287" s="15" customFormat="1">
      <c r="A287" s="15"/>
      <c r="B287" s="254"/>
      <c r="C287" s="255"/>
      <c r="D287" s="234" t="s">
        <v>152</v>
      </c>
      <c r="E287" s="256" t="s">
        <v>19</v>
      </c>
      <c r="F287" s="257" t="s">
        <v>159</v>
      </c>
      <c r="G287" s="255"/>
      <c r="H287" s="258">
        <v>197.697</v>
      </c>
      <c r="I287" s="259"/>
      <c r="J287" s="255"/>
      <c r="K287" s="255"/>
      <c r="L287" s="260"/>
      <c r="M287" s="261"/>
      <c r="N287" s="262"/>
      <c r="O287" s="262"/>
      <c r="P287" s="262"/>
      <c r="Q287" s="262"/>
      <c r="R287" s="262"/>
      <c r="S287" s="262"/>
      <c r="T287" s="263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T287" s="264" t="s">
        <v>152</v>
      </c>
      <c r="AU287" s="264" t="s">
        <v>84</v>
      </c>
      <c r="AV287" s="15" t="s">
        <v>148</v>
      </c>
      <c r="AW287" s="15" t="s">
        <v>33</v>
      </c>
      <c r="AX287" s="15" t="s">
        <v>78</v>
      </c>
      <c r="AY287" s="264" t="s">
        <v>141</v>
      </c>
    </row>
    <row r="288" s="14" customFormat="1">
      <c r="A288" s="14"/>
      <c r="B288" s="243"/>
      <c r="C288" s="244"/>
      <c r="D288" s="234" t="s">
        <v>152</v>
      </c>
      <c r="E288" s="244"/>
      <c r="F288" s="246" t="s">
        <v>1234</v>
      </c>
      <c r="G288" s="244"/>
      <c r="H288" s="247">
        <v>201.65100000000001</v>
      </c>
      <c r="I288" s="248"/>
      <c r="J288" s="244"/>
      <c r="K288" s="244"/>
      <c r="L288" s="249"/>
      <c r="M288" s="250"/>
      <c r="N288" s="251"/>
      <c r="O288" s="251"/>
      <c r="P288" s="251"/>
      <c r="Q288" s="251"/>
      <c r="R288" s="251"/>
      <c r="S288" s="251"/>
      <c r="T288" s="252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53" t="s">
        <v>152</v>
      </c>
      <c r="AU288" s="253" t="s">
        <v>84</v>
      </c>
      <c r="AV288" s="14" t="s">
        <v>84</v>
      </c>
      <c r="AW288" s="14" t="s">
        <v>4</v>
      </c>
      <c r="AX288" s="14" t="s">
        <v>78</v>
      </c>
      <c r="AY288" s="253" t="s">
        <v>141</v>
      </c>
    </row>
    <row r="289" s="2" customFormat="1" ht="16.5" customHeight="1">
      <c r="A289" s="40"/>
      <c r="B289" s="41"/>
      <c r="C289" s="265" t="s">
        <v>338</v>
      </c>
      <c r="D289" s="265" t="s">
        <v>183</v>
      </c>
      <c r="E289" s="266" t="s">
        <v>1235</v>
      </c>
      <c r="F289" s="267" t="s">
        <v>1236</v>
      </c>
      <c r="G289" s="268" t="s">
        <v>146</v>
      </c>
      <c r="H289" s="269">
        <v>201.65100000000001</v>
      </c>
      <c r="I289" s="270"/>
      <c r="J289" s="271">
        <f>ROUND(I289*H289,2)</f>
        <v>0</v>
      </c>
      <c r="K289" s="267" t="s">
        <v>147</v>
      </c>
      <c r="L289" s="272"/>
      <c r="M289" s="273" t="s">
        <v>19</v>
      </c>
      <c r="N289" s="274" t="s">
        <v>43</v>
      </c>
      <c r="O289" s="86"/>
      <c r="P289" s="223">
        <f>O289*H289</f>
        <v>0</v>
      </c>
      <c r="Q289" s="223">
        <v>0.0047999999999999996</v>
      </c>
      <c r="R289" s="223">
        <f>Q289*H289</f>
        <v>0.96792479999999992</v>
      </c>
      <c r="S289" s="223">
        <v>0</v>
      </c>
      <c r="T289" s="224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25" t="s">
        <v>294</v>
      </c>
      <c r="AT289" s="225" t="s">
        <v>183</v>
      </c>
      <c r="AU289" s="225" t="s">
        <v>84</v>
      </c>
      <c r="AY289" s="19" t="s">
        <v>141</v>
      </c>
      <c r="BE289" s="226">
        <f>IF(N289="základní",J289,0)</f>
        <v>0</v>
      </c>
      <c r="BF289" s="226">
        <f>IF(N289="snížená",J289,0)</f>
        <v>0</v>
      </c>
      <c r="BG289" s="226">
        <f>IF(N289="zákl. přenesená",J289,0)</f>
        <v>0</v>
      </c>
      <c r="BH289" s="226">
        <f>IF(N289="sníž. přenesená",J289,0)</f>
        <v>0</v>
      </c>
      <c r="BI289" s="226">
        <f>IF(N289="nulová",J289,0)</f>
        <v>0</v>
      </c>
      <c r="BJ289" s="19" t="s">
        <v>84</v>
      </c>
      <c r="BK289" s="226">
        <f>ROUND(I289*H289,2)</f>
        <v>0</v>
      </c>
      <c r="BL289" s="19" t="s">
        <v>283</v>
      </c>
      <c r="BM289" s="225" t="s">
        <v>1237</v>
      </c>
    </row>
    <row r="290" s="2" customFormat="1">
      <c r="A290" s="40"/>
      <c r="B290" s="41"/>
      <c r="C290" s="42"/>
      <c r="D290" s="227" t="s">
        <v>150</v>
      </c>
      <c r="E290" s="42"/>
      <c r="F290" s="228" t="s">
        <v>1238</v>
      </c>
      <c r="G290" s="42"/>
      <c r="H290" s="42"/>
      <c r="I290" s="229"/>
      <c r="J290" s="42"/>
      <c r="K290" s="42"/>
      <c r="L290" s="46"/>
      <c r="M290" s="230"/>
      <c r="N290" s="231"/>
      <c r="O290" s="86"/>
      <c r="P290" s="86"/>
      <c r="Q290" s="86"/>
      <c r="R290" s="86"/>
      <c r="S290" s="86"/>
      <c r="T290" s="87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T290" s="19" t="s">
        <v>150</v>
      </c>
      <c r="AU290" s="19" t="s">
        <v>84</v>
      </c>
    </row>
    <row r="291" s="13" customFormat="1">
      <c r="A291" s="13"/>
      <c r="B291" s="232"/>
      <c r="C291" s="233"/>
      <c r="D291" s="234" t="s">
        <v>152</v>
      </c>
      <c r="E291" s="235" t="s">
        <v>19</v>
      </c>
      <c r="F291" s="236" t="s">
        <v>1120</v>
      </c>
      <c r="G291" s="233"/>
      <c r="H291" s="235" t="s">
        <v>19</v>
      </c>
      <c r="I291" s="237"/>
      <c r="J291" s="233"/>
      <c r="K291" s="233"/>
      <c r="L291" s="238"/>
      <c r="M291" s="239"/>
      <c r="N291" s="240"/>
      <c r="O291" s="240"/>
      <c r="P291" s="240"/>
      <c r="Q291" s="240"/>
      <c r="R291" s="240"/>
      <c r="S291" s="240"/>
      <c r="T291" s="241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2" t="s">
        <v>152</v>
      </c>
      <c r="AU291" s="242" t="s">
        <v>84</v>
      </c>
      <c r="AV291" s="13" t="s">
        <v>78</v>
      </c>
      <c r="AW291" s="13" t="s">
        <v>33</v>
      </c>
      <c r="AX291" s="13" t="s">
        <v>71</v>
      </c>
      <c r="AY291" s="242" t="s">
        <v>141</v>
      </c>
    </row>
    <row r="292" s="14" customFormat="1">
      <c r="A292" s="14"/>
      <c r="B292" s="243"/>
      <c r="C292" s="244"/>
      <c r="D292" s="234" t="s">
        <v>152</v>
      </c>
      <c r="E292" s="245" t="s">
        <v>19</v>
      </c>
      <c r="F292" s="246" t="s">
        <v>1121</v>
      </c>
      <c r="G292" s="244"/>
      <c r="H292" s="247">
        <v>217.25999999999999</v>
      </c>
      <c r="I292" s="248"/>
      <c r="J292" s="244"/>
      <c r="K292" s="244"/>
      <c r="L292" s="249"/>
      <c r="M292" s="250"/>
      <c r="N292" s="251"/>
      <c r="O292" s="251"/>
      <c r="P292" s="251"/>
      <c r="Q292" s="251"/>
      <c r="R292" s="251"/>
      <c r="S292" s="251"/>
      <c r="T292" s="252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3" t="s">
        <v>152</v>
      </c>
      <c r="AU292" s="253" t="s">
        <v>84</v>
      </c>
      <c r="AV292" s="14" t="s">
        <v>84</v>
      </c>
      <c r="AW292" s="14" t="s">
        <v>33</v>
      </c>
      <c r="AX292" s="14" t="s">
        <v>71</v>
      </c>
      <c r="AY292" s="253" t="s">
        <v>141</v>
      </c>
    </row>
    <row r="293" s="14" customFormat="1">
      <c r="A293" s="14"/>
      <c r="B293" s="243"/>
      <c r="C293" s="244"/>
      <c r="D293" s="234" t="s">
        <v>152</v>
      </c>
      <c r="E293" s="245" t="s">
        <v>19</v>
      </c>
      <c r="F293" s="246" t="s">
        <v>1122</v>
      </c>
      <c r="G293" s="244"/>
      <c r="H293" s="247">
        <v>-15.243</v>
      </c>
      <c r="I293" s="248"/>
      <c r="J293" s="244"/>
      <c r="K293" s="244"/>
      <c r="L293" s="249"/>
      <c r="M293" s="250"/>
      <c r="N293" s="251"/>
      <c r="O293" s="251"/>
      <c r="P293" s="251"/>
      <c r="Q293" s="251"/>
      <c r="R293" s="251"/>
      <c r="S293" s="251"/>
      <c r="T293" s="252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3" t="s">
        <v>152</v>
      </c>
      <c r="AU293" s="253" t="s">
        <v>84</v>
      </c>
      <c r="AV293" s="14" t="s">
        <v>84</v>
      </c>
      <c r="AW293" s="14" t="s">
        <v>33</v>
      </c>
      <c r="AX293" s="14" t="s">
        <v>71</v>
      </c>
      <c r="AY293" s="253" t="s">
        <v>141</v>
      </c>
    </row>
    <row r="294" s="14" customFormat="1">
      <c r="A294" s="14"/>
      <c r="B294" s="243"/>
      <c r="C294" s="244"/>
      <c r="D294" s="234" t="s">
        <v>152</v>
      </c>
      <c r="E294" s="245" t="s">
        <v>19</v>
      </c>
      <c r="F294" s="246" t="s">
        <v>1165</v>
      </c>
      <c r="G294" s="244"/>
      <c r="H294" s="247">
        <v>-4.3200000000000003</v>
      </c>
      <c r="I294" s="248"/>
      <c r="J294" s="244"/>
      <c r="K294" s="244"/>
      <c r="L294" s="249"/>
      <c r="M294" s="250"/>
      <c r="N294" s="251"/>
      <c r="O294" s="251"/>
      <c r="P294" s="251"/>
      <c r="Q294" s="251"/>
      <c r="R294" s="251"/>
      <c r="S294" s="251"/>
      <c r="T294" s="252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3" t="s">
        <v>152</v>
      </c>
      <c r="AU294" s="253" t="s">
        <v>84</v>
      </c>
      <c r="AV294" s="14" t="s">
        <v>84</v>
      </c>
      <c r="AW294" s="14" t="s">
        <v>33</v>
      </c>
      <c r="AX294" s="14" t="s">
        <v>71</v>
      </c>
      <c r="AY294" s="253" t="s">
        <v>141</v>
      </c>
    </row>
    <row r="295" s="15" customFormat="1">
      <c r="A295" s="15"/>
      <c r="B295" s="254"/>
      <c r="C295" s="255"/>
      <c r="D295" s="234" t="s">
        <v>152</v>
      </c>
      <c r="E295" s="256" t="s">
        <v>19</v>
      </c>
      <c r="F295" s="257" t="s">
        <v>159</v>
      </c>
      <c r="G295" s="255"/>
      <c r="H295" s="258">
        <v>197.697</v>
      </c>
      <c r="I295" s="259"/>
      <c r="J295" s="255"/>
      <c r="K295" s="255"/>
      <c r="L295" s="260"/>
      <c r="M295" s="261"/>
      <c r="N295" s="262"/>
      <c r="O295" s="262"/>
      <c r="P295" s="262"/>
      <c r="Q295" s="262"/>
      <c r="R295" s="262"/>
      <c r="S295" s="262"/>
      <c r="T295" s="263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264" t="s">
        <v>152</v>
      </c>
      <c r="AU295" s="264" t="s">
        <v>84</v>
      </c>
      <c r="AV295" s="15" t="s">
        <v>148</v>
      </c>
      <c r="AW295" s="15" t="s">
        <v>33</v>
      </c>
      <c r="AX295" s="15" t="s">
        <v>78</v>
      </c>
      <c r="AY295" s="264" t="s">
        <v>141</v>
      </c>
    </row>
    <row r="296" s="14" customFormat="1">
      <c r="A296" s="14"/>
      <c r="B296" s="243"/>
      <c r="C296" s="244"/>
      <c r="D296" s="234" t="s">
        <v>152</v>
      </c>
      <c r="E296" s="244"/>
      <c r="F296" s="246" t="s">
        <v>1234</v>
      </c>
      <c r="G296" s="244"/>
      <c r="H296" s="247">
        <v>201.65100000000001</v>
      </c>
      <c r="I296" s="248"/>
      <c r="J296" s="244"/>
      <c r="K296" s="244"/>
      <c r="L296" s="249"/>
      <c r="M296" s="250"/>
      <c r="N296" s="251"/>
      <c r="O296" s="251"/>
      <c r="P296" s="251"/>
      <c r="Q296" s="251"/>
      <c r="R296" s="251"/>
      <c r="S296" s="251"/>
      <c r="T296" s="252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53" t="s">
        <v>152</v>
      </c>
      <c r="AU296" s="253" t="s">
        <v>84</v>
      </c>
      <c r="AV296" s="14" t="s">
        <v>84</v>
      </c>
      <c r="AW296" s="14" t="s">
        <v>4</v>
      </c>
      <c r="AX296" s="14" t="s">
        <v>78</v>
      </c>
      <c r="AY296" s="253" t="s">
        <v>141</v>
      </c>
    </row>
    <row r="297" s="2" customFormat="1" ht="24.15" customHeight="1">
      <c r="A297" s="40"/>
      <c r="B297" s="41"/>
      <c r="C297" s="214" t="s">
        <v>344</v>
      </c>
      <c r="D297" s="214" t="s">
        <v>143</v>
      </c>
      <c r="E297" s="215" t="s">
        <v>1239</v>
      </c>
      <c r="F297" s="216" t="s">
        <v>1240</v>
      </c>
      <c r="G297" s="217" t="s">
        <v>826</v>
      </c>
      <c r="H297" s="286"/>
      <c r="I297" s="219"/>
      <c r="J297" s="220">
        <f>ROUND(I297*H297,2)</f>
        <v>0</v>
      </c>
      <c r="K297" s="216" t="s">
        <v>147</v>
      </c>
      <c r="L297" s="46"/>
      <c r="M297" s="221" t="s">
        <v>19</v>
      </c>
      <c r="N297" s="222" t="s">
        <v>43</v>
      </c>
      <c r="O297" s="86"/>
      <c r="P297" s="223">
        <f>O297*H297</f>
        <v>0</v>
      </c>
      <c r="Q297" s="223">
        <v>0</v>
      </c>
      <c r="R297" s="223">
        <f>Q297*H297</f>
        <v>0</v>
      </c>
      <c r="S297" s="223">
        <v>0</v>
      </c>
      <c r="T297" s="224">
        <f>S297*H297</f>
        <v>0</v>
      </c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R297" s="225" t="s">
        <v>283</v>
      </c>
      <c r="AT297" s="225" t="s">
        <v>143</v>
      </c>
      <c r="AU297" s="225" t="s">
        <v>84</v>
      </c>
      <c r="AY297" s="19" t="s">
        <v>141</v>
      </c>
      <c r="BE297" s="226">
        <f>IF(N297="základní",J297,0)</f>
        <v>0</v>
      </c>
      <c r="BF297" s="226">
        <f>IF(N297="snížená",J297,0)</f>
        <v>0</v>
      </c>
      <c r="BG297" s="226">
        <f>IF(N297="zákl. přenesená",J297,0)</f>
        <v>0</v>
      </c>
      <c r="BH297" s="226">
        <f>IF(N297="sníž. přenesená",J297,0)</f>
        <v>0</v>
      </c>
      <c r="BI297" s="226">
        <f>IF(N297="nulová",J297,0)</f>
        <v>0</v>
      </c>
      <c r="BJ297" s="19" t="s">
        <v>84</v>
      </c>
      <c r="BK297" s="226">
        <f>ROUND(I297*H297,2)</f>
        <v>0</v>
      </c>
      <c r="BL297" s="19" t="s">
        <v>283</v>
      </c>
      <c r="BM297" s="225" t="s">
        <v>1241</v>
      </c>
    </row>
    <row r="298" s="2" customFormat="1">
      <c r="A298" s="40"/>
      <c r="B298" s="41"/>
      <c r="C298" s="42"/>
      <c r="D298" s="227" t="s">
        <v>150</v>
      </c>
      <c r="E298" s="42"/>
      <c r="F298" s="228" t="s">
        <v>1242</v>
      </c>
      <c r="G298" s="42"/>
      <c r="H298" s="42"/>
      <c r="I298" s="229"/>
      <c r="J298" s="42"/>
      <c r="K298" s="42"/>
      <c r="L298" s="46"/>
      <c r="M298" s="230"/>
      <c r="N298" s="231"/>
      <c r="O298" s="86"/>
      <c r="P298" s="86"/>
      <c r="Q298" s="86"/>
      <c r="R298" s="86"/>
      <c r="S298" s="86"/>
      <c r="T298" s="87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T298" s="19" t="s">
        <v>150</v>
      </c>
      <c r="AU298" s="19" t="s">
        <v>84</v>
      </c>
    </row>
    <row r="299" s="12" customFormat="1" ht="22.8" customHeight="1">
      <c r="A299" s="12"/>
      <c r="B299" s="198"/>
      <c r="C299" s="199"/>
      <c r="D299" s="200" t="s">
        <v>70</v>
      </c>
      <c r="E299" s="212" t="s">
        <v>1243</v>
      </c>
      <c r="F299" s="212" t="s">
        <v>1244</v>
      </c>
      <c r="G299" s="199"/>
      <c r="H299" s="199"/>
      <c r="I299" s="202"/>
      <c r="J299" s="213">
        <f>BK299</f>
        <v>0</v>
      </c>
      <c r="K299" s="199"/>
      <c r="L299" s="204"/>
      <c r="M299" s="205"/>
      <c r="N299" s="206"/>
      <c r="O299" s="206"/>
      <c r="P299" s="207">
        <f>SUM(P300:P306)</f>
        <v>0</v>
      </c>
      <c r="Q299" s="206"/>
      <c r="R299" s="207">
        <f>SUM(R300:R306)</f>
        <v>0.0021199999999999999</v>
      </c>
      <c r="S299" s="206"/>
      <c r="T299" s="208">
        <f>SUM(T300:T306)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09" t="s">
        <v>84</v>
      </c>
      <c r="AT299" s="210" t="s">
        <v>70</v>
      </c>
      <c r="AU299" s="210" t="s">
        <v>78</v>
      </c>
      <c r="AY299" s="209" t="s">
        <v>141</v>
      </c>
      <c r="BK299" s="211">
        <f>SUM(BK300:BK306)</f>
        <v>0</v>
      </c>
    </row>
    <row r="300" s="2" customFormat="1" ht="16.5" customHeight="1">
      <c r="A300" s="40"/>
      <c r="B300" s="41"/>
      <c r="C300" s="214" t="s">
        <v>356</v>
      </c>
      <c r="D300" s="214" t="s">
        <v>143</v>
      </c>
      <c r="E300" s="215" t="s">
        <v>1245</v>
      </c>
      <c r="F300" s="216" t="s">
        <v>1246</v>
      </c>
      <c r="G300" s="217" t="s">
        <v>636</v>
      </c>
      <c r="H300" s="218">
        <v>1</v>
      </c>
      <c r="I300" s="219"/>
      <c r="J300" s="220">
        <f>ROUND(I300*H300,2)</f>
        <v>0</v>
      </c>
      <c r="K300" s="216" t="s">
        <v>147</v>
      </c>
      <c r="L300" s="46"/>
      <c r="M300" s="221" t="s">
        <v>19</v>
      </c>
      <c r="N300" s="222" t="s">
        <v>43</v>
      </c>
      <c r="O300" s="86"/>
      <c r="P300" s="223">
        <f>O300*H300</f>
        <v>0</v>
      </c>
      <c r="Q300" s="223">
        <v>0.0021199999999999999</v>
      </c>
      <c r="R300" s="223">
        <f>Q300*H300</f>
        <v>0.0021199999999999999</v>
      </c>
      <c r="S300" s="223">
        <v>0</v>
      </c>
      <c r="T300" s="224">
        <f>S300*H300</f>
        <v>0</v>
      </c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R300" s="225" t="s">
        <v>283</v>
      </c>
      <c r="AT300" s="225" t="s">
        <v>143</v>
      </c>
      <c r="AU300" s="225" t="s">
        <v>84</v>
      </c>
      <c r="AY300" s="19" t="s">
        <v>141</v>
      </c>
      <c r="BE300" s="226">
        <f>IF(N300="základní",J300,0)</f>
        <v>0</v>
      </c>
      <c r="BF300" s="226">
        <f>IF(N300="snížená",J300,0)</f>
        <v>0</v>
      </c>
      <c r="BG300" s="226">
        <f>IF(N300="zákl. přenesená",J300,0)</f>
        <v>0</v>
      </c>
      <c r="BH300" s="226">
        <f>IF(N300="sníž. přenesená",J300,0)</f>
        <v>0</v>
      </c>
      <c r="BI300" s="226">
        <f>IF(N300="nulová",J300,0)</f>
        <v>0</v>
      </c>
      <c r="BJ300" s="19" t="s">
        <v>84</v>
      </c>
      <c r="BK300" s="226">
        <f>ROUND(I300*H300,2)</f>
        <v>0</v>
      </c>
      <c r="BL300" s="19" t="s">
        <v>283</v>
      </c>
      <c r="BM300" s="225" t="s">
        <v>1247</v>
      </c>
    </row>
    <row r="301" s="2" customFormat="1">
      <c r="A301" s="40"/>
      <c r="B301" s="41"/>
      <c r="C301" s="42"/>
      <c r="D301" s="227" t="s">
        <v>150</v>
      </c>
      <c r="E301" s="42"/>
      <c r="F301" s="228" t="s">
        <v>1248</v>
      </c>
      <c r="G301" s="42"/>
      <c r="H301" s="42"/>
      <c r="I301" s="229"/>
      <c r="J301" s="42"/>
      <c r="K301" s="42"/>
      <c r="L301" s="46"/>
      <c r="M301" s="230"/>
      <c r="N301" s="231"/>
      <c r="O301" s="86"/>
      <c r="P301" s="86"/>
      <c r="Q301" s="86"/>
      <c r="R301" s="86"/>
      <c r="S301" s="86"/>
      <c r="T301" s="87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T301" s="19" t="s">
        <v>150</v>
      </c>
      <c r="AU301" s="19" t="s">
        <v>84</v>
      </c>
    </row>
    <row r="302" s="13" customFormat="1">
      <c r="A302" s="13"/>
      <c r="B302" s="232"/>
      <c r="C302" s="233"/>
      <c r="D302" s="234" t="s">
        <v>152</v>
      </c>
      <c r="E302" s="235" t="s">
        <v>19</v>
      </c>
      <c r="F302" s="236" t="s">
        <v>1120</v>
      </c>
      <c r="G302" s="233"/>
      <c r="H302" s="235" t="s">
        <v>19</v>
      </c>
      <c r="I302" s="237"/>
      <c r="J302" s="233"/>
      <c r="K302" s="233"/>
      <c r="L302" s="238"/>
      <c r="M302" s="239"/>
      <c r="N302" s="240"/>
      <c r="O302" s="240"/>
      <c r="P302" s="240"/>
      <c r="Q302" s="240"/>
      <c r="R302" s="240"/>
      <c r="S302" s="240"/>
      <c r="T302" s="24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2" t="s">
        <v>152</v>
      </c>
      <c r="AU302" s="242" t="s">
        <v>84</v>
      </c>
      <c r="AV302" s="13" t="s">
        <v>78</v>
      </c>
      <c r="AW302" s="13" t="s">
        <v>33</v>
      </c>
      <c r="AX302" s="13" t="s">
        <v>71</v>
      </c>
      <c r="AY302" s="242" t="s">
        <v>141</v>
      </c>
    </row>
    <row r="303" s="14" customFormat="1">
      <c r="A303" s="14"/>
      <c r="B303" s="243"/>
      <c r="C303" s="244"/>
      <c r="D303" s="234" t="s">
        <v>152</v>
      </c>
      <c r="E303" s="245" t="s">
        <v>19</v>
      </c>
      <c r="F303" s="246" t="s">
        <v>78</v>
      </c>
      <c r="G303" s="244"/>
      <c r="H303" s="247">
        <v>1</v>
      </c>
      <c r="I303" s="248"/>
      <c r="J303" s="244"/>
      <c r="K303" s="244"/>
      <c r="L303" s="249"/>
      <c r="M303" s="250"/>
      <c r="N303" s="251"/>
      <c r="O303" s="251"/>
      <c r="P303" s="251"/>
      <c r="Q303" s="251"/>
      <c r="R303" s="251"/>
      <c r="S303" s="251"/>
      <c r="T303" s="252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53" t="s">
        <v>152</v>
      </c>
      <c r="AU303" s="253" t="s">
        <v>84</v>
      </c>
      <c r="AV303" s="14" t="s">
        <v>84</v>
      </c>
      <c r="AW303" s="14" t="s">
        <v>33</v>
      </c>
      <c r="AX303" s="14" t="s">
        <v>71</v>
      </c>
      <c r="AY303" s="253" t="s">
        <v>141</v>
      </c>
    </row>
    <row r="304" s="15" customFormat="1">
      <c r="A304" s="15"/>
      <c r="B304" s="254"/>
      <c r="C304" s="255"/>
      <c r="D304" s="234" t="s">
        <v>152</v>
      </c>
      <c r="E304" s="256" t="s">
        <v>19</v>
      </c>
      <c r="F304" s="257" t="s">
        <v>159</v>
      </c>
      <c r="G304" s="255"/>
      <c r="H304" s="258">
        <v>1</v>
      </c>
      <c r="I304" s="259"/>
      <c r="J304" s="255"/>
      <c r="K304" s="255"/>
      <c r="L304" s="260"/>
      <c r="M304" s="261"/>
      <c r="N304" s="262"/>
      <c r="O304" s="262"/>
      <c r="P304" s="262"/>
      <c r="Q304" s="262"/>
      <c r="R304" s="262"/>
      <c r="S304" s="262"/>
      <c r="T304" s="263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T304" s="264" t="s">
        <v>152</v>
      </c>
      <c r="AU304" s="264" t="s">
        <v>84</v>
      </c>
      <c r="AV304" s="15" t="s">
        <v>148</v>
      </c>
      <c r="AW304" s="15" t="s">
        <v>33</v>
      </c>
      <c r="AX304" s="15" t="s">
        <v>78</v>
      </c>
      <c r="AY304" s="264" t="s">
        <v>141</v>
      </c>
    </row>
    <row r="305" s="2" customFormat="1" ht="24.15" customHeight="1">
      <c r="A305" s="40"/>
      <c r="B305" s="41"/>
      <c r="C305" s="214" t="s">
        <v>366</v>
      </c>
      <c r="D305" s="214" t="s">
        <v>143</v>
      </c>
      <c r="E305" s="215" t="s">
        <v>1249</v>
      </c>
      <c r="F305" s="216" t="s">
        <v>1250</v>
      </c>
      <c r="G305" s="217" t="s">
        <v>826</v>
      </c>
      <c r="H305" s="286"/>
      <c r="I305" s="219"/>
      <c r="J305" s="220">
        <f>ROUND(I305*H305,2)</f>
        <v>0</v>
      </c>
      <c r="K305" s="216" t="s">
        <v>147</v>
      </c>
      <c r="L305" s="46"/>
      <c r="M305" s="221" t="s">
        <v>19</v>
      </c>
      <c r="N305" s="222" t="s">
        <v>43</v>
      </c>
      <c r="O305" s="86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R305" s="225" t="s">
        <v>283</v>
      </c>
      <c r="AT305" s="225" t="s">
        <v>143</v>
      </c>
      <c r="AU305" s="225" t="s">
        <v>84</v>
      </c>
      <c r="AY305" s="19" t="s">
        <v>141</v>
      </c>
      <c r="BE305" s="226">
        <f>IF(N305="základní",J305,0)</f>
        <v>0</v>
      </c>
      <c r="BF305" s="226">
        <f>IF(N305="snížená",J305,0)</f>
        <v>0</v>
      </c>
      <c r="BG305" s="226">
        <f>IF(N305="zákl. přenesená",J305,0)</f>
        <v>0</v>
      </c>
      <c r="BH305" s="226">
        <f>IF(N305="sníž. přenesená",J305,0)</f>
        <v>0</v>
      </c>
      <c r="BI305" s="226">
        <f>IF(N305="nulová",J305,0)</f>
        <v>0</v>
      </c>
      <c r="BJ305" s="19" t="s">
        <v>84</v>
      </c>
      <c r="BK305" s="226">
        <f>ROUND(I305*H305,2)</f>
        <v>0</v>
      </c>
      <c r="BL305" s="19" t="s">
        <v>283</v>
      </c>
      <c r="BM305" s="225" t="s">
        <v>1251</v>
      </c>
    </row>
    <row r="306" s="2" customFormat="1">
      <c r="A306" s="40"/>
      <c r="B306" s="41"/>
      <c r="C306" s="42"/>
      <c r="D306" s="227" t="s">
        <v>150</v>
      </c>
      <c r="E306" s="42"/>
      <c r="F306" s="228" t="s">
        <v>1252</v>
      </c>
      <c r="G306" s="42"/>
      <c r="H306" s="42"/>
      <c r="I306" s="229"/>
      <c r="J306" s="42"/>
      <c r="K306" s="42"/>
      <c r="L306" s="46"/>
      <c r="M306" s="230"/>
      <c r="N306" s="231"/>
      <c r="O306" s="86"/>
      <c r="P306" s="86"/>
      <c r="Q306" s="86"/>
      <c r="R306" s="86"/>
      <c r="S306" s="86"/>
      <c r="T306" s="87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T306" s="19" t="s">
        <v>150</v>
      </c>
      <c r="AU306" s="19" t="s">
        <v>84</v>
      </c>
    </row>
    <row r="307" s="12" customFormat="1" ht="22.8" customHeight="1">
      <c r="A307" s="12"/>
      <c r="B307" s="198"/>
      <c r="C307" s="199"/>
      <c r="D307" s="200" t="s">
        <v>70</v>
      </c>
      <c r="E307" s="212" t="s">
        <v>1253</v>
      </c>
      <c r="F307" s="212" t="s">
        <v>1254</v>
      </c>
      <c r="G307" s="199"/>
      <c r="H307" s="199"/>
      <c r="I307" s="202"/>
      <c r="J307" s="213">
        <f>BK307</f>
        <v>0</v>
      </c>
      <c r="K307" s="199"/>
      <c r="L307" s="204"/>
      <c r="M307" s="205"/>
      <c r="N307" s="206"/>
      <c r="O307" s="206"/>
      <c r="P307" s="207">
        <f>SUM(P308:P310)</f>
        <v>0</v>
      </c>
      <c r="Q307" s="206"/>
      <c r="R307" s="207">
        <f>SUM(R308:R310)</f>
        <v>0</v>
      </c>
      <c r="S307" s="206"/>
      <c r="T307" s="208">
        <f>SUM(T308:T310)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09" t="s">
        <v>84</v>
      </c>
      <c r="AT307" s="210" t="s">
        <v>70</v>
      </c>
      <c r="AU307" s="210" t="s">
        <v>78</v>
      </c>
      <c r="AY307" s="209" t="s">
        <v>141</v>
      </c>
      <c r="BK307" s="211">
        <f>SUM(BK308:BK310)</f>
        <v>0</v>
      </c>
    </row>
    <row r="308" s="2" customFormat="1" ht="16.5" customHeight="1">
      <c r="A308" s="40"/>
      <c r="B308" s="41"/>
      <c r="C308" s="214" t="s">
        <v>373</v>
      </c>
      <c r="D308" s="214" t="s">
        <v>143</v>
      </c>
      <c r="E308" s="215" t="s">
        <v>1255</v>
      </c>
      <c r="F308" s="216" t="s">
        <v>1256</v>
      </c>
      <c r="G308" s="217" t="s">
        <v>1257</v>
      </c>
      <c r="H308" s="218">
        <v>3</v>
      </c>
      <c r="I308" s="219"/>
      <c r="J308" s="220">
        <f>ROUND(I308*H308,2)</f>
        <v>0</v>
      </c>
      <c r="K308" s="216" t="s">
        <v>795</v>
      </c>
      <c r="L308" s="46"/>
      <c r="M308" s="221" t="s">
        <v>19</v>
      </c>
      <c r="N308" s="222" t="s">
        <v>43</v>
      </c>
      <c r="O308" s="86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R308" s="225" t="s">
        <v>283</v>
      </c>
      <c r="AT308" s="225" t="s">
        <v>143</v>
      </c>
      <c r="AU308" s="225" t="s">
        <v>84</v>
      </c>
      <c r="AY308" s="19" t="s">
        <v>141</v>
      </c>
      <c r="BE308" s="226">
        <f>IF(N308="základní",J308,0)</f>
        <v>0</v>
      </c>
      <c r="BF308" s="226">
        <f>IF(N308="snížená",J308,0)</f>
        <v>0</v>
      </c>
      <c r="BG308" s="226">
        <f>IF(N308="zákl. přenesená",J308,0)</f>
        <v>0</v>
      </c>
      <c r="BH308" s="226">
        <f>IF(N308="sníž. přenesená",J308,0)</f>
        <v>0</v>
      </c>
      <c r="BI308" s="226">
        <f>IF(N308="nulová",J308,0)</f>
        <v>0</v>
      </c>
      <c r="BJ308" s="19" t="s">
        <v>84</v>
      </c>
      <c r="BK308" s="226">
        <f>ROUND(I308*H308,2)</f>
        <v>0</v>
      </c>
      <c r="BL308" s="19" t="s">
        <v>283</v>
      </c>
      <c r="BM308" s="225" t="s">
        <v>1515</v>
      </c>
    </row>
    <row r="309" s="14" customFormat="1">
      <c r="A309" s="14"/>
      <c r="B309" s="243"/>
      <c r="C309" s="244"/>
      <c r="D309" s="234" t="s">
        <v>152</v>
      </c>
      <c r="E309" s="245" t="s">
        <v>19</v>
      </c>
      <c r="F309" s="246" t="s">
        <v>1259</v>
      </c>
      <c r="G309" s="244"/>
      <c r="H309" s="247">
        <v>3</v>
      </c>
      <c r="I309" s="248"/>
      <c r="J309" s="244"/>
      <c r="K309" s="244"/>
      <c r="L309" s="249"/>
      <c r="M309" s="250"/>
      <c r="N309" s="251"/>
      <c r="O309" s="251"/>
      <c r="P309" s="251"/>
      <c r="Q309" s="251"/>
      <c r="R309" s="251"/>
      <c r="S309" s="251"/>
      <c r="T309" s="252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53" t="s">
        <v>152</v>
      </c>
      <c r="AU309" s="253" t="s">
        <v>84</v>
      </c>
      <c r="AV309" s="14" t="s">
        <v>84</v>
      </c>
      <c r="AW309" s="14" t="s">
        <v>33</v>
      </c>
      <c r="AX309" s="14" t="s">
        <v>71</v>
      </c>
      <c r="AY309" s="253" t="s">
        <v>141</v>
      </c>
    </row>
    <row r="310" s="15" customFormat="1">
      <c r="A310" s="15"/>
      <c r="B310" s="254"/>
      <c r="C310" s="255"/>
      <c r="D310" s="234" t="s">
        <v>152</v>
      </c>
      <c r="E310" s="256" t="s">
        <v>19</v>
      </c>
      <c r="F310" s="257" t="s">
        <v>159</v>
      </c>
      <c r="G310" s="255"/>
      <c r="H310" s="258">
        <v>3</v>
      </c>
      <c r="I310" s="259"/>
      <c r="J310" s="255"/>
      <c r="K310" s="255"/>
      <c r="L310" s="260"/>
      <c r="M310" s="261"/>
      <c r="N310" s="262"/>
      <c r="O310" s="262"/>
      <c r="P310" s="262"/>
      <c r="Q310" s="262"/>
      <c r="R310" s="262"/>
      <c r="S310" s="262"/>
      <c r="T310" s="263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T310" s="264" t="s">
        <v>152</v>
      </c>
      <c r="AU310" s="264" t="s">
        <v>84</v>
      </c>
      <c r="AV310" s="15" t="s">
        <v>148</v>
      </c>
      <c r="AW310" s="15" t="s">
        <v>33</v>
      </c>
      <c r="AX310" s="15" t="s">
        <v>78</v>
      </c>
      <c r="AY310" s="264" t="s">
        <v>141</v>
      </c>
    </row>
    <row r="311" s="12" customFormat="1" ht="22.8" customHeight="1">
      <c r="A311" s="12"/>
      <c r="B311" s="198"/>
      <c r="C311" s="199"/>
      <c r="D311" s="200" t="s">
        <v>70</v>
      </c>
      <c r="E311" s="212" t="s">
        <v>1260</v>
      </c>
      <c r="F311" s="212" t="s">
        <v>1261</v>
      </c>
      <c r="G311" s="199"/>
      <c r="H311" s="199"/>
      <c r="I311" s="202"/>
      <c r="J311" s="213">
        <f>BK311</f>
        <v>0</v>
      </c>
      <c r="K311" s="199"/>
      <c r="L311" s="204"/>
      <c r="M311" s="205"/>
      <c r="N311" s="206"/>
      <c r="O311" s="206"/>
      <c r="P311" s="207">
        <f>SUM(P312:P350)</f>
        <v>0</v>
      </c>
      <c r="Q311" s="206"/>
      <c r="R311" s="207">
        <f>SUM(R312:R350)</f>
        <v>1.3035583399999999</v>
      </c>
      <c r="S311" s="206"/>
      <c r="T311" s="208">
        <f>SUM(T312:T350)</f>
        <v>0</v>
      </c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R311" s="209" t="s">
        <v>84</v>
      </c>
      <c r="AT311" s="210" t="s">
        <v>70</v>
      </c>
      <c r="AU311" s="210" t="s">
        <v>78</v>
      </c>
      <c r="AY311" s="209" t="s">
        <v>141</v>
      </c>
      <c r="BK311" s="211">
        <f>SUM(BK312:BK350)</f>
        <v>0</v>
      </c>
    </row>
    <row r="312" s="2" customFormat="1" ht="24.15" customHeight="1">
      <c r="A312" s="40"/>
      <c r="B312" s="41"/>
      <c r="C312" s="214" t="s">
        <v>377</v>
      </c>
      <c r="D312" s="214" t="s">
        <v>143</v>
      </c>
      <c r="E312" s="215" t="s">
        <v>1262</v>
      </c>
      <c r="F312" s="216" t="s">
        <v>1263</v>
      </c>
      <c r="G312" s="217" t="s">
        <v>167</v>
      </c>
      <c r="H312" s="218">
        <v>0.52200000000000002</v>
      </c>
      <c r="I312" s="219"/>
      <c r="J312" s="220">
        <f>ROUND(I312*H312,2)</f>
        <v>0</v>
      </c>
      <c r="K312" s="216" t="s">
        <v>147</v>
      </c>
      <c r="L312" s="46"/>
      <c r="M312" s="221" t="s">
        <v>19</v>
      </c>
      <c r="N312" s="222" t="s">
        <v>43</v>
      </c>
      <c r="O312" s="86"/>
      <c r="P312" s="223">
        <f>O312*H312</f>
        <v>0</v>
      </c>
      <c r="Q312" s="223">
        <v>0.00189</v>
      </c>
      <c r="R312" s="223">
        <f>Q312*H312</f>
        <v>0.00098657999999999992</v>
      </c>
      <c r="S312" s="223">
        <v>0</v>
      </c>
      <c r="T312" s="224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25" t="s">
        <v>283</v>
      </c>
      <c r="AT312" s="225" t="s">
        <v>143</v>
      </c>
      <c r="AU312" s="225" t="s">
        <v>84</v>
      </c>
      <c r="AY312" s="19" t="s">
        <v>141</v>
      </c>
      <c r="BE312" s="226">
        <f>IF(N312="základní",J312,0)</f>
        <v>0</v>
      </c>
      <c r="BF312" s="226">
        <f>IF(N312="snížená",J312,0)</f>
        <v>0</v>
      </c>
      <c r="BG312" s="226">
        <f>IF(N312="zákl. přenesená",J312,0)</f>
        <v>0</v>
      </c>
      <c r="BH312" s="226">
        <f>IF(N312="sníž. přenesená",J312,0)</f>
        <v>0</v>
      </c>
      <c r="BI312" s="226">
        <f>IF(N312="nulová",J312,0)</f>
        <v>0</v>
      </c>
      <c r="BJ312" s="19" t="s">
        <v>84</v>
      </c>
      <c r="BK312" s="226">
        <f>ROUND(I312*H312,2)</f>
        <v>0</v>
      </c>
      <c r="BL312" s="19" t="s">
        <v>283</v>
      </c>
      <c r="BM312" s="225" t="s">
        <v>1264</v>
      </c>
    </row>
    <row r="313" s="2" customFormat="1">
      <c r="A313" s="40"/>
      <c r="B313" s="41"/>
      <c r="C313" s="42"/>
      <c r="D313" s="227" t="s">
        <v>150</v>
      </c>
      <c r="E313" s="42"/>
      <c r="F313" s="228" t="s">
        <v>1265</v>
      </c>
      <c r="G313" s="42"/>
      <c r="H313" s="42"/>
      <c r="I313" s="229"/>
      <c r="J313" s="42"/>
      <c r="K313" s="42"/>
      <c r="L313" s="46"/>
      <c r="M313" s="230"/>
      <c r="N313" s="231"/>
      <c r="O313" s="86"/>
      <c r="P313" s="86"/>
      <c r="Q313" s="86"/>
      <c r="R313" s="86"/>
      <c r="S313" s="86"/>
      <c r="T313" s="87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T313" s="19" t="s">
        <v>150</v>
      </c>
      <c r="AU313" s="19" t="s">
        <v>84</v>
      </c>
    </row>
    <row r="314" s="14" customFormat="1">
      <c r="A314" s="14"/>
      <c r="B314" s="243"/>
      <c r="C314" s="244"/>
      <c r="D314" s="234" t="s">
        <v>152</v>
      </c>
      <c r="E314" s="245" t="s">
        <v>19</v>
      </c>
      <c r="F314" s="246" t="s">
        <v>1266</v>
      </c>
      <c r="G314" s="244"/>
      <c r="H314" s="247">
        <v>0.52200000000000002</v>
      </c>
      <c r="I314" s="248"/>
      <c r="J314" s="244"/>
      <c r="K314" s="244"/>
      <c r="L314" s="249"/>
      <c r="M314" s="250"/>
      <c r="N314" s="251"/>
      <c r="O314" s="251"/>
      <c r="P314" s="251"/>
      <c r="Q314" s="251"/>
      <c r="R314" s="251"/>
      <c r="S314" s="251"/>
      <c r="T314" s="252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3" t="s">
        <v>152</v>
      </c>
      <c r="AU314" s="253" t="s">
        <v>84</v>
      </c>
      <c r="AV314" s="14" t="s">
        <v>84</v>
      </c>
      <c r="AW314" s="14" t="s">
        <v>33</v>
      </c>
      <c r="AX314" s="14" t="s">
        <v>71</v>
      </c>
      <c r="AY314" s="253" t="s">
        <v>141</v>
      </c>
    </row>
    <row r="315" s="15" customFormat="1">
      <c r="A315" s="15"/>
      <c r="B315" s="254"/>
      <c r="C315" s="255"/>
      <c r="D315" s="234" t="s">
        <v>152</v>
      </c>
      <c r="E315" s="256" t="s">
        <v>19</v>
      </c>
      <c r="F315" s="257" t="s">
        <v>159</v>
      </c>
      <c r="G315" s="255"/>
      <c r="H315" s="258">
        <v>0.52200000000000002</v>
      </c>
      <c r="I315" s="259"/>
      <c r="J315" s="255"/>
      <c r="K315" s="255"/>
      <c r="L315" s="260"/>
      <c r="M315" s="261"/>
      <c r="N315" s="262"/>
      <c r="O315" s="262"/>
      <c r="P315" s="262"/>
      <c r="Q315" s="262"/>
      <c r="R315" s="262"/>
      <c r="S315" s="262"/>
      <c r="T315" s="263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4" t="s">
        <v>152</v>
      </c>
      <c r="AU315" s="264" t="s">
        <v>84</v>
      </c>
      <c r="AV315" s="15" t="s">
        <v>148</v>
      </c>
      <c r="AW315" s="15" t="s">
        <v>33</v>
      </c>
      <c r="AX315" s="15" t="s">
        <v>78</v>
      </c>
      <c r="AY315" s="264" t="s">
        <v>141</v>
      </c>
    </row>
    <row r="316" s="2" customFormat="1" ht="24.15" customHeight="1">
      <c r="A316" s="40"/>
      <c r="B316" s="41"/>
      <c r="C316" s="214" t="s">
        <v>401</v>
      </c>
      <c r="D316" s="214" t="s">
        <v>143</v>
      </c>
      <c r="E316" s="215" t="s">
        <v>1267</v>
      </c>
      <c r="F316" s="216" t="s">
        <v>1268</v>
      </c>
      <c r="G316" s="217" t="s">
        <v>146</v>
      </c>
      <c r="H316" s="218">
        <v>32.548999999999999</v>
      </c>
      <c r="I316" s="219"/>
      <c r="J316" s="220">
        <f>ROUND(I316*H316,2)</f>
        <v>0</v>
      </c>
      <c r="K316" s="216" t="s">
        <v>147</v>
      </c>
      <c r="L316" s="46"/>
      <c r="M316" s="221" t="s">
        <v>19</v>
      </c>
      <c r="N316" s="222" t="s">
        <v>43</v>
      </c>
      <c r="O316" s="86"/>
      <c r="P316" s="223">
        <f>O316*H316</f>
        <v>0</v>
      </c>
      <c r="Q316" s="223">
        <v>0.015789999999999998</v>
      </c>
      <c r="R316" s="223">
        <f>Q316*H316</f>
        <v>0.51394870999999998</v>
      </c>
      <c r="S316" s="223">
        <v>0</v>
      </c>
      <c r="T316" s="224">
        <f>S316*H316</f>
        <v>0</v>
      </c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R316" s="225" t="s">
        <v>283</v>
      </c>
      <c r="AT316" s="225" t="s">
        <v>143</v>
      </c>
      <c r="AU316" s="225" t="s">
        <v>84</v>
      </c>
      <c r="AY316" s="19" t="s">
        <v>141</v>
      </c>
      <c r="BE316" s="226">
        <f>IF(N316="základní",J316,0)</f>
        <v>0</v>
      </c>
      <c r="BF316" s="226">
        <f>IF(N316="snížená",J316,0)</f>
        <v>0</v>
      </c>
      <c r="BG316" s="226">
        <f>IF(N316="zákl. přenesená",J316,0)</f>
        <v>0</v>
      </c>
      <c r="BH316" s="226">
        <f>IF(N316="sníž. přenesená",J316,0)</f>
        <v>0</v>
      </c>
      <c r="BI316" s="226">
        <f>IF(N316="nulová",J316,0)</f>
        <v>0</v>
      </c>
      <c r="BJ316" s="19" t="s">
        <v>84</v>
      </c>
      <c r="BK316" s="226">
        <f>ROUND(I316*H316,2)</f>
        <v>0</v>
      </c>
      <c r="BL316" s="19" t="s">
        <v>283</v>
      </c>
      <c r="BM316" s="225" t="s">
        <v>1269</v>
      </c>
    </row>
    <row r="317" s="2" customFormat="1">
      <c r="A317" s="40"/>
      <c r="B317" s="41"/>
      <c r="C317" s="42"/>
      <c r="D317" s="227" t="s">
        <v>150</v>
      </c>
      <c r="E317" s="42"/>
      <c r="F317" s="228" t="s">
        <v>1270</v>
      </c>
      <c r="G317" s="42"/>
      <c r="H317" s="42"/>
      <c r="I317" s="229"/>
      <c r="J317" s="42"/>
      <c r="K317" s="42"/>
      <c r="L317" s="46"/>
      <c r="M317" s="230"/>
      <c r="N317" s="231"/>
      <c r="O317" s="86"/>
      <c r="P317" s="86"/>
      <c r="Q317" s="86"/>
      <c r="R317" s="86"/>
      <c r="S317" s="86"/>
      <c r="T317" s="87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T317" s="19" t="s">
        <v>150</v>
      </c>
      <c r="AU317" s="19" t="s">
        <v>84</v>
      </c>
    </row>
    <row r="318" s="14" customFormat="1">
      <c r="A318" s="14"/>
      <c r="B318" s="243"/>
      <c r="C318" s="244"/>
      <c r="D318" s="234" t="s">
        <v>152</v>
      </c>
      <c r="E318" s="245" t="s">
        <v>19</v>
      </c>
      <c r="F318" s="246" t="s">
        <v>1516</v>
      </c>
      <c r="G318" s="244"/>
      <c r="H318" s="247">
        <v>28.318999999999999</v>
      </c>
      <c r="I318" s="248"/>
      <c r="J318" s="244"/>
      <c r="K318" s="244"/>
      <c r="L318" s="249"/>
      <c r="M318" s="250"/>
      <c r="N318" s="251"/>
      <c r="O318" s="251"/>
      <c r="P318" s="251"/>
      <c r="Q318" s="251"/>
      <c r="R318" s="251"/>
      <c r="S318" s="251"/>
      <c r="T318" s="252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53" t="s">
        <v>152</v>
      </c>
      <c r="AU318" s="253" t="s">
        <v>84</v>
      </c>
      <c r="AV318" s="14" t="s">
        <v>84</v>
      </c>
      <c r="AW318" s="14" t="s">
        <v>33</v>
      </c>
      <c r="AX318" s="14" t="s">
        <v>71</v>
      </c>
      <c r="AY318" s="253" t="s">
        <v>141</v>
      </c>
    </row>
    <row r="319" s="14" customFormat="1">
      <c r="A319" s="14"/>
      <c r="B319" s="243"/>
      <c r="C319" s="244"/>
      <c r="D319" s="234" t="s">
        <v>152</v>
      </c>
      <c r="E319" s="245" t="s">
        <v>19</v>
      </c>
      <c r="F319" s="246" t="s">
        <v>1517</v>
      </c>
      <c r="G319" s="244"/>
      <c r="H319" s="247">
        <v>4.2300000000000004</v>
      </c>
      <c r="I319" s="248"/>
      <c r="J319" s="244"/>
      <c r="K319" s="244"/>
      <c r="L319" s="249"/>
      <c r="M319" s="250"/>
      <c r="N319" s="251"/>
      <c r="O319" s="251"/>
      <c r="P319" s="251"/>
      <c r="Q319" s="251"/>
      <c r="R319" s="251"/>
      <c r="S319" s="251"/>
      <c r="T319" s="252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3" t="s">
        <v>152</v>
      </c>
      <c r="AU319" s="253" t="s">
        <v>84</v>
      </c>
      <c r="AV319" s="14" t="s">
        <v>84</v>
      </c>
      <c r="AW319" s="14" t="s">
        <v>33</v>
      </c>
      <c r="AX319" s="14" t="s">
        <v>71</v>
      </c>
      <c r="AY319" s="253" t="s">
        <v>141</v>
      </c>
    </row>
    <row r="320" s="15" customFormat="1">
      <c r="A320" s="15"/>
      <c r="B320" s="254"/>
      <c r="C320" s="255"/>
      <c r="D320" s="234" t="s">
        <v>152</v>
      </c>
      <c r="E320" s="256" t="s">
        <v>19</v>
      </c>
      <c r="F320" s="257" t="s">
        <v>159</v>
      </c>
      <c r="G320" s="255"/>
      <c r="H320" s="258">
        <v>32.548999999999999</v>
      </c>
      <c r="I320" s="259"/>
      <c r="J320" s="255"/>
      <c r="K320" s="255"/>
      <c r="L320" s="260"/>
      <c r="M320" s="261"/>
      <c r="N320" s="262"/>
      <c r="O320" s="262"/>
      <c r="P320" s="262"/>
      <c r="Q320" s="262"/>
      <c r="R320" s="262"/>
      <c r="S320" s="262"/>
      <c r="T320" s="263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T320" s="264" t="s">
        <v>152</v>
      </c>
      <c r="AU320" s="264" t="s">
        <v>84</v>
      </c>
      <c r="AV320" s="15" t="s">
        <v>148</v>
      </c>
      <c r="AW320" s="15" t="s">
        <v>33</v>
      </c>
      <c r="AX320" s="15" t="s">
        <v>78</v>
      </c>
      <c r="AY320" s="264" t="s">
        <v>141</v>
      </c>
    </row>
    <row r="321" s="2" customFormat="1" ht="24.15" customHeight="1">
      <c r="A321" s="40"/>
      <c r="B321" s="41"/>
      <c r="C321" s="214" t="s">
        <v>407</v>
      </c>
      <c r="D321" s="214" t="s">
        <v>143</v>
      </c>
      <c r="E321" s="215" t="s">
        <v>1272</v>
      </c>
      <c r="F321" s="216" t="s">
        <v>1273</v>
      </c>
      <c r="G321" s="217" t="s">
        <v>146</v>
      </c>
      <c r="H321" s="218">
        <v>32.188000000000002</v>
      </c>
      <c r="I321" s="219"/>
      <c r="J321" s="220">
        <f>ROUND(I321*H321,2)</f>
        <v>0</v>
      </c>
      <c r="K321" s="216" t="s">
        <v>147</v>
      </c>
      <c r="L321" s="46"/>
      <c r="M321" s="221" t="s">
        <v>19</v>
      </c>
      <c r="N321" s="222" t="s">
        <v>43</v>
      </c>
      <c r="O321" s="86"/>
      <c r="P321" s="223">
        <f>O321*H321</f>
        <v>0</v>
      </c>
      <c r="Q321" s="223">
        <v>0</v>
      </c>
      <c r="R321" s="223">
        <f>Q321*H321</f>
        <v>0</v>
      </c>
      <c r="S321" s="223">
        <v>0</v>
      </c>
      <c r="T321" s="224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25" t="s">
        <v>283</v>
      </c>
      <c r="AT321" s="225" t="s">
        <v>143</v>
      </c>
      <c r="AU321" s="225" t="s">
        <v>84</v>
      </c>
      <c r="AY321" s="19" t="s">
        <v>141</v>
      </c>
      <c r="BE321" s="226">
        <f>IF(N321="základní",J321,0)</f>
        <v>0</v>
      </c>
      <c r="BF321" s="226">
        <f>IF(N321="snížená",J321,0)</f>
        <v>0</v>
      </c>
      <c r="BG321" s="226">
        <f>IF(N321="zákl. přenesená",J321,0)</f>
        <v>0</v>
      </c>
      <c r="BH321" s="226">
        <f>IF(N321="sníž. přenesená",J321,0)</f>
        <v>0</v>
      </c>
      <c r="BI321" s="226">
        <f>IF(N321="nulová",J321,0)</f>
        <v>0</v>
      </c>
      <c r="BJ321" s="19" t="s">
        <v>84</v>
      </c>
      <c r="BK321" s="226">
        <f>ROUND(I321*H321,2)</f>
        <v>0</v>
      </c>
      <c r="BL321" s="19" t="s">
        <v>283</v>
      </c>
      <c r="BM321" s="225" t="s">
        <v>1274</v>
      </c>
    </row>
    <row r="322" s="2" customFormat="1">
      <c r="A322" s="40"/>
      <c r="B322" s="41"/>
      <c r="C322" s="42"/>
      <c r="D322" s="227" t="s">
        <v>150</v>
      </c>
      <c r="E322" s="42"/>
      <c r="F322" s="228" t="s">
        <v>1275</v>
      </c>
      <c r="G322" s="42"/>
      <c r="H322" s="42"/>
      <c r="I322" s="229"/>
      <c r="J322" s="42"/>
      <c r="K322" s="42"/>
      <c r="L322" s="46"/>
      <c r="M322" s="230"/>
      <c r="N322" s="231"/>
      <c r="O322" s="86"/>
      <c r="P322" s="86"/>
      <c r="Q322" s="86"/>
      <c r="R322" s="86"/>
      <c r="S322" s="86"/>
      <c r="T322" s="87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T322" s="19" t="s">
        <v>150</v>
      </c>
      <c r="AU322" s="19" t="s">
        <v>84</v>
      </c>
    </row>
    <row r="323" s="13" customFormat="1">
      <c r="A323" s="13"/>
      <c r="B323" s="232"/>
      <c r="C323" s="233"/>
      <c r="D323" s="234" t="s">
        <v>152</v>
      </c>
      <c r="E323" s="235" t="s">
        <v>19</v>
      </c>
      <c r="F323" s="236" t="s">
        <v>1120</v>
      </c>
      <c r="G323" s="233"/>
      <c r="H323" s="235" t="s">
        <v>19</v>
      </c>
      <c r="I323" s="237"/>
      <c r="J323" s="233"/>
      <c r="K323" s="233"/>
      <c r="L323" s="238"/>
      <c r="M323" s="239"/>
      <c r="N323" s="240"/>
      <c r="O323" s="240"/>
      <c r="P323" s="240"/>
      <c r="Q323" s="240"/>
      <c r="R323" s="240"/>
      <c r="S323" s="240"/>
      <c r="T323" s="241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2" t="s">
        <v>152</v>
      </c>
      <c r="AU323" s="242" t="s">
        <v>84</v>
      </c>
      <c r="AV323" s="13" t="s">
        <v>78</v>
      </c>
      <c r="AW323" s="13" t="s">
        <v>33</v>
      </c>
      <c r="AX323" s="13" t="s">
        <v>71</v>
      </c>
      <c r="AY323" s="242" t="s">
        <v>141</v>
      </c>
    </row>
    <row r="324" s="14" customFormat="1">
      <c r="A324" s="14"/>
      <c r="B324" s="243"/>
      <c r="C324" s="244"/>
      <c r="D324" s="234" t="s">
        <v>152</v>
      </c>
      <c r="E324" s="245" t="s">
        <v>19</v>
      </c>
      <c r="F324" s="246" t="s">
        <v>1518</v>
      </c>
      <c r="G324" s="244"/>
      <c r="H324" s="247">
        <v>32.188000000000002</v>
      </c>
      <c r="I324" s="248"/>
      <c r="J324" s="244"/>
      <c r="K324" s="244"/>
      <c r="L324" s="249"/>
      <c r="M324" s="250"/>
      <c r="N324" s="251"/>
      <c r="O324" s="251"/>
      <c r="P324" s="251"/>
      <c r="Q324" s="251"/>
      <c r="R324" s="251"/>
      <c r="S324" s="251"/>
      <c r="T324" s="252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53" t="s">
        <v>152</v>
      </c>
      <c r="AU324" s="253" t="s">
        <v>84</v>
      </c>
      <c r="AV324" s="14" t="s">
        <v>84</v>
      </c>
      <c r="AW324" s="14" t="s">
        <v>33</v>
      </c>
      <c r="AX324" s="14" t="s">
        <v>71</v>
      </c>
      <c r="AY324" s="253" t="s">
        <v>141</v>
      </c>
    </row>
    <row r="325" s="15" customFormat="1">
      <c r="A325" s="15"/>
      <c r="B325" s="254"/>
      <c r="C325" s="255"/>
      <c r="D325" s="234" t="s">
        <v>152</v>
      </c>
      <c r="E325" s="256" t="s">
        <v>19</v>
      </c>
      <c r="F325" s="257" t="s">
        <v>159</v>
      </c>
      <c r="G325" s="255"/>
      <c r="H325" s="258">
        <v>32.188000000000002</v>
      </c>
      <c r="I325" s="259"/>
      <c r="J325" s="255"/>
      <c r="K325" s="255"/>
      <c r="L325" s="260"/>
      <c r="M325" s="261"/>
      <c r="N325" s="262"/>
      <c r="O325" s="262"/>
      <c r="P325" s="262"/>
      <c r="Q325" s="262"/>
      <c r="R325" s="262"/>
      <c r="S325" s="262"/>
      <c r="T325" s="263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64" t="s">
        <v>152</v>
      </c>
      <c r="AU325" s="264" t="s">
        <v>84</v>
      </c>
      <c r="AV325" s="15" t="s">
        <v>148</v>
      </c>
      <c r="AW325" s="15" t="s">
        <v>33</v>
      </c>
      <c r="AX325" s="15" t="s">
        <v>78</v>
      </c>
      <c r="AY325" s="264" t="s">
        <v>141</v>
      </c>
    </row>
    <row r="326" s="2" customFormat="1" ht="16.5" customHeight="1">
      <c r="A326" s="40"/>
      <c r="B326" s="41"/>
      <c r="C326" s="265" t="s">
        <v>423</v>
      </c>
      <c r="D326" s="265" t="s">
        <v>183</v>
      </c>
      <c r="E326" s="266" t="s">
        <v>1277</v>
      </c>
      <c r="F326" s="267" t="s">
        <v>1278</v>
      </c>
      <c r="G326" s="268" t="s">
        <v>146</v>
      </c>
      <c r="H326" s="269">
        <v>33.475999999999999</v>
      </c>
      <c r="I326" s="270"/>
      <c r="J326" s="271">
        <f>ROUND(I326*H326,2)</f>
        <v>0</v>
      </c>
      <c r="K326" s="267" t="s">
        <v>147</v>
      </c>
      <c r="L326" s="272"/>
      <c r="M326" s="273" t="s">
        <v>19</v>
      </c>
      <c r="N326" s="274" t="s">
        <v>43</v>
      </c>
      <c r="O326" s="86"/>
      <c r="P326" s="223">
        <f>O326*H326</f>
        <v>0</v>
      </c>
      <c r="Q326" s="223">
        <v>0.014500000000000001</v>
      </c>
      <c r="R326" s="223">
        <f>Q326*H326</f>
        <v>0.485402</v>
      </c>
      <c r="S326" s="223">
        <v>0</v>
      </c>
      <c r="T326" s="224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25" t="s">
        <v>294</v>
      </c>
      <c r="AT326" s="225" t="s">
        <v>183</v>
      </c>
      <c r="AU326" s="225" t="s">
        <v>84</v>
      </c>
      <c r="AY326" s="19" t="s">
        <v>141</v>
      </c>
      <c r="BE326" s="226">
        <f>IF(N326="základní",J326,0)</f>
        <v>0</v>
      </c>
      <c r="BF326" s="226">
        <f>IF(N326="snížená",J326,0)</f>
        <v>0</v>
      </c>
      <c r="BG326" s="226">
        <f>IF(N326="zákl. přenesená",J326,0)</f>
        <v>0</v>
      </c>
      <c r="BH326" s="226">
        <f>IF(N326="sníž. přenesená",J326,0)</f>
        <v>0</v>
      </c>
      <c r="BI326" s="226">
        <f>IF(N326="nulová",J326,0)</f>
        <v>0</v>
      </c>
      <c r="BJ326" s="19" t="s">
        <v>84</v>
      </c>
      <c r="BK326" s="226">
        <f>ROUND(I326*H326,2)</f>
        <v>0</v>
      </c>
      <c r="BL326" s="19" t="s">
        <v>283</v>
      </c>
      <c r="BM326" s="225" t="s">
        <v>1279</v>
      </c>
    </row>
    <row r="327" s="2" customFormat="1">
      <c r="A327" s="40"/>
      <c r="B327" s="41"/>
      <c r="C327" s="42"/>
      <c r="D327" s="227" t="s">
        <v>150</v>
      </c>
      <c r="E327" s="42"/>
      <c r="F327" s="228" t="s">
        <v>1280</v>
      </c>
      <c r="G327" s="42"/>
      <c r="H327" s="42"/>
      <c r="I327" s="229"/>
      <c r="J327" s="42"/>
      <c r="K327" s="42"/>
      <c r="L327" s="46"/>
      <c r="M327" s="230"/>
      <c r="N327" s="231"/>
      <c r="O327" s="86"/>
      <c r="P327" s="86"/>
      <c r="Q327" s="86"/>
      <c r="R327" s="86"/>
      <c r="S327" s="86"/>
      <c r="T327" s="87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T327" s="19" t="s">
        <v>150</v>
      </c>
      <c r="AU327" s="19" t="s">
        <v>84</v>
      </c>
    </row>
    <row r="328" s="13" customFormat="1">
      <c r="A328" s="13"/>
      <c r="B328" s="232"/>
      <c r="C328" s="233"/>
      <c r="D328" s="234" t="s">
        <v>152</v>
      </c>
      <c r="E328" s="235" t="s">
        <v>19</v>
      </c>
      <c r="F328" s="236" t="s">
        <v>1120</v>
      </c>
      <c r="G328" s="233"/>
      <c r="H328" s="235" t="s">
        <v>19</v>
      </c>
      <c r="I328" s="237"/>
      <c r="J328" s="233"/>
      <c r="K328" s="233"/>
      <c r="L328" s="238"/>
      <c r="M328" s="239"/>
      <c r="N328" s="240"/>
      <c r="O328" s="240"/>
      <c r="P328" s="240"/>
      <c r="Q328" s="240"/>
      <c r="R328" s="240"/>
      <c r="S328" s="240"/>
      <c r="T328" s="241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2" t="s">
        <v>152</v>
      </c>
      <c r="AU328" s="242" t="s">
        <v>84</v>
      </c>
      <c r="AV328" s="13" t="s">
        <v>78</v>
      </c>
      <c r="AW328" s="13" t="s">
        <v>33</v>
      </c>
      <c r="AX328" s="13" t="s">
        <v>71</v>
      </c>
      <c r="AY328" s="242" t="s">
        <v>141</v>
      </c>
    </row>
    <row r="329" s="14" customFormat="1">
      <c r="A329" s="14"/>
      <c r="B329" s="243"/>
      <c r="C329" s="244"/>
      <c r="D329" s="234" t="s">
        <v>152</v>
      </c>
      <c r="E329" s="245" t="s">
        <v>19</v>
      </c>
      <c r="F329" s="246" t="s">
        <v>1518</v>
      </c>
      <c r="G329" s="244"/>
      <c r="H329" s="247">
        <v>32.188000000000002</v>
      </c>
      <c r="I329" s="248"/>
      <c r="J329" s="244"/>
      <c r="K329" s="244"/>
      <c r="L329" s="249"/>
      <c r="M329" s="250"/>
      <c r="N329" s="251"/>
      <c r="O329" s="251"/>
      <c r="P329" s="251"/>
      <c r="Q329" s="251"/>
      <c r="R329" s="251"/>
      <c r="S329" s="251"/>
      <c r="T329" s="252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3" t="s">
        <v>152</v>
      </c>
      <c r="AU329" s="253" t="s">
        <v>84</v>
      </c>
      <c r="AV329" s="14" t="s">
        <v>84</v>
      </c>
      <c r="AW329" s="14" t="s">
        <v>33</v>
      </c>
      <c r="AX329" s="14" t="s">
        <v>71</v>
      </c>
      <c r="AY329" s="253" t="s">
        <v>141</v>
      </c>
    </row>
    <row r="330" s="15" customFormat="1">
      <c r="A330" s="15"/>
      <c r="B330" s="254"/>
      <c r="C330" s="255"/>
      <c r="D330" s="234" t="s">
        <v>152</v>
      </c>
      <c r="E330" s="256" t="s">
        <v>19</v>
      </c>
      <c r="F330" s="257" t="s">
        <v>159</v>
      </c>
      <c r="G330" s="255"/>
      <c r="H330" s="258">
        <v>32.188000000000002</v>
      </c>
      <c r="I330" s="259"/>
      <c r="J330" s="255"/>
      <c r="K330" s="255"/>
      <c r="L330" s="260"/>
      <c r="M330" s="261"/>
      <c r="N330" s="262"/>
      <c r="O330" s="262"/>
      <c r="P330" s="262"/>
      <c r="Q330" s="262"/>
      <c r="R330" s="262"/>
      <c r="S330" s="262"/>
      <c r="T330" s="263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64" t="s">
        <v>152</v>
      </c>
      <c r="AU330" s="264" t="s">
        <v>84</v>
      </c>
      <c r="AV330" s="15" t="s">
        <v>148</v>
      </c>
      <c r="AW330" s="15" t="s">
        <v>33</v>
      </c>
      <c r="AX330" s="15" t="s">
        <v>78</v>
      </c>
      <c r="AY330" s="264" t="s">
        <v>141</v>
      </c>
    </row>
    <row r="331" s="14" customFormat="1">
      <c r="A331" s="14"/>
      <c r="B331" s="243"/>
      <c r="C331" s="244"/>
      <c r="D331" s="234" t="s">
        <v>152</v>
      </c>
      <c r="E331" s="244"/>
      <c r="F331" s="246" t="s">
        <v>1519</v>
      </c>
      <c r="G331" s="244"/>
      <c r="H331" s="247">
        <v>33.475999999999999</v>
      </c>
      <c r="I331" s="248"/>
      <c r="J331" s="244"/>
      <c r="K331" s="244"/>
      <c r="L331" s="249"/>
      <c r="M331" s="250"/>
      <c r="N331" s="251"/>
      <c r="O331" s="251"/>
      <c r="P331" s="251"/>
      <c r="Q331" s="251"/>
      <c r="R331" s="251"/>
      <c r="S331" s="251"/>
      <c r="T331" s="252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53" t="s">
        <v>152</v>
      </c>
      <c r="AU331" s="253" t="s">
        <v>84</v>
      </c>
      <c r="AV331" s="14" t="s">
        <v>84</v>
      </c>
      <c r="AW331" s="14" t="s">
        <v>4</v>
      </c>
      <c r="AX331" s="14" t="s">
        <v>78</v>
      </c>
      <c r="AY331" s="253" t="s">
        <v>141</v>
      </c>
    </row>
    <row r="332" s="2" customFormat="1" ht="16.5" customHeight="1">
      <c r="A332" s="40"/>
      <c r="B332" s="41"/>
      <c r="C332" s="214" t="s">
        <v>294</v>
      </c>
      <c r="D332" s="214" t="s">
        <v>143</v>
      </c>
      <c r="E332" s="215" t="s">
        <v>1282</v>
      </c>
      <c r="F332" s="216" t="s">
        <v>1283</v>
      </c>
      <c r="G332" s="217" t="s">
        <v>347</v>
      </c>
      <c r="H332" s="218">
        <v>217.36500000000001</v>
      </c>
      <c r="I332" s="219"/>
      <c r="J332" s="220">
        <f>ROUND(I332*H332,2)</f>
        <v>0</v>
      </c>
      <c r="K332" s="216" t="s">
        <v>147</v>
      </c>
      <c r="L332" s="46"/>
      <c r="M332" s="221" t="s">
        <v>19</v>
      </c>
      <c r="N332" s="222" t="s">
        <v>43</v>
      </c>
      <c r="O332" s="86"/>
      <c r="P332" s="223">
        <f>O332*H332</f>
        <v>0</v>
      </c>
      <c r="Q332" s="223">
        <v>1.0000000000000001E-05</v>
      </c>
      <c r="R332" s="223">
        <f>Q332*H332</f>
        <v>0.0021736500000000001</v>
      </c>
      <c r="S332" s="223">
        <v>0</v>
      </c>
      <c r="T332" s="224">
        <f>S332*H332</f>
        <v>0</v>
      </c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R332" s="225" t="s">
        <v>283</v>
      </c>
      <c r="AT332" s="225" t="s">
        <v>143</v>
      </c>
      <c r="AU332" s="225" t="s">
        <v>84</v>
      </c>
      <c r="AY332" s="19" t="s">
        <v>141</v>
      </c>
      <c r="BE332" s="226">
        <f>IF(N332="základní",J332,0)</f>
        <v>0</v>
      </c>
      <c r="BF332" s="226">
        <f>IF(N332="snížená",J332,0)</f>
        <v>0</v>
      </c>
      <c r="BG332" s="226">
        <f>IF(N332="zákl. přenesená",J332,0)</f>
        <v>0</v>
      </c>
      <c r="BH332" s="226">
        <f>IF(N332="sníž. přenesená",J332,0)</f>
        <v>0</v>
      </c>
      <c r="BI332" s="226">
        <f>IF(N332="nulová",J332,0)</f>
        <v>0</v>
      </c>
      <c r="BJ332" s="19" t="s">
        <v>84</v>
      </c>
      <c r="BK332" s="226">
        <f>ROUND(I332*H332,2)</f>
        <v>0</v>
      </c>
      <c r="BL332" s="19" t="s">
        <v>283</v>
      </c>
      <c r="BM332" s="225" t="s">
        <v>1284</v>
      </c>
    </row>
    <row r="333" s="2" customFormat="1">
      <c r="A333" s="40"/>
      <c r="B333" s="41"/>
      <c r="C333" s="42"/>
      <c r="D333" s="227" t="s">
        <v>150</v>
      </c>
      <c r="E333" s="42"/>
      <c r="F333" s="228" t="s">
        <v>1285</v>
      </c>
      <c r="G333" s="42"/>
      <c r="H333" s="42"/>
      <c r="I333" s="229"/>
      <c r="J333" s="42"/>
      <c r="K333" s="42"/>
      <c r="L333" s="46"/>
      <c r="M333" s="230"/>
      <c r="N333" s="231"/>
      <c r="O333" s="86"/>
      <c r="P333" s="86"/>
      <c r="Q333" s="86"/>
      <c r="R333" s="86"/>
      <c r="S333" s="86"/>
      <c r="T333" s="87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T333" s="19" t="s">
        <v>150</v>
      </c>
      <c r="AU333" s="19" t="s">
        <v>84</v>
      </c>
    </row>
    <row r="334" s="13" customFormat="1">
      <c r="A334" s="13"/>
      <c r="B334" s="232"/>
      <c r="C334" s="233"/>
      <c r="D334" s="234" t="s">
        <v>152</v>
      </c>
      <c r="E334" s="235" t="s">
        <v>19</v>
      </c>
      <c r="F334" s="236" t="s">
        <v>1120</v>
      </c>
      <c r="G334" s="233"/>
      <c r="H334" s="235" t="s">
        <v>19</v>
      </c>
      <c r="I334" s="237"/>
      <c r="J334" s="233"/>
      <c r="K334" s="233"/>
      <c r="L334" s="238"/>
      <c r="M334" s="239"/>
      <c r="N334" s="240"/>
      <c r="O334" s="240"/>
      <c r="P334" s="240"/>
      <c r="Q334" s="240"/>
      <c r="R334" s="240"/>
      <c r="S334" s="240"/>
      <c r="T334" s="241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2" t="s">
        <v>152</v>
      </c>
      <c r="AU334" s="242" t="s">
        <v>84</v>
      </c>
      <c r="AV334" s="13" t="s">
        <v>78</v>
      </c>
      <c r="AW334" s="13" t="s">
        <v>33</v>
      </c>
      <c r="AX334" s="13" t="s">
        <v>71</v>
      </c>
      <c r="AY334" s="242" t="s">
        <v>141</v>
      </c>
    </row>
    <row r="335" s="13" customFormat="1">
      <c r="A335" s="13"/>
      <c r="B335" s="232"/>
      <c r="C335" s="233"/>
      <c r="D335" s="234" t="s">
        <v>152</v>
      </c>
      <c r="E335" s="235" t="s">
        <v>19</v>
      </c>
      <c r="F335" s="236" t="s">
        <v>1286</v>
      </c>
      <c r="G335" s="233"/>
      <c r="H335" s="235" t="s">
        <v>19</v>
      </c>
      <c r="I335" s="237"/>
      <c r="J335" s="233"/>
      <c r="K335" s="233"/>
      <c r="L335" s="238"/>
      <c r="M335" s="239"/>
      <c r="N335" s="240"/>
      <c r="O335" s="240"/>
      <c r="P335" s="240"/>
      <c r="Q335" s="240"/>
      <c r="R335" s="240"/>
      <c r="S335" s="240"/>
      <c r="T335" s="241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2" t="s">
        <v>152</v>
      </c>
      <c r="AU335" s="242" t="s">
        <v>84</v>
      </c>
      <c r="AV335" s="13" t="s">
        <v>78</v>
      </c>
      <c r="AW335" s="13" t="s">
        <v>33</v>
      </c>
      <c r="AX335" s="13" t="s">
        <v>71</v>
      </c>
      <c r="AY335" s="242" t="s">
        <v>141</v>
      </c>
    </row>
    <row r="336" s="14" customFormat="1">
      <c r="A336" s="14"/>
      <c r="B336" s="243"/>
      <c r="C336" s="244"/>
      <c r="D336" s="234" t="s">
        <v>152</v>
      </c>
      <c r="E336" s="245" t="s">
        <v>19</v>
      </c>
      <c r="F336" s="246" t="s">
        <v>1287</v>
      </c>
      <c r="G336" s="244"/>
      <c r="H336" s="247">
        <v>217.36500000000001</v>
      </c>
      <c r="I336" s="248"/>
      <c r="J336" s="244"/>
      <c r="K336" s="244"/>
      <c r="L336" s="249"/>
      <c r="M336" s="250"/>
      <c r="N336" s="251"/>
      <c r="O336" s="251"/>
      <c r="P336" s="251"/>
      <c r="Q336" s="251"/>
      <c r="R336" s="251"/>
      <c r="S336" s="251"/>
      <c r="T336" s="252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53" t="s">
        <v>152</v>
      </c>
      <c r="AU336" s="253" t="s">
        <v>84</v>
      </c>
      <c r="AV336" s="14" t="s">
        <v>84</v>
      </c>
      <c r="AW336" s="14" t="s">
        <v>33</v>
      </c>
      <c r="AX336" s="14" t="s">
        <v>71</v>
      </c>
      <c r="AY336" s="253" t="s">
        <v>141</v>
      </c>
    </row>
    <row r="337" s="15" customFormat="1">
      <c r="A337" s="15"/>
      <c r="B337" s="254"/>
      <c r="C337" s="255"/>
      <c r="D337" s="234" t="s">
        <v>152</v>
      </c>
      <c r="E337" s="256" t="s">
        <v>19</v>
      </c>
      <c r="F337" s="257" t="s">
        <v>159</v>
      </c>
      <c r="G337" s="255"/>
      <c r="H337" s="258">
        <v>217.36500000000001</v>
      </c>
      <c r="I337" s="259"/>
      <c r="J337" s="255"/>
      <c r="K337" s="255"/>
      <c r="L337" s="260"/>
      <c r="M337" s="261"/>
      <c r="N337" s="262"/>
      <c r="O337" s="262"/>
      <c r="P337" s="262"/>
      <c r="Q337" s="262"/>
      <c r="R337" s="262"/>
      <c r="S337" s="262"/>
      <c r="T337" s="263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64" t="s">
        <v>152</v>
      </c>
      <c r="AU337" s="264" t="s">
        <v>84</v>
      </c>
      <c r="AV337" s="15" t="s">
        <v>148</v>
      </c>
      <c r="AW337" s="15" t="s">
        <v>33</v>
      </c>
      <c r="AX337" s="15" t="s">
        <v>78</v>
      </c>
      <c r="AY337" s="264" t="s">
        <v>141</v>
      </c>
    </row>
    <row r="338" s="2" customFormat="1" ht="16.5" customHeight="1">
      <c r="A338" s="40"/>
      <c r="B338" s="41"/>
      <c r="C338" s="265" t="s">
        <v>444</v>
      </c>
      <c r="D338" s="265" t="s">
        <v>183</v>
      </c>
      <c r="E338" s="266" t="s">
        <v>1288</v>
      </c>
      <c r="F338" s="267" t="s">
        <v>1289</v>
      </c>
      <c r="G338" s="268" t="s">
        <v>167</v>
      </c>
      <c r="H338" s="269">
        <v>0.52200000000000002</v>
      </c>
      <c r="I338" s="270"/>
      <c r="J338" s="271">
        <f>ROUND(I338*H338,2)</f>
        <v>0</v>
      </c>
      <c r="K338" s="267" t="s">
        <v>147</v>
      </c>
      <c r="L338" s="272"/>
      <c r="M338" s="273" t="s">
        <v>19</v>
      </c>
      <c r="N338" s="274" t="s">
        <v>43</v>
      </c>
      <c r="O338" s="86"/>
      <c r="P338" s="223">
        <f>O338*H338</f>
        <v>0</v>
      </c>
      <c r="Q338" s="223">
        <v>0.55000000000000004</v>
      </c>
      <c r="R338" s="223">
        <f>Q338*H338</f>
        <v>0.28710000000000002</v>
      </c>
      <c r="S338" s="223">
        <v>0</v>
      </c>
      <c r="T338" s="224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25" t="s">
        <v>294</v>
      </c>
      <c r="AT338" s="225" t="s">
        <v>183</v>
      </c>
      <c r="AU338" s="225" t="s">
        <v>84</v>
      </c>
      <c r="AY338" s="19" t="s">
        <v>141</v>
      </c>
      <c r="BE338" s="226">
        <f>IF(N338="základní",J338,0)</f>
        <v>0</v>
      </c>
      <c r="BF338" s="226">
        <f>IF(N338="snížená",J338,0)</f>
        <v>0</v>
      </c>
      <c r="BG338" s="226">
        <f>IF(N338="zákl. přenesená",J338,0)</f>
        <v>0</v>
      </c>
      <c r="BH338" s="226">
        <f>IF(N338="sníž. přenesená",J338,0)</f>
        <v>0</v>
      </c>
      <c r="BI338" s="226">
        <f>IF(N338="nulová",J338,0)</f>
        <v>0</v>
      </c>
      <c r="BJ338" s="19" t="s">
        <v>84</v>
      </c>
      <c r="BK338" s="226">
        <f>ROUND(I338*H338,2)</f>
        <v>0</v>
      </c>
      <c r="BL338" s="19" t="s">
        <v>283</v>
      </c>
      <c r="BM338" s="225" t="s">
        <v>1290</v>
      </c>
    </row>
    <row r="339" s="2" customFormat="1">
      <c r="A339" s="40"/>
      <c r="B339" s="41"/>
      <c r="C339" s="42"/>
      <c r="D339" s="227" t="s">
        <v>150</v>
      </c>
      <c r="E339" s="42"/>
      <c r="F339" s="228" t="s">
        <v>1291</v>
      </c>
      <c r="G339" s="42"/>
      <c r="H339" s="42"/>
      <c r="I339" s="229"/>
      <c r="J339" s="42"/>
      <c r="K339" s="42"/>
      <c r="L339" s="46"/>
      <c r="M339" s="230"/>
      <c r="N339" s="231"/>
      <c r="O339" s="86"/>
      <c r="P339" s="86"/>
      <c r="Q339" s="86"/>
      <c r="R339" s="86"/>
      <c r="S339" s="86"/>
      <c r="T339" s="87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T339" s="19" t="s">
        <v>150</v>
      </c>
      <c r="AU339" s="19" t="s">
        <v>84</v>
      </c>
    </row>
    <row r="340" s="13" customFormat="1">
      <c r="A340" s="13"/>
      <c r="B340" s="232"/>
      <c r="C340" s="233"/>
      <c r="D340" s="234" t="s">
        <v>152</v>
      </c>
      <c r="E340" s="235" t="s">
        <v>19</v>
      </c>
      <c r="F340" s="236" t="s">
        <v>1120</v>
      </c>
      <c r="G340" s="233"/>
      <c r="H340" s="235" t="s">
        <v>19</v>
      </c>
      <c r="I340" s="237"/>
      <c r="J340" s="233"/>
      <c r="K340" s="233"/>
      <c r="L340" s="238"/>
      <c r="M340" s="239"/>
      <c r="N340" s="240"/>
      <c r="O340" s="240"/>
      <c r="P340" s="240"/>
      <c r="Q340" s="240"/>
      <c r="R340" s="240"/>
      <c r="S340" s="240"/>
      <c r="T340" s="241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2" t="s">
        <v>152</v>
      </c>
      <c r="AU340" s="242" t="s">
        <v>84</v>
      </c>
      <c r="AV340" s="13" t="s">
        <v>78</v>
      </c>
      <c r="AW340" s="13" t="s">
        <v>33</v>
      </c>
      <c r="AX340" s="13" t="s">
        <v>71</v>
      </c>
      <c r="AY340" s="242" t="s">
        <v>141</v>
      </c>
    </row>
    <row r="341" s="13" customFormat="1">
      <c r="A341" s="13"/>
      <c r="B341" s="232"/>
      <c r="C341" s="233"/>
      <c r="D341" s="234" t="s">
        <v>152</v>
      </c>
      <c r="E341" s="235" t="s">
        <v>19</v>
      </c>
      <c r="F341" s="236" t="s">
        <v>1286</v>
      </c>
      <c r="G341" s="233"/>
      <c r="H341" s="235" t="s">
        <v>19</v>
      </c>
      <c r="I341" s="237"/>
      <c r="J341" s="233"/>
      <c r="K341" s="233"/>
      <c r="L341" s="238"/>
      <c r="M341" s="239"/>
      <c r="N341" s="240"/>
      <c r="O341" s="240"/>
      <c r="P341" s="240"/>
      <c r="Q341" s="240"/>
      <c r="R341" s="240"/>
      <c r="S341" s="240"/>
      <c r="T341" s="241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2" t="s">
        <v>152</v>
      </c>
      <c r="AU341" s="242" t="s">
        <v>84</v>
      </c>
      <c r="AV341" s="13" t="s">
        <v>78</v>
      </c>
      <c r="AW341" s="13" t="s">
        <v>33</v>
      </c>
      <c r="AX341" s="13" t="s">
        <v>71</v>
      </c>
      <c r="AY341" s="242" t="s">
        <v>141</v>
      </c>
    </row>
    <row r="342" s="14" customFormat="1">
      <c r="A342" s="14"/>
      <c r="B342" s="243"/>
      <c r="C342" s="244"/>
      <c r="D342" s="234" t="s">
        <v>152</v>
      </c>
      <c r="E342" s="245" t="s">
        <v>19</v>
      </c>
      <c r="F342" s="246" t="s">
        <v>1292</v>
      </c>
      <c r="G342" s="244"/>
      <c r="H342" s="247">
        <v>0.52200000000000002</v>
      </c>
      <c r="I342" s="248"/>
      <c r="J342" s="244"/>
      <c r="K342" s="244"/>
      <c r="L342" s="249"/>
      <c r="M342" s="250"/>
      <c r="N342" s="251"/>
      <c r="O342" s="251"/>
      <c r="P342" s="251"/>
      <c r="Q342" s="251"/>
      <c r="R342" s="251"/>
      <c r="S342" s="251"/>
      <c r="T342" s="252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53" t="s">
        <v>152</v>
      </c>
      <c r="AU342" s="253" t="s">
        <v>84</v>
      </c>
      <c r="AV342" s="14" t="s">
        <v>84</v>
      </c>
      <c r="AW342" s="14" t="s">
        <v>33</v>
      </c>
      <c r="AX342" s="14" t="s">
        <v>71</v>
      </c>
      <c r="AY342" s="253" t="s">
        <v>141</v>
      </c>
    </row>
    <row r="343" s="15" customFormat="1">
      <c r="A343" s="15"/>
      <c r="B343" s="254"/>
      <c r="C343" s="255"/>
      <c r="D343" s="234" t="s">
        <v>152</v>
      </c>
      <c r="E343" s="256" t="s">
        <v>19</v>
      </c>
      <c r="F343" s="257" t="s">
        <v>159</v>
      </c>
      <c r="G343" s="255"/>
      <c r="H343" s="258">
        <v>0.52200000000000002</v>
      </c>
      <c r="I343" s="259"/>
      <c r="J343" s="255"/>
      <c r="K343" s="255"/>
      <c r="L343" s="260"/>
      <c r="M343" s="261"/>
      <c r="N343" s="262"/>
      <c r="O343" s="262"/>
      <c r="P343" s="262"/>
      <c r="Q343" s="262"/>
      <c r="R343" s="262"/>
      <c r="S343" s="262"/>
      <c r="T343" s="263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T343" s="264" t="s">
        <v>152</v>
      </c>
      <c r="AU343" s="264" t="s">
        <v>84</v>
      </c>
      <c r="AV343" s="15" t="s">
        <v>148</v>
      </c>
      <c r="AW343" s="15" t="s">
        <v>33</v>
      </c>
      <c r="AX343" s="15" t="s">
        <v>78</v>
      </c>
      <c r="AY343" s="264" t="s">
        <v>141</v>
      </c>
    </row>
    <row r="344" s="2" customFormat="1" ht="16.5" customHeight="1">
      <c r="A344" s="40"/>
      <c r="B344" s="41"/>
      <c r="C344" s="214" t="s">
        <v>451</v>
      </c>
      <c r="D344" s="214" t="s">
        <v>143</v>
      </c>
      <c r="E344" s="215" t="s">
        <v>1293</v>
      </c>
      <c r="F344" s="216" t="s">
        <v>1294</v>
      </c>
      <c r="G344" s="217" t="s">
        <v>146</v>
      </c>
      <c r="H344" s="218">
        <v>69.736999999999995</v>
      </c>
      <c r="I344" s="219"/>
      <c r="J344" s="220">
        <f>ROUND(I344*H344,2)</f>
        <v>0</v>
      </c>
      <c r="K344" s="216" t="s">
        <v>147</v>
      </c>
      <c r="L344" s="46"/>
      <c r="M344" s="221" t="s">
        <v>19</v>
      </c>
      <c r="N344" s="222" t="s">
        <v>43</v>
      </c>
      <c r="O344" s="86"/>
      <c r="P344" s="223">
        <f>O344*H344</f>
        <v>0</v>
      </c>
      <c r="Q344" s="223">
        <v>0.00020000000000000001</v>
      </c>
      <c r="R344" s="223">
        <f>Q344*H344</f>
        <v>0.0139474</v>
      </c>
      <c r="S344" s="223">
        <v>0</v>
      </c>
      <c r="T344" s="224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25" t="s">
        <v>283</v>
      </c>
      <c r="AT344" s="225" t="s">
        <v>143</v>
      </c>
      <c r="AU344" s="225" t="s">
        <v>84</v>
      </c>
      <c r="AY344" s="19" t="s">
        <v>141</v>
      </c>
      <c r="BE344" s="226">
        <f>IF(N344="základní",J344,0)</f>
        <v>0</v>
      </c>
      <c r="BF344" s="226">
        <f>IF(N344="snížená",J344,0)</f>
        <v>0</v>
      </c>
      <c r="BG344" s="226">
        <f>IF(N344="zákl. přenesená",J344,0)</f>
        <v>0</v>
      </c>
      <c r="BH344" s="226">
        <f>IF(N344="sníž. přenesená",J344,0)</f>
        <v>0</v>
      </c>
      <c r="BI344" s="226">
        <f>IF(N344="nulová",J344,0)</f>
        <v>0</v>
      </c>
      <c r="BJ344" s="19" t="s">
        <v>84</v>
      </c>
      <c r="BK344" s="226">
        <f>ROUND(I344*H344,2)</f>
        <v>0</v>
      </c>
      <c r="BL344" s="19" t="s">
        <v>283</v>
      </c>
      <c r="BM344" s="225" t="s">
        <v>1295</v>
      </c>
    </row>
    <row r="345" s="2" customFormat="1">
      <c r="A345" s="40"/>
      <c r="B345" s="41"/>
      <c r="C345" s="42"/>
      <c r="D345" s="227" t="s">
        <v>150</v>
      </c>
      <c r="E345" s="42"/>
      <c r="F345" s="228" t="s">
        <v>1296</v>
      </c>
      <c r="G345" s="42"/>
      <c r="H345" s="42"/>
      <c r="I345" s="229"/>
      <c r="J345" s="42"/>
      <c r="K345" s="42"/>
      <c r="L345" s="46"/>
      <c r="M345" s="230"/>
      <c r="N345" s="231"/>
      <c r="O345" s="86"/>
      <c r="P345" s="86"/>
      <c r="Q345" s="86"/>
      <c r="R345" s="86"/>
      <c r="S345" s="86"/>
      <c r="T345" s="87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T345" s="19" t="s">
        <v>150</v>
      </c>
      <c r="AU345" s="19" t="s">
        <v>84</v>
      </c>
    </row>
    <row r="346" s="14" customFormat="1">
      <c r="A346" s="14"/>
      <c r="B346" s="243"/>
      <c r="C346" s="244"/>
      <c r="D346" s="234" t="s">
        <v>152</v>
      </c>
      <c r="E346" s="245" t="s">
        <v>19</v>
      </c>
      <c r="F346" s="246" t="s">
        <v>1297</v>
      </c>
      <c r="G346" s="244"/>
      <c r="H346" s="247">
        <v>33.020000000000003</v>
      </c>
      <c r="I346" s="248"/>
      <c r="J346" s="244"/>
      <c r="K346" s="244"/>
      <c r="L346" s="249"/>
      <c r="M346" s="250"/>
      <c r="N346" s="251"/>
      <c r="O346" s="251"/>
      <c r="P346" s="251"/>
      <c r="Q346" s="251"/>
      <c r="R346" s="251"/>
      <c r="S346" s="251"/>
      <c r="T346" s="252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53" t="s">
        <v>152</v>
      </c>
      <c r="AU346" s="253" t="s">
        <v>84</v>
      </c>
      <c r="AV346" s="14" t="s">
        <v>84</v>
      </c>
      <c r="AW346" s="14" t="s">
        <v>33</v>
      </c>
      <c r="AX346" s="14" t="s">
        <v>71</v>
      </c>
      <c r="AY346" s="253" t="s">
        <v>141</v>
      </c>
    </row>
    <row r="347" s="14" customFormat="1">
      <c r="A347" s="14"/>
      <c r="B347" s="243"/>
      <c r="C347" s="244"/>
      <c r="D347" s="234" t="s">
        <v>152</v>
      </c>
      <c r="E347" s="245" t="s">
        <v>19</v>
      </c>
      <c r="F347" s="246" t="s">
        <v>1298</v>
      </c>
      <c r="G347" s="244"/>
      <c r="H347" s="247">
        <v>36.716999999999999</v>
      </c>
      <c r="I347" s="248"/>
      <c r="J347" s="244"/>
      <c r="K347" s="244"/>
      <c r="L347" s="249"/>
      <c r="M347" s="250"/>
      <c r="N347" s="251"/>
      <c r="O347" s="251"/>
      <c r="P347" s="251"/>
      <c r="Q347" s="251"/>
      <c r="R347" s="251"/>
      <c r="S347" s="251"/>
      <c r="T347" s="252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53" t="s">
        <v>152</v>
      </c>
      <c r="AU347" s="253" t="s">
        <v>84</v>
      </c>
      <c r="AV347" s="14" t="s">
        <v>84</v>
      </c>
      <c r="AW347" s="14" t="s">
        <v>33</v>
      </c>
      <c r="AX347" s="14" t="s">
        <v>71</v>
      </c>
      <c r="AY347" s="253" t="s">
        <v>141</v>
      </c>
    </row>
    <row r="348" s="15" customFormat="1">
      <c r="A348" s="15"/>
      <c r="B348" s="254"/>
      <c r="C348" s="255"/>
      <c r="D348" s="234" t="s">
        <v>152</v>
      </c>
      <c r="E348" s="256" t="s">
        <v>19</v>
      </c>
      <c r="F348" s="257" t="s">
        <v>159</v>
      </c>
      <c r="G348" s="255"/>
      <c r="H348" s="258">
        <v>69.736999999999995</v>
      </c>
      <c r="I348" s="259"/>
      <c r="J348" s="255"/>
      <c r="K348" s="255"/>
      <c r="L348" s="260"/>
      <c r="M348" s="261"/>
      <c r="N348" s="262"/>
      <c r="O348" s="262"/>
      <c r="P348" s="262"/>
      <c r="Q348" s="262"/>
      <c r="R348" s="262"/>
      <c r="S348" s="262"/>
      <c r="T348" s="263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64" t="s">
        <v>152</v>
      </c>
      <c r="AU348" s="264" t="s">
        <v>84</v>
      </c>
      <c r="AV348" s="15" t="s">
        <v>148</v>
      </c>
      <c r="AW348" s="15" t="s">
        <v>33</v>
      </c>
      <c r="AX348" s="15" t="s">
        <v>78</v>
      </c>
      <c r="AY348" s="264" t="s">
        <v>141</v>
      </c>
    </row>
    <row r="349" s="2" customFormat="1" ht="24.15" customHeight="1">
      <c r="A349" s="40"/>
      <c r="B349" s="41"/>
      <c r="C349" s="214" t="s">
        <v>457</v>
      </c>
      <c r="D349" s="214" t="s">
        <v>143</v>
      </c>
      <c r="E349" s="215" t="s">
        <v>1299</v>
      </c>
      <c r="F349" s="216" t="s">
        <v>1300</v>
      </c>
      <c r="G349" s="217" t="s">
        <v>826</v>
      </c>
      <c r="H349" s="286"/>
      <c r="I349" s="219"/>
      <c r="J349" s="220">
        <f>ROUND(I349*H349,2)</f>
        <v>0</v>
      </c>
      <c r="K349" s="216" t="s">
        <v>147</v>
      </c>
      <c r="L349" s="46"/>
      <c r="M349" s="221" t="s">
        <v>19</v>
      </c>
      <c r="N349" s="222" t="s">
        <v>43</v>
      </c>
      <c r="O349" s="86"/>
      <c r="P349" s="223">
        <f>O349*H349</f>
        <v>0</v>
      </c>
      <c r="Q349" s="223">
        <v>0</v>
      </c>
      <c r="R349" s="223">
        <f>Q349*H349</f>
        <v>0</v>
      </c>
      <c r="S349" s="223">
        <v>0</v>
      </c>
      <c r="T349" s="224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25" t="s">
        <v>283</v>
      </c>
      <c r="AT349" s="225" t="s">
        <v>143</v>
      </c>
      <c r="AU349" s="225" t="s">
        <v>84</v>
      </c>
      <c r="AY349" s="19" t="s">
        <v>141</v>
      </c>
      <c r="BE349" s="226">
        <f>IF(N349="základní",J349,0)</f>
        <v>0</v>
      </c>
      <c r="BF349" s="226">
        <f>IF(N349="snížená",J349,0)</f>
        <v>0</v>
      </c>
      <c r="BG349" s="226">
        <f>IF(N349="zákl. přenesená",J349,0)</f>
        <v>0</v>
      </c>
      <c r="BH349" s="226">
        <f>IF(N349="sníž. přenesená",J349,0)</f>
        <v>0</v>
      </c>
      <c r="BI349" s="226">
        <f>IF(N349="nulová",J349,0)</f>
        <v>0</v>
      </c>
      <c r="BJ349" s="19" t="s">
        <v>84</v>
      </c>
      <c r="BK349" s="226">
        <f>ROUND(I349*H349,2)</f>
        <v>0</v>
      </c>
      <c r="BL349" s="19" t="s">
        <v>283</v>
      </c>
      <c r="BM349" s="225" t="s">
        <v>1301</v>
      </c>
    </row>
    <row r="350" s="2" customFormat="1">
      <c r="A350" s="40"/>
      <c r="B350" s="41"/>
      <c r="C350" s="42"/>
      <c r="D350" s="227" t="s">
        <v>150</v>
      </c>
      <c r="E350" s="42"/>
      <c r="F350" s="228" t="s">
        <v>1302</v>
      </c>
      <c r="G350" s="42"/>
      <c r="H350" s="42"/>
      <c r="I350" s="229"/>
      <c r="J350" s="42"/>
      <c r="K350" s="42"/>
      <c r="L350" s="46"/>
      <c r="M350" s="230"/>
      <c r="N350" s="231"/>
      <c r="O350" s="86"/>
      <c r="P350" s="86"/>
      <c r="Q350" s="86"/>
      <c r="R350" s="86"/>
      <c r="S350" s="86"/>
      <c r="T350" s="87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T350" s="19" t="s">
        <v>150</v>
      </c>
      <c r="AU350" s="19" t="s">
        <v>84</v>
      </c>
    </row>
    <row r="351" s="12" customFormat="1" ht="22.8" customHeight="1">
      <c r="A351" s="12"/>
      <c r="B351" s="198"/>
      <c r="C351" s="199"/>
      <c r="D351" s="200" t="s">
        <v>70</v>
      </c>
      <c r="E351" s="212" t="s">
        <v>829</v>
      </c>
      <c r="F351" s="212" t="s">
        <v>830</v>
      </c>
      <c r="G351" s="199"/>
      <c r="H351" s="199"/>
      <c r="I351" s="202"/>
      <c r="J351" s="213">
        <f>BK351</f>
        <v>0</v>
      </c>
      <c r="K351" s="199"/>
      <c r="L351" s="204"/>
      <c r="M351" s="205"/>
      <c r="N351" s="206"/>
      <c r="O351" s="206"/>
      <c r="P351" s="207">
        <f>SUM(P352:P403)</f>
        <v>0</v>
      </c>
      <c r="Q351" s="206"/>
      <c r="R351" s="207">
        <f>SUM(R352:R403)</f>
        <v>0.56315779999999993</v>
      </c>
      <c r="S351" s="206"/>
      <c r="T351" s="208">
        <f>SUM(T352:T403)</f>
        <v>0.123195</v>
      </c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R351" s="209" t="s">
        <v>84</v>
      </c>
      <c r="AT351" s="210" t="s">
        <v>70</v>
      </c>
      <c r="AU351" s="210" t="s">
        <v>78</v>
      </c>
      <c r="AY351" s="209" t="s">
        <v>141</v>
      </c>
      <c r="BK351" s="211">
        <f>SUM(BK352:BK403)</f>
        <v>0</v>
      </c>
    </row>
    <row r="352" s="2" customFormat="1" ht="16.5" customHeight="1">
      <c r="A352" s="40"/>
      <c r="B352" s="41"/>
      <c r="C352" s="214" t="s">
        <v>464</v>
      </c>
      <c r="D352" s="214" t="s">
        <v>143</v>
      </c>
      <c r="E352" s="215" t="s">
        <v>1303</v>
      </c>
      <c r="F352" s="216" t="s">
        <v>1304</v>
      </c>
      <c r="G352" s="217" t="s">
        <v>347</v>
      </c>
      <c r="H352" s="218">
        <v>64.5</v>
      </c>
      <c r="I352" s="219"/>
      <c r="J352" s="220">
        <f>ROUND(I352*H352,2)</f>
        <v>0</v>
      </c>
      <c r="K352" s="216" t="s">
        <v>147</v>
      </c>
      <c r="L352" s="46"/>
      <c r="M352" s="221" t="s">
        <v>19</v>
      </c>
      <c r="N352" s="222" t="s">
        <v>43</v>
      </c>
      <c r="O352" s="86"/>
      <c r="P352" s="223">
        <f>O352*H352</f>
        <v>0</v>
      </c>
      <c r="Q352" s="223">
        <v>0</v>
      </c>
      <c r="R352" s="223">
        <f>Q352*H352</f>
        <v>0</v>
      </c>
      <c r="S352" s="223">
        <v>0.00191</v>
      </c>
      <c r="T352" s="224">
        <f>S352*H352</f>
        <v>0.123195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25" t="s">
        <v>283</v>
      </c>
      <c r="AT352" s="225" t="s">
        <v>143</v>
      </c>
      <c r="AU352" s="225" t="s">
        <v>84</v>
      </c>
      <c r="AY352" s="19" t="s">
        <v>141</v>
      </c>
      <c r="BE352" s="226">
        <f>IF(N352="základní",J352,0)</f>
        <v>0</v>
      </c>
      <c r="BF352" s="226">
        <f>IF(N352="snížená",J352,0)</f>
        <v>0</v>
      </c>
      <c r="BG352" s="226">
        <f>IF(N352="zákl. přenesená",J352,0)</f>
        <v>0</v>
      </c>
      <c r="BH352" s="226">
        <f>IF(N352="sníž. přenesená",J352,0)</f>
        <v>0</v>
      </c>
      <c r="BI352" s="226">
        <f>IF(N352="nulová",J352,0)</f>
        <v>0</v>
      </c>
      <c r="BJ352" s="19" t="s">
        <v>84</v>
      </c>
      <c r="BK352" s="226">
        <f>ROUND(I352*H352,2)</f>
        <v>0</v>
      </c>
      <c r="BL352" s="19" t="s">
        <v>283</v>
      </c>
      <c r="BM352" s="225" t="s">
        <v>1305</v>
      </c>
    </row>
    <row r="353" s="2" customFormat="1">
      <c r="A353" s="40"/>
      <c r="B353" s="41"/>
      <c r="C353" s="42"/>
      <c r="D353" s="227" t="s">
        <v>150</v>
      </c>
      <c r="E353" s="42"/>
      <c r="F353" s="228" t="s">
        <v>1306</v>
      </c>
      <c r="G353" s="42"/>
      <c r="H353" s="42"/>
      <c r="I353" s="229"/>
      <c r="J353" s="42"/>
      <c r="K353" s="42"/>
      <c r="L353" s="46"/>
      <c r="M353" s="230"/>
      <c r="N353" s="231"/>
      <c r="O353" s="86"/>
      <c r="P353" s="86"/>
      <c r="Q353" s="86"/>
      <c r="R353" s="86"/>
      <c r="S353" s="86"/>
      <c r="T353" s="87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T353" s="19" t="s">
        <v>150</v>
      </c>
      <c r="AU353" s="19" t="s">
        <v>84</v>
      </c>
    </row>
    <row r="354" s="13" customFormat="1">
      <c r="A354" s="13"/>
      <c r="B354" s="232"/>
      <c r="C354" s="233"/>
      <c r="D354" s="234" t="s">
        <v>152</v>
      </c>
      <c r="E354" s="235" t="s">
        <v>19</v>
      </c>
      <c r="F354" s="236" t="s">
        <v>1166</v>
      </c>
      <c r="G354" s="233"/>
      <c r="H354" s="235" t="s">
        <v>19</v>
      </c>
      <c r="I354" s="237"/>
      <c r="J354" s="233"/>
      <c r="K354" s="233"/>
      <c r="L354" s="238"/>
      <c r="M354" s="239"/>
      <c r="N354" s="240"/>
      <c r="O354" s="240"/>
      <c r="P354" s="240"/>
      <c r="Q354" s="240"/>
      <c r="R354" s="240"/>
      <c r="S354" s="240"/>
      <c r="T354" s="241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2" t="s">
        <v>152</v>
      </c>
      <c r="AU354" s="242" t="s">
        <v>84</v>
      </c>
      <c r="AV354" s="13" t="s">
        <v>78</v>
      </c>
      <c r="AW354" s="13" t="s">
        <v>33</v>
      </c>
      <c r="AX354" s="13" t="s">
        <v>71</v>
      </c>
      <c r="AY354" s="242" t="s">
        <v>141</v>
      </c>
    </row>
    <row r="355" s="14" customFormat="1">
      <c r="A355" s="14"/>
      <c r="B355" s="243"/>
      <c r="C355" s="244"/>
      <c r="D355" s="234" t="s">
        <v>152</v>
      </c>
      <c r="E355" s="245" t="s">
        <v>19</v>
      </c>
      <c r="F355" s="246" t="s">
        <v>1307</v>
      </c>
      <c r="G355" s="244"/>
      <c r="H355" s="247">
        <v>64.5</v>
      </c>
      <c r="I355" s="248"/>
      <c r="J355" s="244"/>
      <c r="K355" s="244"/>
      <c r="L355" s="249"/>
      <c r="M355" s="250"/>
      <c r="N355" s="251"/>
      <c r="O355" s="251"/>
      <c r="P355" s="251"/>
      <c r="Q355" s="251"/>
      <c r="R355" s="251"/>
      <c r="S355" s="251"/>
      <c r="T355" s="252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53" t="s">
        <v>152</v>
      </c>
      <c r="AU355" s="253" t="s">
        <v>84</v>
      </c>
      <c r="AV355" s="14" t="s">
        <v>84</v>
      </c>
      <c r="AW355" s="14" t="s">
        <v>33</v>
      </c>
      <c r="AX355" s="14" t="s">
        <v>71</v>
      </c>
      <c r="AY355" s="253" t="s">
        <v>141</v>
      </c>
    </row>
    <row r="356" s="15" customFormat="1">
      <c r="A356" s="15"/>
      <c r="B356" s="254"/>
      <c r="C356" s="255"/>
      <c r="D356" s="234" t="s">
        <v>152</v>
      </c>
      <c r="E356" s="256" t="s">
        <v>19</v>
      </c>
      <c r="F356" s="257" t="s">
        <v>159</v>
      </c>
      <c r="G356" s="255"/>
      <c r="H356" s="258">
        <v>64.5</v>
      </c>
      <c r="I356" s="259"/>
      <c r="J356" s="255"/>
      <c r="K356" s="255"/>
      <c r="L356" s="260"/>
      <c r="M356" s="261"/>
      <c r="N356" s="262"/>
      <c r="O356" s="262"/>
      <c r="P356" s="262"/>
      <c r="Q356" s="262"/>
      <c r="R356" s="262"/>
      <c r="S356" s="262"/>
      <c r="T356" s="263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T356" s="264" t="s">
        <v>152</v>
      </c>
      <c r="AU356" s="264" t="s">
        <v>84</v>
      </c>
      <c r="AV356" s="15" t="s">
        <v>148</v>
      </c>
      <c r="AW356" s="15" t="s">
        <v>33</v>
      </c>
      <c r="AX356" s="15" t="s">
        <v>78</v>
      </c>
      <c r="AY356" s="264" t="s">
        <v>141</v>
      </c>
    </row>
    <row r="357" s="2" customFormat="1" ht="24.15" customHeight="1">
      <c r="A357" s="40"/>
      <c r="B357" s="41"/>
      <c r="C357" s="214" t="s">
        <v>472</v>
      </c>
      <c r="D357" s="214" t="s">
        <v>143</v>
      </c>
      <c r="E357" s="215" t="s">
        <v>904</v>
      </c>
      <c r="F357" s="216" t="s">
        <v>1308</v>
      </c>
      <c r="G357" s="217" t="s">
        <v>347</v>
      </c>
      <c r="H357" s="218">
        <v>11.25</v>
      </c>
      <c r="I357" s="219"/>
      <c r="J357" s="220">
        <f>ROUND(I357*H357,2)</f>
        <v>0</v>
      </c>
      <c r="K357" s="216" t="s">
        <v>795</v>
      </c>
      <c r="L357" s="46"/>
      <c r="M357" s="221" t="s">
        <v>19</v>
      </c>
      <c r="N357" s="222" t="s">
        <v>43</v>
      </c>
      <c r="O357" s="86"/>
      <c r="P357" s="223">
        <f>O357*H357</f>
        <v>0</v>
      </c>
      <c r="Q357" s="223">
        <v>0.0071199999999999996</v>
      </c>
      <c r="R357" s="223">
        <f>Q357*H357</f>
        <v>0.080099999999999991</v>
      </c>
      <c r="S357" s="223">
        <v>0</v>
      </c>
      <c r="T357" s="224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25" t="s">
        <v>283</v>
      </c>
      <c r="AT357" s="225" t="s">
        <v>143</v>
      </c>
      <c r="AU357" s="225" t="s">
        <v>84</v>
      </c>
      <c r="AY357" s="19" t="s">
        <v>141</v>
      </c>
      <c r="BE357" s="226">
        <f>IF(N357="základní",J357,0)</f>
        <v>0</v>
      </c>
      <c r="BF357" s="226">
        <f>IF(N357="snížená",J357,0)</f>
        <v>0</v>
      </c>
      <c r="BG357" s="226">
        <f>IF(N357="zákl. přenesená",J357,0)</f>
        <v>0</v>
      </c>
      <c r="BH357" s="226">
        <f>IF(N357="sníž. přenesená",J357,0)</f>
        <v>0</v>
      </c>
      <c r="BI357" s="226">
        <f>IF(N357="nulová",J357,0)</f>
        <v>0</v>
      </c>
      <c r="BJ357" s="19" t="s">
        <v>84</v>
      </c>
      <c r="BK357" s="226">
        <f>ROUND(I357*H357,2)</f>
        <v>0</v>
      </c>
      <c r="BL357" s="19" t="s">
        <v>283</v>
      </c>
      <c r="BM357" s="225" t="s">
        <v>1309</v>
      </c>
    </row>
    <row r="358" s="13" customFormat="1">
      <c r="A358" s="13"/>
      <c r="B358" s="232"/>
      <c r="C358" s="233"/>
      <c r="D358" s="234" t="s">
        <v>152</v>
      </c>
      <c r="E358" s="235" t="s">
        <v>19</v>
      </c>
      <c r="F358" s="236" t="s">
        <v>1120</v>
      </c>
      <c r="G358" s="233"/>
      <c r="H358" s="235" t="s">
        <v>19</v>
      </c>
      <c r="I358" s="237"/>
      <c r="J358" s="233"/>
      <c r="K358" s="233"/>
      <c r="L358" s="238"/>
      <c r="M358" s="239"/>
      <c r="N358" s="240"/>
      <c r="O358" s="240"/>
      <c r="P358" s="240"/>
      <c r="Q358" s="240"/>
      <c r="R358" s="240"/>
      <c r="S358" s="240"/>
      <c r="T358" s="24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2" t="s">
        <v>152</v>
      </c>
      <c r="AU358" s="242" t="s">
        <v>84</v>
      </c>
      <c r="AV358" s="13" t="s">
        <v>78</v>
      </c>
      <c r="AW358" s="13" t="s">
        <v>33</v>
      </c>
      <c r="AX358" s="13" t="s">
        <v>71</v>
      </c>
      <c r="AY358" s="242" t="s">
        <v>141</v>
      </c>
    </row>
    <row r="359" s="13" customFormat="1">
      <c r="A359" s="13"/>
      <c r="B359" s="232"/>
      <c r="C359" s="233"/>
      <c r="D359" s="234" t="s">
        <v>152</v>
      </c>
      <c r="E359" s="235" t="s">
        <v>19</v>
      </c>
      <c r="F359" s="236" t="s">
        <v>1310</v>
      </c>
      <c r="G359" s="233"/>
      <c r="H359" s="235" t="s">
        <v>19</v>
      </c>
      <c r="I359" s="237"/>
      <c r="J359" s="233"/>
      <c r="K359" s="233"/>
      <c r="L359" s="238"/>
      <c r="M359" s="239"/>
      <c r="N359" s="240"/>
      <c r="O359" s="240"/>
      <c r="P359" s="240"/>
      <c r="Q359" s="240"/>
      <c r="R359" s="240"/>
      <c r="S359" s="240"/>
      <c r="T359" s="241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42" t="s">
        <v>152</v>
      </c>
      <c r="AU359" s="242" t="s">
        <v>84</v>
      </c>
      <c r="AV359" s="13" t="s">
        <v>78</v>
      </c>
      <c r="AW359" s="13" t="s">
        <v>33</v>
      </c>
      <c r="AX359" s="13" t="s">
        <v>71</v>
      </c>
      <c r="AY359" s="242" t="s">
        <v>141</v>
      </c>
    </row>
    <row r="360" s="14" customFormat="1">
      <c r="A360" s="14"/>
      <c r="B360" s="243"/>
      <c r="C360" s="244"/>
      <c r="D360" s="234" t="s">
        <v>152</v>
      </c>
      <c r="E360" s="245" t="s">
        <v>19</v>
      </c>
      <c r="F360" s="246" t="s">
        <v>1311</v>
      </c>
      <c r="G360" s="244"/>
      <c r="H360" s="247">
        <v>11.25</v>
      </c>
      <c r="I360" s="248"/>
      <c r="J360" s="244"/>
      <c r="K360" s="244"/>
      <c r="L360" s="249"/>
      <c r="M360" s="250"/>
      <c r="N360" s="251"/>
      <c r="O360" s="251"/>
      <c r="P360" s="251"/>
      <c r="Q360" s="251"/>
      <c r="R360" s="251"/>
      <c r="S360" s="251"/>
      <c r="T360" s="252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3" t="s">
        <v>152</v>
      </c>
      <c r="AU360" s="253" t="s">
        <v>84</v>
      </c>
      <c r="AV360" s="14" t="s">
        <v>84</v>
      </c>
      <c r="AW360" s="14" t="s">
        <v>33</v>
      </c>
      <c r="AX360" s="14" t="s">
        <v>71</v>
      </c>
      <c r="AY360" s="253" t="s">
        <v>141</v>
      </c>
    </row>
    <row r="361" s="15" customFormat="1">
      <c r="A361" s="15"/>
      <c r="B361" s="254"/>
      <c r="C361" s="255"/>
      <c r="D361" s="234" t="s">
        <v>152</v>
      </c>
      <c r="E361" s="256" t="s">
        <v>19</v>
      </c>
      <c r="F361" s="257" t="s">
        <v>159</v>
      </c>
      <c r="G361" s="255"/>
      <c r="H361" s="258">
        <v>11.25</v>
      </c>
      <c r="I361" s="259"/>
      <c r="J361" s="255"/>
      <c r="K361" s="255"/>
      <c r="L361" s="260"/>
      <c r="M361" s="261"/>
      <c r="N361" s="262"/>
      <c r="O361" s="262"/>
      <c r="P361" s="262"/>
      <c r="Q361" s="262"/>
      <c r="R361" s="262"/>
      <c r="S361" s="262"/>
      <c r="T361" s="263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64" t="s">
        <v>152</v>
      </c>
      <c r="AU361" s="264" t="s">
        <v>84</v>
      </c>
      <c r="AV361" s="15" t="s">
        <v>148</v>
      </c>
      <c r="AW361" s="15" t="s">
        <v>33</v>
      </c>
      <c r="AX361" s="15" t="s">
        <v>78</v>
      </c>
      <c r="AY361" s="264" t="s">
        <v>141</v>
      </c>
    </row>
    <row r="362" s="2" customFormat="1" ht="24.15" customHeight="1">
      <c r="A362" s="40"/>
      <c r="B362" s="41"/>
      <c r="C362" s="214" t="s">
        <v>478</v>
      </c>
      <c r="D362" s="214" t="s">
        <v>143</v>
      </c>
      <c r="E362" s="215" t="s">
        <v>1312</v>
      </c>
      <c r="F362" s="216" t="s">
        <v>1313</v>
      </c>
      <c r="G362" s="217" t="s">
        <v>347</v>
      </c>
      <c r="H362" s="218">
        <v>4.5499999999999998</v>
      </c>
      <c r="I362" s="219"/>
      <c r="J362" s="220">
        <f>ROUND(I362*H362,2)</f>
        <v>0</v>
      </c>
      <c r="K362" s="216" t="s">
        <v>147</v>
      </c>
      <c r="L362" s="46"/>
      <c r="M362" s="221" t="s">
        <v>19</v>
      </c>
      <c r="N362" s="222" t="s">
        <v>43</v>
      </c>
      <c r="O362" s="86"/>
      <c r="P362" s="223">
        <f>O362*H362</f>
        <v>0</v>
      </c>
      <c r="Q362" s="223">
        <v>0.0018500000000000001</v>
      </c>
      <c r="R362" s="223">
        <f>Q362*H362</f>
        <v>0.0084174999999999996</v>
      </c>
      <c r="S362" s="223">
        <v>0</v>
      </c>
      <c r="T362" s="224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25" t="s">
        <v>283</v>
      </c>
      <c r="AT362" s="225" t="s">
        <v>143</v>
      </c>
      <c r="AU362" s="225" t="s">
        <v>84</v>
      </c>
      <c r="AY362" s="19" t="s">
        <v>141</v>
      </c>
      <c r="BE362" s="226">
        <f>IF(N362="základní",J362,0)</f>
        <v>0</v>
      </c>
      <c r="BF362" s="226">
        <f>IF(N362="snížená",J362,0)</f>
        <v>0</v>
      </c>
      <c r="BG362" s="226">
        <f>IF(N362="zákl. přenesená",J362,0)</f>
        <v>0</v>
      </c>
      <c r="BH362" s="226">
        <f>IF(N362="sníž. přenesená",J362,0)</f>
        <v>0</v>
      </c>
      <c r="BI362" s="226">
        <f>IF(N362="nulová",J362,0)</f>
        <v>0</v>
      </c>
      <c r="BJ362" s="19" t="s">
        <v>84</v>
      </c>
      <c r="BK362" s="226">
        <f>ROUND(I362*H362,2)</f>
        <v>0</v>
      </c>
      <c r="BL362" s="19" t="s">
        <v>283</v>
      </c>
      <c r="BM362" s="225" t="s">
        <v>1314</v>
      </c>
    </row>
    <row r="363" s="2" customFormat="1">
      <c r="A363" s="40"/>
      <c r="B363" s="41"/>
      <c r="C363" s="42"/>
      <c r="D363" s="227" t="s">
        <v>150</v>
      </c>
      <c r="E363" s="42"/>
      <c r="F363" s="228" t="s">
        <v>1315</v>
      </c>
      <c r="G363" s="42"/>
      <c r="H363" s="42"/>
      <c r="I363" s="229"/>
      <c r="J363" s="42"/>
      <c r="K363" s="42"/>
      <c r="L363" s="46"/>
      <c r="M363" s="230"/>
      <c r="N363" s="231"/>
      <c r="O363" s="86"/>
      <c r="P363" s="86"/>
      <c r="Q363" s="86"/>
      <c r="R363" s="86"/>
      <c r="S363" s="86"/>
      <c r="T363" s="87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T363" s="19" t="s">
        <v>150</v>
      </c>
      <c r="AU363" s="19" t="s">
        <v>84</v>
      </c>
    </row>
    <row r="364" s="13" customFormat="1">
      <c r="A364" s="13"/>
      <c r="B364" s="232"/>
      <c r="C364" s="233"/>
      <c r="D364" s="234" t="s">
        <v>152</v>
      </c>
      <c r="E364" s="235" t="s">
        <v>19</v>
      </c>
      <c r="F364" s="236" t="s">
        <v>1120</v>
      </c>
      <c r="G364" s="233"/>
      <c r="H364" s="235" t="s">
        <v>19</v>
      </c>
      <c r="I364" s="237"/>
      <c r="J364" s="233"/>
      <c r="K364" s="233"/>
      <c r="L364" s="238"/>
      <c r="M364" s="239"/>
      <c r="N364" s="240"/>
      <c r="O364" s="240"/>
      <c r="P364" s="240"/>
      <c r="Q364" s="240"/>
      <c r="R364" s="240"/>
      <c r="S364" s="240"/>
      <c r="T364" s="241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2" t="s">
        <v>152</v>
      </c>
      <c r="AU364" s="242" t="s">
        <v>84</v>
      </c>
      <c r="AV364" s="13" t="s">
        <v>78</v>
      </c>
      <c r="AW364" s="13" t="s">
        <v>33</v>
      </c>
      <c r="AX364" s="13" t="s">
        <v>71</v>
      </c>
      <c r="AY364" s="242" t="s">
        <v>141</v>
      </c>
    </row>
    <row r="365" s="13" customFormat="1">
      <c r="A365" s="13"/>
      <c r="B365" s="232"/>
      <c r="C365" s="233"/>
      <c r="D365" s="234" t="s">
        <v>152</v>
      </c>
      <c r="E365" s="235" t="s">
        <v>19</v>
      </c>
      <c r="F365" s="236" t="s">
        <v>1316</v>
      </c>
      <c r="G365" s="233"/>
      <c r="H365" s="235" t="s">
        <v>19</v>
      </c>
      <c r="I365" s="237"/>
      <c r="J365" s="233"/>
      <c r="K365" s="233"/>
      <c r="L365" s="238"/>
      <c r="M365" s="239"/>
      <c r="N365" s="240"/>
      <c r="O365" s="240"/>
      <c r="P365" s="240"/>
      <c r="Q365" s="240"/>
      <c r="R365" s="240"/>
      <c r="S365" s="240"/>
      <c r="T365" s="241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2" t="s">
        <v>152</v>
      </c>
      <c r="AU365" s="242" t="s">
        <v>84</v>
      </c>
      <c r="AV365" s="13" t="s">
        <v>78</v>
      </c>
      <c r="AW365" s="13" t="s">
        <v>33</v>
      </c>
      <c r="AX365" s="13" t="s">
        <v>71</v>
      </c>
      <c r="AY365" s="242" t="s">
        <v>141</v>
      </c>
    </row>
    <row r="366" s="14" customFormat="1">
      <c r="A366" s="14"/>
      <c r="B366" s="243"/>
      <c r="C366" s="244"/>
      <c r="D366" s="234" t="s">
        <v>152</v>
      </c>
      <c r="E366" s="245" t="s">
        <v>19</v>
      </c>
      <c r="F366" s="246" t="s">
        <v>1317</v>
      </c>
      <c r="G366" s="244"/>
      <c r="H366" s="247">
        <v>4.5499999999999998</v>
      </c>
      <c r="I366" s="248"/>
      <c r="J366" s="244"/>
      <c r="K366" s="244"/>
      <c r="L366" s="249"/>
      <c r="M366" s="250"/>
      <c r="N366" s="251"/>
      <c r="O366" s="251"/>
      <c r="P366" s="251"/>
      <c r="Q366" s="251"/>
      <c r="R366" s="251"/>
      <c r="S366" s="251"/>
      <c r="T366" s="252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53" t="s">
        <v>152</v>
      </c>
      <c r="AU366" s="253" t="s">
        <v>84</v>
      </c>
      <c r="AV366" s="14" t="s">
        <v>84</v>
      </c>
      <c r="AW366" s="14" t="s">
        <v>33</v>
      </c>
      <c r="AX366" s="14" t="s">
        <v>71</v>
      </c>
      <c r="AY366" s="253" t="s">
        <v>141</v>
      </c>
    </row>
    <row r="367" s="15" customFormat="1">
      <c r="A367" s="15"/>
      <c r="B367" s="254"/>
      <c r="C367" s="255"/>
      <c r="D367" s="234" t="s">
        <v>152</v>
      </c>
      <c r="E367" s="256" t="s">
        <v>19</v>
      </c>
      <c r="F367" s="257" t="s">
        <v>159</v>
      </c>
      <c r="G367" s="255"/>
      <c r="H367" s="258">
        <v>4.5499999999999998</v>
      </c>
      <c r="I367" s="259"/>
      <c r="J367" s="255"/>
      <c r="K367" s="255"/>
      <c r="L367" s="260"/>
      <c r="M367" s="261"/>
      <c r="N367" s="262"/>
      <c r="O367" s="262"/>
      <c r="P367" s="262"/>
      <c r="Q367" s="262"/>
      <c r="R367" s="262"/>
      <c r="S367" s="262"/>
      <c r="T367" s="263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64" t="s">
        <v>152</v>
      </c>
      <c r="AU367" s="264" t="s">
        <v>84</v>
      </c>
      <c r="AV367" s="15" t="s">
        <v>148</v>
      </c>
      <c r="AW367" s="15" t="s">
        <v>33</v>
      </c>
      <c r="AX367" s="15" t="s">
        <v>78</v>
      </c>
      <c r="AY367" s="264" t="s">
        <v>141</v>
      </c>
    </row>
    <row r="368" s="2" customFormat="1" ht="24.15" customHeight="1">
      <c r="A368" s="40"/>
      <c r="B368" s="41"/>
      <c r="C368" s="214" t="s">
        <v>488</v>
      </c>
      <c r="D368" s="214" t="s">
        <v>143</v>
      </c>
      <c r="E368" s="215" t="s">
        <v>1318</v>
      </c>
      <c r="F368" s="216" t="s">
        <v>1319</v>
      </c>
      <c r="G368" s="217" t="s">
        <v>347</v>
      </c>
      <c r="H368" s="218">
        <v>55.509999999999998</v>
      </c>
      <c r="I368" s="219"/>
      <c r="J368" s="220">
        <f>ROUND(I368*H368,2)</f>
        <v>0</v>
      </c>
      <c r="K368" s="216" t="s">
        <v>147</v>
      </c>
      <c r="L368" s="46"/>
      <c r="M368" s="221" t="s">
        <v>19</v>
      </c>
      <c r="N368" s="222" t="s">
        <v>43</v>
      </c>
      <c r="O368" s="86"/>
      <c r="P368" s="223">
        <f>O368*H368</f>
        <v>0</v>
      </c>
      <c r="Q368" s="223">
        <v>0.0079699999999999997</v>
      </c>
      <c r="R368" s="223">
        <f>Q368*H368</f>
        <v>0.44241469999999994</v>
      </c>
      <c r="S368" s="223">
        <v>0</v>
      </c>
      <c r="T368" s="224">
        <f>S368*H368</f>
        <v>0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25" t="s">
        <v>283</v>
      </c>
      <c r="AT368" s="225" t="s">
        <v>143</v>
      </c>
      <c r="AU368" s="225" t="s">
        <v>84</v>
      </c>
      <c r="AY368" s="19" t="s">
        <v>141</v>
      </c>
      <c r="BE368" s="226">
        <f>IF(N368="základní",J368,0)</f>
        <v>0</v>
      </c>
      <c r="BF368" s="226">
        <f>IF(N368="snížená",J368,0)</f>
        <v>0</v>
      </c>
      <c r="BG368" s="226">
        <f>IF(N368="zákl. přenesená",J368,0)</f>
        <v>0</v>
      </c>
      <c r="BH368" s="226">
        <f>IF(N368="sníž. přenesená",J368,0)</f>
        <v>0</v>
      </c>
      <c r="BI368" s="226">
        <f>IF(N368="nulová",J368,0)</f>
        <v>0</v>
      </c>
      <c r="BJ368" s="19" t="s">
        <v>84</v>
      </c>
      <c r="BK368" s="226">
        <f>ROUND(I368*H368,2)</f>
        <v>0</v>
      </c>
      <c r="BL368" s="19" t="s">
        <v>283</v>
      </c>
      <c r="BM368" s="225" t="s">
        <v>1320</v>
      </c>
    </row>
    <row r="369" s="2" customFormat="1">
      <c r="A369" s="40"/>
      <c r="B369" s="41"/>
      <c r="C369" s="42"/>
      <c r="D369" s="227" t="s">
        <v>150</v>
      </c>
      <c r="E369" s="42"/>
      <c r="F369" s="228" t="s">
        <v>1321</v>
      </c>
      <c r="G369" s="42"/>
      <c r="H369" s="42"/>
      <c r="I369" s="229"/>
      <c r="J369" s="42"/>
      <c r="K369" s="42"/>
      <c r="L369" s="46"/>
      <c r="M369" s="230"/>
      <c r="N369" s="231"/>
      <c r="O369" s="86"/>
      <c r="P369" s="86"/>
      <c r="Q369" s="86"/>
      <c r="R369" s="86"/>
      <c r="S369" s="86"/>
      <c r="T369" s="87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T369" s="19" t="s">
        <v>150</v>
      </c>
      <c r="AU369" s="19" t="s">
        <v>84</v>
      </c>
    </row>
    <row r="370" s="13" customFormat="1">
      <c r="A370" s="13"/>
      <c r="B370" s="232"/>
      <c r="C370" s="233"/>
      <c r="D370" s="234" t="s">
        <v>152</v>
      </c>
      <c r="E370" s="235" t="s">
        <v>19</v>
      </c>
      <c r="F370" s="236" t="s">
        <v>1120</v>
      </c>
      <c r="G370" s="233"/>
      <c r="H370" s="235" t="s">
        <v>19</v>
      </c>
      <c r="I370" s="237"/>
      <c r="J370" s="233"/>
      <c r="K370" s="233"/>
      <c r="L370" s="238"/>
      <c r="M370" s="239"/>
      <c r="N370" s="240"/>
      <c r="O370" s="240"/>
      <c r="P370" s="240"/>
      <c r="Q370" s="240"/>
      <c r="R370" s="240"/>
      <c r="S370" s="240"/>
      <c r="T370" s="241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2" t="s">
        <v>152</v>
      </c>
      <c r="AU370" s="242" t="s">
        <v>84</v>
      </c>
      <c r="AV370" s="13" t="s">
        <v>78</v>
      </c>
      <c r="AW370" s="13" t="s">
        <v>33</v>
      </c>
      <c r="AX370" s="13" t="s">
        <v>71</v>
      </c>
      <c r="AY370" s="242" t="s">
        <v>141</v>
      </c>
    </row>
    <row r="371" s="13" customFormat="1">
      <c r="A371" s="13"/>
      <c r="B371" s="232"/>
      <c r="C371" s="233"/>
      <c r="D371" s="234" t="s">
        <v>152</v>
      </c>
      <c r="E371" s="235" t="s">
        <v>19</v>
      </c>
      <c r="F371" s="236" t="s">
        <v>1322</v>
      </c>
      <c r="G371" s="233"/>
      <c r="H371" s="235" t="s">
        <v>19</v>
      </c>
      <c r="I371" s="237"/>
      <c r="J371" s="233"/>
      <c r="K371" s="233"/>
      <c r="L371" s="238"/>
      <c r="M371" s="239"/>
      <c r="N371" s="240"/>
      <c r="O371" s="240"/>
      <c r="P371" s="240"/>
      <c r="Q371" s="240"/>
      <c r="R371" s="240"/>
      <c r="S371" s="240"/>
      <c r="T371" s="241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2" t="s">
        <v>152</v>
      </c>
      <c r="AU371" s="242" t="s">
        <v>84</v>
      </c>
      <c r="AV371" s="13" t="s">
        <v>78</v>
      </c>
      <c r="AW371" s="13" t="s">
        <v>33</v>
      </c>
      <c r="AX371" s="13" t="s">
        <v>71</v>
      </c>
      <c r="AY371" s="242" t="s">
        <v>141</v>
      </c>
    </row>
    <row r="372" s="14" customFormat="1">
      <c r="A372" s="14"/>
      <c r="B372" s="243"/>
      <c r="C372" s="244"/>
      <c r="D372" s="234" t="s">
        <v>152</v>
      </c>
      <c r="E372" s="245" t="s">
        <v>19</v>
      </c>
      <c r="F372" s="246" t="s">
        <v>1520</v>
      </c>
      <c r="G372" s="244"/>
      <c r="H372" s="247">
        <v>55.509999999999998</v>
      </c>
      <c r="I372" s="248"/>
      <c r="J372" s="244"/>
      <c r="K372" s="244"/>
      <c r="L372" s="249"/>
      <c r="M372" s="250"/>
      <c r="N372" s="251"/>
      <c r="O372" s="251"/>
      <c r="P372" s="251"/>
      <c r="Q372" s="251"/>
      <c r="R372" s="251"/>
      <c r="S372" s="251"/>
      <c r="T372" s="252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53" t="s">
        <v>152</v>
      </c>
      <c r="AU372" s="253" t="s">
        <v>84</v>
      </c>
      <c r="AV372" s="14" t="s">
        <v>84</v>
      </c>
      <c r="AW372" s="14" t="s">
        <v>33</v>
      </c>
      <c r="AX372" s="14" t="s">
        <v>71</v>
      </c>
      <c r="AY372" s="253" t="s">
        <v>141</v>
      </c>
    </row>
    <row r="373" s="15" customFormat="1">
      <c r="A373" s="15"/>
      <c r="B373" s="254"/>
      <c r="C373" s="255"/>
      <c r="D373" s="234" t="s">
        <v>152</v>
      </c>
      <c r="E373" s="256" t="s">
        <v>19</v>
      </c>
      <c r="F373" s="257" t="s">
        <v>159</v>
      </c>
      <c r="G373" s="255"/>
      <c r="H373" s="258">
        <v>55.509999999999998</v>
      </c>
      <c r="I373" s="259"/>
      <c r="J373" s="255"/>
      <c r="K373" s="255"/>
      <c r="L373" s="260"/>
      <c r="M373" s="261"/>
      <c r="N373" s="262"/>
      <c r="O373" s="262"/>
      <c r="P373" s="262"/>
      <c r="Q373" s="262"/>
      <c r="R373" s="262"/>
      <c r="S373" s="262"/>
      <c r="T373" s="263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T373" s="264" t="s">
        <v>152</v>
      </c>
      <c r="AU373" s="264" t="s">
        <v>84</v>
      </c>
      <c r="AV373" s="15" t="s">
        <v>148</v>
      </c>
      <c r="AW373" s="15" t="s">
        <v>33</v>
      </c>
      <c r="AX373" s="15" t="s">
        <v>78</v>
      </c>
      <c r="AY373" s="264" t="s">
        <v>141</v>
      </c>
    </row>
    <row r="374" s="2" customFormat="1" ht="16.5" customHeight="1">
      <c r="A374" s="40"/>
      <c r="B374" s="41"/>
      <c r="C374" s="214" t="s">
        <v>505</v>
      </c>
      <c r="D374" s="214" t="s">
        <v>143</v>
      </c>
      <c r="E374" s="215" t="s">
        <v>1324</v>
      </c>
      <c r="F374" s="216" t="s">
        <v>1325</v>
      </c>
      <c r="G374" s="217" t="s">
        <v>636</v>
      </c>
      <c r="H374" s="218">
        <v>3</v>
      </c>
      <c r="I374" s="219"/>
      <c r="J374" s="220">
        <f>ROUND(I374*H374,2)</f>
        <v>0</v>
      </c>
      <c r="K374" s="216" t="s">
        <v>147</v>
      </c>
      <c r="L374" s="46"/>
      <c r="M374" s="221" t="s">
        <v>19</v>
      </c>
      <c r="N374" s="222" t="s">
        <v>43</v>
      </c>
      <c r="O374" s="86"/>
      <c r="P374" s="223">
        <f>O374*H374</f>
        <v>0</v>
      </c>
      <c r="Q374" s="223">
        <v>0</v>
      </c>
      <c r="R374" s="223">
        <f>Q374*H374</f>
        <v>0</v>
      </c>
      <c r="S374" s="223">
        <v>0</v>
      </c>
      <c r="T374" s="224">
        <f>S374*H374</f>
        <v>0</v>
      </c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R374" s="225" t="s">
        <v>148</v>
      </c>
      <c r="AT374" s="225" t="s">
        <v>143</v>
      </c>
      <c r="AU374" s="225" t="s">
        <v>84</v>
      </c>
      <c r="AY374" s="19" t="s">
        <v>141</v>
      </c>
      <c r="BE374" s="226">
        <f>IF(N374="základní",J374,0)</f>
        <v>0</v>
      </c>
      <c r="BF374" s="226">
        <f>IF(N374="snížená",J374,0)</f>
        <v>0</v>
      </c>
      <c r="BG374" s="226">
        <f>IF(N374="zákl. přenesená",J374,0)</f>
        <v>0</v>
      </c>
      <c r="BH374" s="226">
        <f>IF(N374="sníž. přenesená",J374,0)</f>
        <v>0</v>
      </c>
      <c r="BI374" s="226">
        <f>IF(N374="nulová",J374,0)</f>
        <v>0</v>
      </c>
      <c r="BJ374" s="19" t="s">
        <v>84</v>
      </c>
      <c r="BK374" s="226">
        <f>ROUND(I374*H374,2)</f>
        <v>0</v>
      </c>
      <c r="BL374" s="19" t="s">
        <v>148</v>
      </c>
      <c r="BM374" s="225" t="s">
        <v>1326</v>
      </c>
    </row>
    <row r="375" s="2" customFormat="1">
      <c r="A375" s="40"/>
      <c r="B375" s="41"/>
      <c r="C375" s="42"/>
      <c r="D375" s="227" t="s">
        <v>150</v>
      </c>
      <c r="E375" s="42"/>
      <c r="F375" s="228" t="s">
        <v>1327</v>
      </c>
      <c r="G375" s="42"/>
      <c r="H375" s="42"/>
      <c r="I375" s="229"/>
      <c r="J375" s="42"/>
      <c r="K375" s="42"/>
      <c r="L375" s="46"/>
      <c r="M375" s="230"/>
      <c r="N375" s="231"/>
      <c r="O375" s="86"/>
      <c r="P375" s="86"/>
      <c r="Q375" s="86"/>
      <c r="R375" s="86"/>
      <c r="S375" s="86"/>
      <c r="T375" s="87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T375" s="19" t="s">
        <v>150</v>
      </c>
      <c r="AU375" s="19" t="s">
        <v>84</v>
      </c>
    </row>
    <row r="376" s="13" customFormat="1">
      <c r="A376" s="13"/>
      <c r="B376" s="232"/>
      <c r="C376" s="233"/>
      <c r="D376" s="234" t="s">
        <v>152</v>
      </c>
      <c r="E376" s="235" t="s">
        <v>19</v>
      </c>
      <c r="F376" s="236" t="s">
        <v>1120</v>
      </c>
      <c r="G376" s="233"/>
      <c r="H376" s="235" t="s">
        <v>19</v>
      </c>
      <c r="I376" s="237"/>
      <c r="J376" s="233"/>
      <c r="K376" s="233"/>
      <c r="L376" s="238"/>
      <c r="M376" s="239"/>
      <c r="N376" s="240"/>
      <c r="O376" s="240"/>
      <c r="P376" s="240"/>
      <c r="Q376" s="240"/>
      <c r="R376" s="240"/>
      <c r="S376" s="240"/>
      <c r="T376" s="241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2" t="s">
        <v>152</v>
      </c>
      <c r="AU376" s="242" t="s">
        <v>84</v>
      </c>
      <c r="AV376" s="13" t="s">
        <v>78</v>
      </c>
      <c r="AW376" s="13" t="s">
        <v>33</v>
      </c>
      <c r="AX376" s="13" t="s">
        <v>71</v>
      </c>
      <c r="AY376" s="242" t="s">
        <v>141</v>
      </c>
    </row>
    <row r="377" s="14" customFormat="1">
      <c r="A377" s="14"/>
      <c r="B377" s="243"/>
      <c r="C377" s="244"/>
      <c r="D377" s="234" t="s">
        <v>152</v>
      </c>
      <c r="E377" s="245" t="s">
        <v>19</v>
      </c>
      <c r="F377" s="246" t="s">
        <v>164</v>
      </c>
      <c r="G377" s="244"/>
      <c r="H377" s="247">
        <v>3</v>
      </c>
      <c r="I377" s="248"/>
      <c r="J377" s="244"/>
      <c r="K377" s="244"/>
      <c r="L377" s="249"/>
      <c r="M377" s="250"/>
      <c r="N377" s="251"/>
      <c r="O377" s="251"/>
      <c r="P377" s="251"/>
      <c r="Q377" s="251"/>
      <c r="R377" s="251"/>
      <c r="S377" s="251"/>
      <c r="T377" s="252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T377" s="253" t="s">
        <v>152</v>
      </c>
      <c r="AU377" s="253" t="s">
        <v>84</v>
      </c>
      <c r="AV377" s="14" t="s">
        <v>84</v>
      </c>
      <c r="AW377" s="14" t="s">
        <v>33</v>
      </c>
      <c r="AX377" s="14" t="s">
        <v>71</v>
      </c>
      <c r="AY377" s="253" t="s">
        <v>141</v>
      </c>
    </row>
    <row r="378" s="15" customFormat="1">
      <c r="A378" s="15"/>
      <c r="B378" s="254"/>
      <c r="C378" s="255"/>
      <c r="D378" s="234" t="s">
        <v>152</v>
      </c>
      <c r="E378" s="256" t="s">
        <v>19</v>
      </c>
      <c r="F378" s="257" t="s">
        <v>159</v>
      </c>
      <c r="G378" s="255"/>
      <c r="H378" s="258">
        <v>3</v>
      </c>
      <c r="I378" s="259"/>
      <c r="J378" s="255"/>
      <c r="K378" s="255"/>
      <c r="L378" s="260"/>
      <c r="M378" s="261"/>
      <c r="N378" s="262"/>
      <c r="O378" s="262"/>
      <c r="P378" s="262"/>
      <c r="Q378" s="262"/>
      <c r="R378" s="262"/>
      <c r="S378" s="262"/>
      <c r="T378" s="263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T378" s="264" t="s">
        <v>152</v>
      </c>
      <c r="AU378" s="264" t="s">
        <v>84</v>
      </c>
      <c r="AV378" s="15" t="s">
        <v>148</v>
      </c>
      <c r="AW378" s="15" t="s">
        <v>33</v>
      </c>
      <c r="AX378" s="15" t="s">
        <v>78</v>
      </c>
      <c r="AY378" s="264" t="s">
        <v>141</v>
      </c>
    </row>
    <row r="379" s="2" customFormat="1" ht="16.5" customHeight="1">
      <c r="A379" s="40"/>
      <c r="B379" s="41"/>
      <c r="C379" s="265" t="s">
        <v>512</v>
      </c>
      <c r="D379" s="265" t="s">
        <v>183</v>
      </c>
      <c r="E379" s="266" t="s">
        <v>1328</v>
      </c>
      <c r="F379" s="267" t="s">
        <v>1329</v>
      </c>
      <c r="G379" s="268" t="s">
        <v>636</v>
      </c>
      <c r="H379" s="269">
        <v>3</v>
      </c>
      <c r="I379" s="270"/>
      <c r="J379" s="271">
        <f>ROUND(I379*H379,2)</f>
        <v>0</v>
      </c>
      <c r="K379" s="267" t="s">
        <v>147</v>
      </c>
      <c r="L379" s="272"/>
      <c r="M379" s="273" t="s">
        <v>19</v>
      </c>
      <c r="N379" s="274" t="s">
        <v>43</v>
      </c>
      <c r="O379" s="86"/>
      <c r="P379" s="223">
        <f>O379*H379</f>
        <v>0</v>
      </c>
      <c r="Q379" s="223">
        <v>0.0054000000000000003</v>
      </c>
      <c r="R379" s="223">
        <f>Q379*H379</f>
        <v>0.016199999999999999</v>
      </c>
      <c r="S379" s="223">
        <v>0</v>
      </c>
      <c r="T379" s="224">
        <f>S379*H379</f>
        <v>0</v>
      </c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R379" s="225" t="s">
        <v>187</v>
      </c>
      <c r="AT379" s="225" t="s">
        <v>183</v>
      </c>
      <c r="AU379" s="225" t="s">
        <v>84</v>
      </c>
      <c r="AY379" s="19" t="s">
        <v>141</v>
      </c>
      <c r="BE379" s="226">
        <f>IF(N379="základní",J379,0)</f>
        <v>0</v>
      </c>
      <c r="BF379" s="226">
        <f>IF(N379="snížená",J379,0)</f>
        <v>0</v>
      </c>
      <c r="BG379" s="226">
        <f>IF(N379="zákl. přenesená",J379,0)</f>
        <v>0</v>
      </c>
      <c r="BH379" s="226">
        <f>IF(N379="sníž. přenesená",J379,0)</f>
        <v>0</v>
      </c>
      <c r="BI379" s="226">
        <f>IF(N379="nulová",J379,0)</f>
        <v>0</v>
      </c>
      <c r="BJ379" s="19" t="s">
        <v>84</v>
      </c>
      <c r="BK379" s="226">
        <f>ROUND(I379*H379,2)</f>
        <v>0</v>
      </c>
      <c r="BL379" s="19" t="s">
        <v>148</v>
      </c>
      <c r="BM379" s="225" t="s">
        <v>1330</v>
      </c>
    </row>
    <row r="380" s="2" customFormat="1">
      <c r="A380" s="40"/>
      <c r="B380" s="41"/>
      <c r="C380" s="42"/>
      <c r="D380" s="227" t="s">
        <v>150</v>
      </c>
      <c r="E380" s="42"/>
      <c r="F380" s="228" t="s">
        <v>1331</v>
      </c>
      <c r="G380" s="42"/>
      <c r="H380" s="42"/>
      <c r="I380" s="229"/>
      <c r="J380" s="42"/>
      <c r="K380" s="42"/>
      <c r="L380" s="46"/>
      <c r="M380" s="230"/>
      <c r="N380" s="231"/>
      <c r="O380" s="86"/>
      <c r="P380" s="86"/>
      <c r="Q380" s="86"/>
      <c r="R380" s="86"/>
      <c r="S380" s="86"/>
      <c r="T380" s="87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T380" s="19" t="s">
        <v>150</v>
      </c>
      <c r="AU380" s="19" t="s">
        <v>84</v>
      </c>
    </row>
    <row r="381" s="13" customFormat="1">
      <c r="A381" s="13"/>
      <c r="B381" s="232"/>
      <c r="C381" s="233"/>
      <c r="D381" s="234" t="s">
        <v>152</v>
      </c>
      <c r="E381" s="235" t="s">
        <v>19</v>
      </c>
      <c r="F381" s="236" t="s">
        <v>1120</v>
      </c>
      <c r="G381" s="233"/>
      <c r="H381" s="235" t="s">
        <v>19</v>
      </c>
      <c r="I381" s="237"/>
      <c r="J381" s="233"/>
      <c r="K381" s="233"/>
      <c r="L381" s="238"/>
      <c r="M381" s="239"/>
      <c r="N381" s="240"/>
      <c r="O381" s="240"/>
      <c r="P381" s="240"/>
      <c r="Q381" s="240"/>
      <c r="R381" s="240"/>
      <c r="S381" s="240"/>
      <c r="T381" s="241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2" t="s">
        <v>152</v>
      </c>
      <c r="AU381" s="242" t="s">
        <v>84</v>
      </c>
      <c r="AV381" s="13" t="s">
        <v>78</v>
      </c>
      <c r="AW381" s="13" t="s">
        <v>33</v>
      </c>
      <c r="AX381" s="13" t="s">
        <v>71</v>
      </c>
      <c r="AY381" s="242" t="s">
        <v>141</v>
      </c>
    </row>
    <row r="382" s="14" customFormat="1">
      <c r="A382" s="14"/>
      <c r="B382" s="243"/>
      <c r="C382" s="244"/>
      <c r="D382" s="234" t="s">
        <v>152</v>
      </c>
      <c r="E382" s="245" t="s">
        <v>19</v>
      </c>
      <c r="F382" s="246" t="s">
        <v>164</v>
      </c>
      <c r="G382" s="244"/>
      <c r="H382" s="247">
        <v>3</v>
      </c>
      <c r="I382" s="248"/>
      <c r="J382" s="244"/>
      <c r="K382" s="244"/>
      <c r="L382" s="249"/>
      <c r="M382" s="250"/>
      <c r="N382" s="251"/>
      <c r="O382" s="251"/>
      <c r="P382" s="251"/>
      <c r="Q382" s="251"/>
      <c r="R382" s="251"/>
      <c r="S382" s="251"/>
      <c r="T382" s="252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3" t="s">
        <v>152</v>
      </c>
      <c r="AU382" s="253" t="s">
        <v>84</v>
      </c>
      <c r="AV382" s="14" t="s">
        <v>84</v>
      </c>
      <c r="AW382" s="14" t="s">
        <v>33</v>
      </c>
      <c r="AX382" s="14" t="s">
        <v>71</v>
      </c>
      <c r="AY382" s="253" t="s">
        <v>141</v>
      </c>
    </row>
    <row r="383" s="15" customFormat="1">
      <c r="A383" s="15"/>
      <c r="B383" s="254"/>
      <c r="C383" s="255"/>
      <c r="D383" s="234" t="s">
        <v>152</v>
      </c>
      <c r="E383" s="256" t="s">
        <v>19</v>
      </c>
      <c r="F383" s="257" t="s">
        <v>159</v>
      </c>
      <c r="G383" s="255"/>
      <c r="H383" s="258">
        <v>3</v>
      </c>
      <c r="I383" s="259"/>
      <c r="J383" s="255"/>
      <c r="K383" s="255"/>
      <c r="L383" s="260"/>
      <c r="M383" s="261"/>
      <c r="N383" s="262"/>
      <c r="O383" s="262"/>
      <c r="P383" s="262"/>
      <c r="Q383" s="262"/>
      <c r="R383" s="262"/>
      <c r="S383" s="262"/>
      <c r="T383" s="263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64" t="s">
        <v>152</v>
      </c>
      <c r="AU383" s="264" t="s">
        <v>84</v>
      </c>
      <c r="AV383" s="15" t="s">
        <v>148</v>
      </c>
      <c r="AW383" s="15" t="s">
        <v>33</v>
      </c>
      <c r="AX383" s="15" t="s">
        <v>78</v>
      </c>
      <c r="AY383" s="264" t="s">
        <v>141</v>
      </c>
    </row>
    <row r="384" s="2" customFormat="1" ht="21.75" customHeight="1">
      <c r="A384" s="40"/>
      <c r="B384" s="41"/>
      <c r="C384" s="214" t="s">
        <v>532</v>
      </c>
      <c r="D384" s="214" t="s">
        <v>143</v>
      </c>
      <c r="E384" s="215" t="s">
        <v>1332</v>
      </c>
      <c r="F384" s="216" t="s">
        <v>1333</v>
      </c>
      <c r="G384" s="217" t="s">
        <v>347</v>
      </c>
      <c r="H384" s="218">
        <v>4.7649999999999997</v>
      </c>
      <c r="I384" s="219"/>
      <c r="J384" s="220">
        <f>ROUND(I384*H384,2)</f>
        <v>0</v>
      </c>
      <c r="K384" s="216" t="s">
        <v>147</v>
      </c>
      <c r="L384" s="46"/>
      <c r="M384" s="221" t="s">
        <v>19</v>
      </c>
      <c r="N384" s="222" t="s">
        <v>43</v>
      </c>
      <c r="O384" s="86"/>
      <c r="P384" s="223">
        <f>O384*H384</f>
        <v>0</v>
      </c>
      <c r="Q384" s="223">
        <v>0.0022799999999999999</v>
      </c>
      <c r="R384" s="223">
        <f>Q384*H384</f>
        <v>0.010864199999999999</v>
      </c>
      <c r="S384" s="223">
        <v>0</v>
      </c>
      <c r="T384" s="224">
        <f>S384*H384</f>
        <v>0</v>
      </c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R384" s="225" t="s">
        <v>283</v>
      </c>
      <c r="AT384" s="225" t="s">
        <v>143</v>
      </c>
      <c r="AU384" s="225" t="s">
        <v>84</v>
      </c>
      <c r="AY384" s="19" t="s">
        <v>141</v>
      </c>
      <c r="BE384" s="226">
        <f>IF(N384="základní",J384,0)</f>
        <v>0</v>
      </c>
      <c r="BF384" s="226">
        <f>IF(N384="snížená",J384,0)</f>
        <v>0</v>
      </c>
      <c r="BG384" s="226">
        <f>IF(N384="zákl. přenesená",J384,0)</f>
        <v>0</v>
      </c>
      <c r="BH384" s="226">
        <f>IF(N384="sníž. přenesená",J384,0)</f>
        <v>0</v>
      </c>
      <c r="BI384" s="226">
        <f>IF(N384="nulová",J384,0)</f>
        <v>0</v>
      </c>
      <c r="BJ384" s="19" t="s">
        <v>84</v>
      </c>
      <c r="BK384" s="226">
        <f>ROUND(I384*H384,2)</f>
        <v>0</v>
      </c>
      <c r="BL384" s="19" t="s">
        <v>283</v>
      </c>
      <c r="BM384" s="225" t="s">
        <v>1334</v>
      </c>
    </row>
    <row r="385" s="2" customFormat="1">
      <c r="A385" s="40"/>
      <c r="B385" s="41"/>
      <c r="C385" s="42"/>
      <c r="D385" s="227" t="s">
        <v>150</v>
      </c>
      <c r="E385" s="42"/>
      <c r="F385" s="228" t="s">
        <v>1335</v>
      </c>
      <c r="G385" s="42"/>
      <c r="H385" s="42"/>
      <c r="I385" s="229"/>
      <c r="J385" s="42"/>
      <c r="K385" s="42"/>
      <c r="L385" s="46"/>
      <c r="M385" s="230"/>
      <c r="N385" s="231"/>
      <c r="O385" s="86"/>
      <c r="P385" s="86"/>
      <c r="Q385" s="86"/>
      <c r="R385" s="86"/>
      <c r="S385" s="86"/>
      <c r="T385" s="87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T385" s="19" t="s">
        <v>150</v>
      </c>
      <c r="AU385" s="19" t="s">
        <v>84</v>
      </c>
    </row>
    <row r="386" s="13" customFormat="1">
      <c r="A386" s="13"/>
      <c r="B386" s="232"/>
      <c r="C386" s="233"/>
      <c r="D386" s="234" t="s">
        <v>152</v>
      </c>
      <c r="E386" s="235" t="s">
        <v>19</v>
      </c>
      <c r="F386" s="236" t="s">
        <v>1120</v>
      </c>
      <c r="G386" s="233"/>
      <c r="H386" s="235" t="s">
        <v>19</v>
      </c>
      <c r="I386" s="237"/>
      <c r="J386" s="233"/>
      <c r="K386" s="233"/>
      <c r="L386" s="238"/>
      <c r="M386" s="239"/>
      <c r="N386" s="240"/>
      <c r="O386" s="240"/>
      <c r="P386" s="240"/>
      <c r="Q386" s="240"/>
      <c r="R386" s="240"/>
      <c r="S386" s="240"/>
      <c r="T386" s="241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2" t="s">
        <v>152</v>
      </c>
      <c r="AU386" s="242" t="s">
        <v>84</v>
      </c>
      <c r="AV386" s="13" t="s">
        <v>78</v>
      </c>
      <c r="AW386" s="13" t="s">
        <v>33</v>
      </c>
      <c r="AX386" s="13" t="s">
        <v>71</v>
      </c>
      <c r="AY386" s="242" t="s">
        <v>141</v>
      </c>
    </row>
    <row r="387" s="13" customFormat="1">
      <c r="A387" s="13"/>
      <c r="B387" s="232"/>
      <c r="C387" s="233"/>
      <c r="D387" s="234" t="s">
        <v>152</v>
      </c>
      <c r="E387" s="235" t="s">
        <v>19</v>
      </c>
      <c r="F387" s="236" t="s">
        <v>1336</v>
      </c>
      <c r="G387" s="233"/>
      <c r="H387" s="235" t="s">
        <v>19</v>
      </c>
      <c r="I387" s="237"/>
      <c r="J387" s="233"/>
      <c r="K387" s="233"/>
      <c r="L387" s="238"/>
      <c r="M387" s="239"/>
      <c r="N387" s="240"/>
      <c r="O387" s="240"/>
      <c r="P387" s="240"/>
      <c r="Q387" s="240"/>
      <c r="R387" s="240"/>
      <c r="S387" s="240"/>
      <c r="T387" s="24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2" t="s">
        <v>152</v>
      </c>
      <c r="AU387" s="242" t="s">
        <v>84</v>
      </c>
      <c r="AV387" s="13" t="s">
        <v>78</v>
      </c>
      <c r="AW387" s="13" t="s">
        <v>33</v>
      </c>
      <c r="AX387" s="13" t="s">
        <v>71</v>
      </c>
      <c r="AY387" s="242" t="s">
        <v>141</v>
      </c>
    </row>
    <row r="388" s="14" customFormat="1">
      <c r="A388" s="14"/>
      <c r="B388" s="243"/>
      <c r="C388" s="244"/>
      <c r="D388" s="234" t="s">
        <v>152</v>
      </c>
      <c r="E388" s="245" t="s">
        <v>19</v>
      </c>
      <c r="F388" s="246" t="s">
        <v>1337</v>
      </c>
      <c r="G388" s="244"/>
      <c r="H388" s="247">
        <v>4.7649999999999997</v>
      </c>
      <c r="I388" s="248"/>
      <c r="J388" s="244"/>
      <c r="K388" s="244"/>
      <c r="L388" s="249"/>
      <c r="M388" s="250"/>
      <c r="N388" s="251"/>
      <c r="O388" s="251"/>
      <c r="P388" s="251"/>
      <c r="Q388" s="251"/>
      <c r="R388" s="251"/>
      <c r="S388" s="251"/>
      <c r="T388" s="252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3" t="s">
        <v>152</v>
      </c>
      <c r="AU388" s="253" t="s">
        <v>84</v>
      </c>
      <c r="AV388" s="14" t="s">
        <v>84</v>
      </c>
      <c r="AW388" s="14" t="s">
        <v>33</v>
      </c>
      <c r="AX388" s="14" t="s">
        <v>71</v>
      </c>
      <c r="AY388" s="253" t="s">
        <v>141</v>
      </c>
    </row>
    <row r="389" s="15" customFormat="1">
      <c r="A389" s="15"/>
      <c r="B389" s="254"/>
      <c r="C389" s="255"/>
      <c r="D389" s="234" t="s">
        <v>152</v>
      </c>
      <c r="E389" s="256" t="s">
        <v>19</v>
      </c>
      <c r="F389" s="257" t="s">
        <v>159</v>
      </c>
      <c r="G389" s="255"/>
      <c r="H389" s="258">
        <v>4.7649999999999997</v>
      </c>
      <c r="I389" s="259"/>
      <c r="J389" s="255"/>
      <c r="K389" s="255"/>
      <c r="L389" s="260"/>
      <c r="M389" s="261"/>
      <c r="N389" s="262"/>
      <c r="O389" s="262"/>
      <c r="P389" s="262"/>
      <c r="Q389" s="262"/>
      <c r="R389" s="262"/>
      <c r="S389" s="262"/>
      <c r="T389" s="263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64" t="s">
        <v>152</v>
      </c>
      <c r="AU389" s="264" t="s">
        <v>84</v>
      </c>
      <c r="AV389" s="15" t="s">
        <v>148</v>
      </c>
      <c r="AW389" s="15" t="s">
        <v>33</v>
      </c>
      <c r="AX389" s="15" t="s">
        <v>78</v>
      </c>
      <c r="AY389" s="264" t="s">
        <v>141</v>
      </c>
    </row>
    <row r="390" s="2" customFormat="1" ht="24.15" customHeight="1">
      <c r="A390" s="40"/>
      <c r="B390" s="41"/>
      <c r="C390" s="214" t="s">
        <v>552</v>
      </c>
      <c r="D390" s="214" t="s">
        <v>143</v>
      </c>
      <c r="E390" s="215" t="s">
        <v>1338</v>
      </c>
      <c r="F390" s="216" t="s">
        <v>1339</v>
      </c>
      <c r="G390" s="217" t="s">
        <v>636</v>
      </c>
      <c r="H390" s="218">
        <v>1</v>
      </c>
      <c r="I390" s="219"/>
      <c r="J390" s="220">
        <f>ROUND(I390*H390,2)</f>
        <v>0</v>
      </c>
      <c r="K390" s="216" t="s">
        <v>147</v>
      </c>
      <c r="L390" s="46"/>
      <c r="M390" s="221" t="s">
        <v>19</v>
      </c>
      <c r="N390" s="222" t="s">
        <v>43</v>
      </c>
      <c r="O390" s="86"/>
      <c r="P390" s="223">
        <f>O390*H390</f>
        <v>0</v>
      </c>
      <c r="Q390" s="223">
        <v>0.00031</v>
      </c>
      <c r="R390" s="223">
        <f>Q390*H390</f>
        <v>0.00031</v>
      </c>
      <c r="S390" s="223">
        <v>0</v>
      </c>
      <c r="T390" s="224">
        <f>S390*H390</f>
        <v>0</v>
      </c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R390" s="225" t="s">
        <v>283</v>
      </c>
      <c r="AT390" s="225" t="s">
        <v>143</v>
      </c>
      <c r="AU390" s="225" t="s">
        <v>84</v>
      </c>
      <c r="AY390" s="19" t="s">
        <v>141</v>
      </c>
      <c r="BE390" s="226">
        <f>IF(N390="základní",J390,0)</f>
        <v>0</v>
      </c>
      <c r="BF390" s="226">
        <f>IF(N390="snížená",J390,0)</f>
        <v>0</v>
      </c>
      <c r="BG390" s="226">
        <f>IF(N390="zákl. přenesená",J390,0)</f>
        <v>0</v>
      </c>
      <c r="BH390" s="226">
        <f>IF(N390="sníž. přenesená",J390,0)</f>
        <v>0</v>
      </c>
      <c r="BI390" s="226">
        <f>IF(N390="nulová",J390,0)</f>
        <v>0</v>
      </c>
      <c r="BJ390" s="19" t="s">
        <v>84</v>
      </c>
      <c r="BK390" s="226">
        <f>ROUND(I390*H390,2)</f>
        <v>0</v>
      </c>
      <c r="BL390" s="19" t="s">
        <v>283</v>
      </c>
      <c r="BM390" s="225" t="s">
        <v>1340</v>
      </c>
    </row>
    <row r="391" s="2" customFormat="1">
      <c r="A391" s="40"/>
      <c r="B391" s="41"/>
      <c r="C391" s="42"/>
      <c r="D391" s="227" t="s">
        <v>150</v>
      </c>
      <c r="E391" s="42"/>
      <c r="F391" s="228" t="s">
        <v>1341</v>
      </c>
      <c r="G391" s="42"/>
      <c r="H391" s="42"/>
      <c r="I391" s="229"/>
      <c r="J391" s="42"/>
      <c r="K391" s="42"/>
      <c r="L391" s="46"/>
      <c r="M391" s="230"/>
      <c r="N391" s="231"/>
      <c r="O391" s="86"/>
      <c r="P391" s="86"/>
      <c r="Q391" s="86"/>
      <c r="R391" s="86"/>
      <c r="S391" s="86"/>
      <c r="T391" s="87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T391" s="19" t="s">
        <v>150</v>
      </c>
      <c r="AU391" s="19" t="s">
        <v>84</v>
      </c>
    </row>
    <row r="392" s="13" customFormat="1">
      <c r="A392" s="13"/>
      <c r="B392" s="232"/>
      <c r="C392" s="233"/>
      <c r="D392" s="234" t="s">
        <v>152</v>
      </c>
      <c r="E392" s="235" t="s">
        <v>19</v>
      </c>
      <c r="F392" s="236" t="s">
        <v>1120</v>
      </c>
      <c r="G392" s="233"/>
      <c r="H392" s="235" t="s">
        <v>19</v>
      </c>
      <c r="I392" s="237"/>
      <c r="J392" s="233"/>
      <c r="K392" s="233"/>
      <c r="L392" s="238"/>
      <c r="M392" s="239"/>
      <c r="N392" s="240"/>
      <c r="O392" s="240"/>
      <c r="P392" s="240"/>
      <c r="Q392" s="240"/>
      <c r="R392" s="240"/>
      <c r="S392" s="240"/>
      <c r="T392" s="241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2" t="s">
        <v>152</v>
      </c>
      <c r="AU392" s="242" t="s">
        <v>84</v>
      </c>
      <c r="AV392" s="13" t="s">
        <v>78</v>
      </c>
      <c r="AW392" s="13" t="s">
        <v>33</v>
      </c>
      <c r="AX392" s="13" t="s">
        <v>71</v>
      </c>
      <c r="AY392" s="242" t="s">
        <v>141</v>
      </c>
    </row>
    <row r="393" s="13" customFormat="1">
      <c r="A393" s="13"/>
      <c r="B393" s="232"/>
      <c r="C393" s="233"/>
      <c r="D393" s="234" t="s">
        <v>152</v>
      </c>
      <c r="E393" s="235" t="s">
        <v>19</v>
      </c>
      <c r="F393" s="236" t="s">
        <v>1336</v>
      </c>
      <c r="G393" s="233"/>
      <c r="H393" s="235" t="s">
        <v>19</v>
      </c>
      <c r="I393" s="237"/>
      <c r="J393" s="233"/>
      <c r="K393" s="233"/>
      <c r="L393" s="238"/>
      <c r="M393" s="239"/>
      <c r="N393" s="240"/>
      <c r="O393" s="240"/>
      <c r="P393" s="240"/>
      <c r="Q393" s="240"/>
      <c r="R393" s="240"/>
      <c r="S393" s="240"/>
      <c r="T393" s="24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2" t="s">
        <v>152</v>
      </c>
      <c r="AU393" s="242" t="s">
        <v>84</v>
      </c>
      <c r="AV393" s="13" t="s">
        <v>78</v>
      </c>
      <c r="AW393" s="13" t="s">
        <v>33</v>
      </c>
      <c r="AX393" s="13" t="s">
        <v>71</v>
      </c>
      <c r="AY393" s="242" t="s">
        <v>141</v>
      </c>
    </row>
    <row r="394" s="14" customFormat="1">
      <c r="A394" s="14"/>
      <c r="B394" s="243"/>
      <c r="C394" s="244"/>
      <c r="D394" s="234" t="s">
        <v>152</v>
      </c>
      <c r="E394" s="245" t="s">
        <v>19</v>
      </c>
      <c r="F394" s="246" t="s">
        <v>78</v>
      </c>
      <c r="G394" s="244"/>
      <c r="H394" s="247">
        <v>1</v>
      </c>
      <c r="I394" s="248"/>
      <c r="J394" s="244"/>
      <c r="K394" s="244"/>
      <c r="L394" s="249"/>
      <c r="M394" s="250"/>
      <c r="N394" s="251"/>
      <c r="O394" s="251"/>
      <c r="P394" s="251"/>
      <c r="Q394" s="251"/>
      <c r="R394" s="251"/>
      <c r="S394" s="251"/>
      <c r="T394" s="252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3" t="s">
        <v>152</v>
      </c>
      <c r="AU394" s="253" t="s">
        <v>84</v>
      </c>
      <c r="AV394" s="14" t="s">
        <v>84</v>
      </c>
      <c r="AW394" s="14" t="s">
        <v>33</v>
      </c>
      <c r="AX394" s="14" t="s">
        <v>71</v>
      </c>
      <c r="AY394" s="253" t="s">
        <v>141</v>
      </c>
    </row>
    <row r="395" s="15" customFormat="1">
      <c r="A395" s="15"/>
      <c r="B395" s="254"/>
      <c r="C395" s="255"/>
      <c r="D395" s="234" t="s">
        <v>152</v>
      </c>
      <c r="E395" s="256" t="s">
        <v>19</v>
      </c>
      <c r="F395" s="257" t="s">
        <v>159</v>
      </c>
      <c r="G395" s="255"/>
      <c r="H395" s="258">
        <v>1</v>
      </c>
      <c r="I395" s="259"/>
      <c r="J395" s="255"/>
      <c r="K395" s="255"/>
      <c r="L395" s="260"/>
      <c r="M395" s="261"/>
      <c r="N395" s="262"/>
      <c r="O395" s="262"/>
      <c r="P395" s="262"/>
      <c r="Q395" s="262"/>
      <c r="R395" s="262"/>
      <c r="S395" s="262"/>
      <c r="T395" s="263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T395" s="264" t="s">
        <v>152</v>
      </c>
      <c r="AU395" s="264" t="s">
        <v>84</v>
      </c>
      <c r="AV395" s="15" t="s">
        <v>148</v>
      </c>
      <c r="AW395" s="15" t="s">
        <v>33</v>
      </c>
      <c r="AX395" s="15" t="s">
        <v>78</v>
      </c>
      <c r="AY395" s="264" t="s">
        <v>141</v>
      </c>
    </row>
    <row r="396" s="2" customFormat="1" ht="24.15" customHeight="1">
      <c r="A396" s="40"/>
      <c r="B396" s="41"/>
      <c r="C396" s="214" t="s">
        <v>558</v>
      </c>
      <c r="D396" s="214" t="s">
        <v>143</v>
      </c>
      <c r="E396" s="215" t="s">
        <v>919</v>
      </c>
      <c r="F396" s="216" t="s">
        <v>1342</v>
      </c>
      <c r="G396" s="217" t="s">
        <v>347</v>
      </c>
      <c r="H396" s="218">
        <v>2.54</v>
      </c>
      <c r="I396" s="219"/>
      <c r="J396" s="220">
        <f>ROUND(I396*H396,2)</f>
        <v>0</v>
      </c>
      <c r="K396" s="216" t="s">
        <v>147</v>
      </c>
      <c r="L396" s="46"/>
      <c r="M396" s="221" t="s">
        <v>19</v>
      </c>
      <c r="N396" s="222" t="s">
        <v>43</v>
      </c>
      <c r="O396" s="86"/>
      <c r="P396" s="223">
        <f>O396*H396</f>
        <v>0</v>
      </c>
      <c r="Q396" s="223">
        <v>0.00191</v>
      </c>
      <c r="R396" s="223">
        <f>Q396*H396</f>
        <v>0.0048514000000000005</v>
      </c>
      <c r="S396" s="223">
        <v>0</v>
      </c>
      <c r="T396" s="224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25" t="s">
        <v>283</v>
      </c>
      <c r="AT396" s="225" t="s">
        <v>143</v>
      </c>
      <c r="AU396" s="225" t="s">
        <v>84</v>
      </c>
      <c r="AY396" s="19" t="s">
        <v>141</v>
      </c>
      <c r="BE396" s="226">
        <f>IF(N396="základní",J396,0)</f>
        <v>0</v>
      </c>
      <c r="BF396" s="226">
        <f>IF(N396="snížená",J396,0)</f>
        <v>0</v>
      </c>
      <c r="BG396" s="226">
        <f>IF(N396="zákl. přenesená",J396,0)</f>
        <v>0</v>
      </c>
      <c r="BH396" s="226">
        <f>IF(N396="sníž. přenesená",J396,0)</f>
        <v>0</v>
      </c>
      <c r="BI396" s="226">
        <f>IF(N396="nulová",J396,0)</f>
        <v>0</v>
      </c>
      <c r="BJ396" s="19" t="s">
        <v>84</v>
      </c>
      <c r="BK396" s="226">
        <f>ROUND(I396*H396,2)</f>
        <v>0</v>
      </c>
      <c r="BL396" s="19" t="s">
        <v>283</v>
      </c>
      <c r="BM396" s="225" t="s">
        <v>1343</v>
      </c>
    </row>
    <row r="397" s="2" customFormat="1">
      <c r="A397" s="40"/>
      <c r="B397" s="41"/>
      <c r="C397" s="42"/>
      <c r="D397" s="227" t="s">
        <v>150</v>
      </c>
      <c r="E397" s="42"/>
      <c r="F397" s="228" t="s">
        <v>922</v>
      </c>
      <c r="G397" s="42"/>
      <c r="H397" s="42"/>
      <c r="I397" s="229"/>
      <c r="J397" s="42"/>
      <c r="K397" s="42"/>
      <c r="L397" s="46"/>
      <c r="M397" s="230"/>
      <c r="N397" s="231"/>
      <c r="O397" s="86"/>
      <c r="P397" s="86"/>
      <c r="Q397" s="86"/>
      <c r="R397" s="86"/>
      <c r="S397" s="86"/>
      <c r="T397" s="87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T397" s="19" t="s">
        <v>150</v>
      </c>
      <c r="AU397" s="19" t="s">
        <v>84</v>
      </c>
    </row>
    <row r="398" s="13" customFormat="1">
      <c r="A398" s="13"/>
      <c r="B398" s="232"/>
      <c r="C398" s="233"/>
      <c r="D398" s="234" t="s">
        <v>152</v>
      </c>
      <c r="E398" s="235" t="s">
        <v>19</v>
      </c>
      <c r="F398" s="236" t="s">
        <v>1120</v>
      </c>
      <c r="G398" s="233"/>
      <c r="H398" s="235" t="s">
        <v>19</v>
      </c>
      <c r="I398" s="237"/>
      <c r="J398" s="233"/>
      <c r="K398" s="233"/>
      <c r="L398" s="238"/>
      <c r="M398" s="239"/>
      <c r="N398" s="240"/>
      <c r="O398" s="240"/>
      <c r="P398" s="240"/>
      <c r="Q398" s="240"/>
      <c r="R398" s="240"/>
      <c r="S398" s="240"/>
      <c r="T398" s="241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2" t="s">
        <v>152</v>
      </c>
      <c r="AU398" s="242" t="s">
        <v>84</v>
      </c>
      <c r="AV398" s="13" t="s">
        <v>78</v>
      </c>
      <c r="AW398" s="13" t="s">
        <v>33</v>
      </c>
      <c r="AX398" s="13" t="s">
        <v>71</v>
      </c>
      <c r="AY398" s="242" t="s">
        <v>141</v>
      </c>
    </row>
    <row r="399" s="13" customFormat="1">
      <c r="A399" s="13"/>
      <c r="B399" s="232"/>
      <c r="C399" s="233"/>
      <c r="D399" s="234" t="s">
        <v>152</v>
      </c>
      <c r="E399" s="235" t="s">
        <v>19</v>
      </c>
      <c r="F399" s="236" t="s">
        <v>1344</v>
      </c>
      <c r="G399" s="233"/>
      <c r="H399" s="235" t="s">
        <v>19</v>
      </c>
      <c r="I399" s="237"/>
      <c r="J399" s="233"/>
      <c r="K399" s="233"/>
      <c r="L399" s="238"/>
      <c r="M399" s="239"/>
      <c r="N399" s="240"/>
      <c r="O399" s="240"/>
      <c r="P399" s="240"/>
      <c r="Q399" s="240"/>
      <c r="R399" s="240"/>
      <c r="S399" s="240"/>
      <c r="T399" s="241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2" t="s">
        <v>152</v>
      </c>
      <c r="AU399" s="242" t="s">
        <v>84</v>
      </c>
      <c r="AV399" s="13" t="s">
        <v>78</v>
      </c>
      <c r="AW399" s="13" t="s">
        <v>33</v>
      </c>
      <c r="AX399" s="13" t="s">
        <v>71</v>
      </c>
      <c r="AY399" s="242" t="s">
        <v>141</v>
      </c>
    </row>
    <row r="400" s="14" customFormat="1">
      <c r="A400" s="14"/>
      <c r="B400" s="243"/>
      <c r="C400" s="244"/>
      <c r="D400" s="234" t="s">
        <v>152</v>
      </c>
      <c r="E400" s="245" t="s">
        <v>19</v>
      </c>
      <c r="F400" s="246" t="s">
        <v>1345</v>
      </c>
      <c r="G400" s="244"/>
      <c r="H400" s="247">
        <v>2.54</v>
      </c>
      <c r="I400" s="248"/>
      <c r="J400" s="244"/>
      <c r="K400" s="244"/>
      <c r="L400" s="249"/>
      <c r="M400" s="250"/>
      <c r="N400" s="251"/>
      <c r="O400" s="251"/>
      <c r="P400" s="251"/>
      <c r="Q400" s="251"/>
      <c r="R400" s="251"/>
      <c r="S400" s="251"/>
      <c r="T400" s="252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53" t="s">
        <v>152</v>
      </c>
      <c r="AU400" s="253" t="s">
        <v>84</v>
      </c>
      <c r="AV400" s="14" t="s">
        <v>84</v>
      </c>
      <c r="AW400" s="14" t="s">
        <v>33</v>
      </c>
      <c r="AX400" s="14" t="s">
        <v>71</v>
      </c>
      <c r="AY400" s="253" t="s">
        <v>141</v>
      </c>
    </row>
    <row r="401" s="15" customFormat="1">
      <c r="A401" s="15"/>
      <c r="B401" s="254"/>
      <c r="C401" s="255"/>
      <c r="D401" s="234" t="s">
        <v>152</v>
      </c>
      <c r="E401" s="256" t="s">
        <v>19</v>
      </c>
      <c r="F401" s="257" t="s">
        <v>159</v>
      </c>
      <c r="G401" s="255"/>
      <c r="H401" s="258">
        <v>2.54</v>
      </c>
      <c r="I401" s="259"/>
      <c r="J401" s="255"/>
      <c r="K401" s="255"/>
      <c r="L401" s="260"/>
      <c r="M401" s="261"/>
      <c r="N401" s="262"/>
      <c r="O401" s="262"/>
      <c r="P401" s="262"/>
      <c r="Q401" s="262"/>
      <c r="R401" s="262"/>
      <c r="S401" s="262"/>
      <c r="T401" s="263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264" t="s">
        <v>152</v>
      </c>
      <c r="AU401" s="264" t="s">
        <v>84</v>
      </c>
      <c r="AV401" s="15" t="s">
        <v>148</v>
      </c>
      <c r="AW401" s="15" t="s">
        <v>33</v>
      </c>
      <c r="AX401" s="15" t="s">
        <v>78</v>
      </c>
      <c r="AY401" s="264" t="s">
        <v>141</v>
      </c>
    </row>
    <row r="402" s="2" customFormat="1" ht="24.15" customHeight="1">
      <c r="A402" s="40"/>
      <c r="B402" s="41"/>
      <c r="C402" s="214" t="s">
        <v>573</v>
      </c>
      <c r="D402" s="214" t="s">
        <v>143</v>
      </c>
      <c r="E402" s="215" t="s">
        <v>925</v>
      </c>
      <c r="F402" s="216" t="s">
        <v>926</v>
      </c>
      <c r="G402" s="217" t="s">
        <v>826</v>
      </c>
      <c r="H402" s="286"/>
      <c r="I402" s="219"/>
      <c r="J402" s="220">
        <f>ROUND(I402*H402,2)</f>
        <v>0</v>
      </c>
      <c r="K402" s="216" t="s">
        <v>147</v>
      </c>
      <c r="L402" s="46"/>
      <c r="M402" s="221" t="s">
        <v>19</v>
      </c>
      <c r="N402" s="222" t="s">
        <v>43</v>
      </c>
      <c r="O402" s="86"/>
      <c r="P402" s="223">
        <f>O402*H402</f>
        <v>0</v>
      </c>
      <c r="Q402" s="223">
        <v>0</v>
      </c>
      <c r="R402" s="223">
        <f>Q402*H402</f>
        <v>0</v>
      </c>
      <c r="S402" s="223">
        <v>0</v>
      </c>
      <c r="T402" s="224">
        <f>S402*H402</f>
        <v>0</v>
      </c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R402" s="225" t="s">
        <v>283</v>
      </c>
      <c r="AT402" s="225" t="s">
        <v>143</v>
      </c>
      <c r="AU402" s="225" t="s">
        <v>84</v>
      </c>
      <c r="AY402" s="19" t="s">
        <v>141</v>
      </c>
      <c r="BE402" s="226">
        <f>IF(N402="základní",J402,0)</f>
        <v>0</v>
      </c>
      <c r="BF402" s="226">
        <f>IF(N402="snížená",J402,0)</f>
        <v>0</v>
      </c>
      <c r="BG402" s="226">
        <f>IF(N402="zákl. přenesená",J402,0)</f>
        <v>0</v>
      </c>
      <c r="BH402" s="226">
        <f>IF(N402="sníž. přenesená",J402,0)</f>
        <v>0</v>
      </c>
      <c r="BI402" s="226">
        <f>IF(N402="nulová",J402,0)</f>
        <v>0</v>
      </c>
      <c r="BJ402" s="19" t="s">
        <v>84</v>
      </c>
      <c r="BK402" s="226">
        <f>ROUND(I402*H402,2)</f>
        <v>0</v>
      </c>
      <c r="BL402" s="19" t="s">
        <v>283</v>
      </c>
      <c r="BM402" s="225" t="s">
        <v>1346</v>
      </c>
    </row>
    <row r="403" s="2" customFormat="1">
      <c r="A403" s="40"/>
      <c r="B403" s="41"/>
      <c r="C403" s="42"/>
      <c r="D403" s="227" t="s">
        <v>150</v>
      </c>
      <c r="E403" s="42"/>
      <c r="F403" s="228" t="s">
        <v>928</v>
      </c>
      <c r="G403" s="42"/>
      <c r="H403" s="42"/>
      <c r="I403" s="229"/>
      <c r="J403" s="42"/>
      <c r="K403" s="42"/>
      <c r="L403" s="46"/>
      <c r="M403" s="230"/>
      <c r="N403" s="231"/>
      <c r="O403" s="86"/>
      <c r="P403" s="86"/>
      <c r="Q403" s="86"/>
      <c r="R403" s="86"/>
      <c r="S403" s="86"/>
      <c r="T403" s="87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T403" s="19" t="s">
        <v>150</v>
      </c>
      <c r="AU403" s="19" t="s">
        <v>84</v>
      </c>
    </row>
    <row r="404" s="12" customFormat="1" ht="22.8" customHeight="1">
      <c r="A404" s="12"/>
      <c r="B404" s="198"/>
      <c r="C404" s="199"/>
      <c r="D404" s="200" t="s">
        <v>70</v>
      </c>
      <c r="E404" s="212" t="s">
        <v>1347</v>
      </c>
      <c r="F404" s="212" t="s">
        <v>1348</v>
      </c>
      <c r="G404" s="199"/>
      <c r="H404" s="199"/>
      <c r="I404" s="202"/>
      <c r="J404" s="213">
        <f>BK404</f>
        <v>0</v>
      </c>
      <c r="K404" s="199"/>
      <c r="L404" s="204"/>
      <c r="M404" s="205"/>
      <c r="N404" s="206"/>
      <c r="O404" s="206"/>
      <c r="P404" s="207">
        <f>SUM(P405:P412)</f>
        <v>0</v>
      </c>
      <c r="Q404" s="206"/>
      <c r="R404" s="207">
        <f>SUM(R405:R412)</f>
        <v>0.0090299999999999998</v>
      </c>
      <c r="S404" s="206"/>
      <c r="T404" s="208">
        <f>SUM(T405:T412)</f>
        <v>0</v>
      </c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R404" s="209" t="s">
        <v>84</v>
      </c>
      <c r="AT404" s="210" t="s">
        <v>70</v>
      </c>
      <c r="AU404" s="210" t="s">
        <v>78</v>
      </c>
      <c r="AY404" s="209" t="s">
        <v>141</v>
      </c>
      <c r="BK404" s="211">
        <f>SUM(BK405:BK412)</f>
        <v>0</v>
      </c>
    </row>
    <row r="405" s="2" customFormat="1" ht="16.5" customHeight="1">
      <c r="A405" s="40"/>
      <c r="B405" s="41"/>
      <c r="C405" s="214" t="s">
        <v>596</v>
      </c>
      <c r="D405" s="214" t="s">
        <v>143</v>
      </c>
      <c r="E405" s="215" t="s">
        <v>1349</v>
      </c>
      <c r="F405" s="216" t="s">
        <v>1350</v>
      </c>
      <c r="G405" s="217" t="s">
        <v>146</v>
      </c>
      <c r="H405" s="218">
        <v>64.5</v>
      </c>
      <c r="I405" s="219"/>
      <c r="J405" s="220">
        <f>ROUND(I405*H405,2)</f>
        <v>0</v>
      </c>
      <c r="K405" s="216" t="s">
        <v>147</v>
      </c>
      <c r="L405" s="46"/>
      <c r="M405" s="221" t="s">
        <v>19</v>
      </c>
      <c r="N405" s="222" t="s">
        <v>43</v>
      </c>
      <c r="O405" s="86"/>
      <c r="P405" s="223">
        <f>O405*H405</f>
        <v>0</v>
      </c>
      <c r="Q405" s="223">
        <v>0.00013999999999999999</v>
      </c>
      <c r="R405" s="223">
        <f>Q405*H405</f>
        <v>0.0090299999999999998</v>
      </c>
      <c r="S405" s="223">
        <v>0</v>
      </c>
      <c r="T405" s="224">
        <f>S405*H405</f>
        <v>0</v>
      </c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R405" s="225" t="s">
        <v>283</v>
      </c>
      <c r="AT405" s="225" t="s">
        <v>143</v>
      </c>
      <c r="AU405" s="225" t="s">
        <v>84</v>
      </c>
      <c r="AY405" s="19" t="s">
        <v>141</v>
      </c>
      <c r="BE405" s="226">
        <f>IF(N405="základní",J405,0)</f>
        <v>0</v>
      </c>
      <c r="BF405" s="226">
        <f>IF(N405="snížená",J405,0)</f>
        <v>0</v>
      </c>
      <c r="BG405" s="226">
        <f>IF(N405="zákl. přenesená",J405,0)</f>
        <v>0</v>
      </c>
      <c r="BH405" s="226">
        <f>IF(N405="sníž. přenesená",J405,0)</f>
        <v>0</v>
      </c>
      <c r="BI405" s="226">
        <f>IF(N405="nulová",J405,0)</f>
        <v>0</v>
      </c>
      <c r="BJ405" s="19" t="s">
        <v>84</v>
      </c>
      <c r="BK405" s="226">
        <f>ROUND(I405*H405,2)</f>
        <v>0</v>
      </c>
      <c r="BL405" s="19" t="s">
        <v>283</v>
      </c>
      <c r="BM405" s="225" t="s">
        <v>1351</v>
      </c>
    </row>
    <row r="406" s="2" customFormat="1">
      <c r="A406" s="40"/>
      <c r="B406" s="41"/>
      <c r="C406" s="42"/>
      <c r="D406" s="227" t="s">
        <v>150</v>
      </c>
      <c r="E406" s="42"/>
      <c r="F406" s="228" t="s">
        <v>1352</v>
      </c>
      <c r="G406" s="42"/>
      <c r="H406" s="42"/>
      <c r="I406" s="229"/>
      <c r="J406" s="42"/>
      <c r="K406" s="42"/>
      <c r="L406" s="46"/>
      <c r="M406" s="230"/>
      <c r="N406" s="231"/>
      <c r="O406" s="86"/>
      <c r="P406" s="86"/>
      <c r="Q406" s="86"/>
      <c r="R406" s="86"/>
      <c r="S406" s="86"/>
      <c r="T406" s="87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T406" s="19" t="s">
        <v>150</v>
      </c>
      <c r="AU406" s="19" t="s">
        <v>84</v>
      </c>
    </row>
    <row r="407" s="13" customFormat="1">
      <c r="A407" s="13"/>
      <c r="B407" s="232"/>
      <c r="C407" s="233"/>
      <c r="D407" s="234" t="s">
        <v>152</v>
      </c>
      <c r="E407" s="235" t="s">
        <v>19</v>
      </c>
      <c r="F407" s="236" t="s">
        <v>1353</v>
      </c>
      <c r="G407" s="233"/>
      <c r="H407" s="235" t="s">
        <v>19</v>
      </c>
      <c r="I407" s="237"/>
      <c r="J407" s="233"/>
      <c r="K407" s="233"/>
      <c r="L407" s="238"/>
      <c r="M407" s="239"/>
      <c r="N407" s="240"/>
      <c r="O407" s="240"/>
      <c r="P407" s="240"/>
      <c r="Q407" s="240"/>
      <c r="R407" s="240"/>
      <c r="S407" s="240"/>
      <c r="T407" s="241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2" t="s">
        <v>152</v>
      </c>
      <c r="AU407" s="242" t="s">
        <v>84</v>
      </c>
      <c r="AV407" s="13" t="s">
        <v>78</v>
      </c>
      <c r="AW407" s="13" t="s">
        <v>33</v>
      </c>
      <c r="AX407" s="13" t="s">
        <v>71</v>
      </c>
      <c r="AY407" s="242" t="s">
        <v>141</v>
      </c>
    </row>
    <row r="408" s="13" customFormat="1">
      <c r="A408" s="13"/>
      <c r="B408" s="232"/>
      <c r="C408" s="233"/>
      <c r="D408" s="234" t="s">
        <v>152</v>
      </c>
      <c r="E408" s="235" t="s">
        <v>19</v>
      </c>
      <c r="F408" s="236" t="s">
        <v>1166</v>
      </c>
      <c r="G408" s="233"/>
      <c r="H408" s="235" t="s">
        <v>19</v>
      </c>
      <c r="I408" s="237"/>
      <c r="J408" s="233"/>
      <c r="K408" s="233"/>
      <c r="L408" s="238"/>
      <c r="M408" s="239"/>
      <c r="N408" s="240"/>
      <c r="O408" s="240"/>
      <c r="P408" s="240"/>
      <c r="Q408" s="240"/>
      <c r="R408" s="240"/>
      <c r="S408" s="240"/>
      <c r="T408" s="241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2" t="s">
        <v>152</v>
      </c>
      <c r="AU408" s="242" t="s">
        <v>84</v>
      </c>
      <c r="AV408" s="13" t="s">
        <v>78</v>
      </c>
      <c r="AW408" s="13" t="s">
        <v>33</v>
      </c>
      <c r="AX408" s="13" t="s">
        <v>71</v>
      </c>
      <c r="AY408" s="242" t="s">
        <v>141</v>
      </c>
    </row>
    <row r="409" s="14" customFormat="1">
      <c r="A409" s="14"/>
      <c r="B409" s="243"/>
      <c r="C409" s="244"/>
      <c r="D409" s="234" t="s">
        <v>152</v>
      </c>
      <c r="E409" s="245" t="s">
        <v>19</v>
      </c>
      <c r="F409" s="246" t="s">
        <v>1354</v>
      </c>
      <c r="G409" s="244"/>
      <c r="H409" s="247">
        <v>64.5</v>
      </c>
      <c r="I409" s="248"/>
      <c r="J409" s="244"/>
      <c r="K409" s="244"/>
      <c r="L409" s="249"/>
      <c r="M409" s="250"/>
      <c r="N409" s="251"/>
      <c r="O409" s="251"/>
      <c r="P409" s="251"/>
      <c r="Q409" s="251"/>
      <c r="R409" s="251"/>
      <c r="S409" s="251"/>
      <c r="T409" s="252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53" t="s">
        <v>152</v>
      </c>
      <c r="AU409" s="253" t="s">
        <v>84</v>
      </c>
      <c r="AV409" s="14" t="s">
        <v>84</v>
      </c>
      <c r="AW409" s="14" t="s">
        <v>33</v>
      </c>
      <c r="AX409" s="14" t="s">
        <v>71</v>
      </c>
      <c r="AY409" s="253" t="s">
        <v>141</v>
      </c>
    </row>
    <row r="410" s="15" customFormat="1">
      <c r="A410" s="15"/>
      <c r="B410" s="254"/>
      <c r="C410" s="255"/>
      <c r="D410" s="234" t="s">
        <v>152</v>
      </c>
      <c r="E410" s="256" t="s">
        <v>19</v>
      </c>
      <c r="F410" s="257" t="s">
        <v>159</v>
      </c>
      <c r="G410" s="255"/>
      <c r="H410" s="258">
        <v>64.5</v>
      </c>
      <c r="I410" s="259"/>
      <c r="J410" s="255"/>
      <c r="K410" s="255"/>
      <c r="L410" s="260"/>
      <c r="M410" s="261"/>
      <c r="N410" s="262"/>
      <c r="O410" s="262"/>
      <c r="P410" s="262"/>
      <c r="Q410" s="262"/>
      <c r="R410" s="262"/>
      <c r="S410" s="262"/>
      <c r="T410" s="263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64" t="s">
        <v>152</v>
      </c>
      <c r="AU410" s="264" t="s">
        <v>84</v>
      </c>
      <c r="AV410" s="15" t="s">
        <v>148</v>
      </c>
      <c r="AW410" s="15" t="s">
        <v>33</v>
      </c>
      <c r="AX410" s="15" t="s">
        <v>78</v>
      </c>
      <c r="AY410" s="264" t="s">
        <v>141</v>
      </c>
    </row>
    <row r="411" s="2" customFormat="1" ht="24.15" customHeight="1">
      <c r="A411" s="40"/>
      <c r="B411" s="41"/>
      <c r="C411" s="214" t="s">
        <v>616</v>
      </c>
      <c r="D411" s="214" t="s">
        <v>143</v>
      </c>
      <c r="E411" s="215" t="s">
        <v>1355</v>
      </c>
      <c r="F411" s="216" t="s">
        <v>1356</v>
      </c>
      <c r="G411" s="217" t="s">
        <v>826</v>
      </c>
      <c r="H411" s="286"/>
      <c r="I411" s="219"/>
      <c r="J411" s="220">
        <f>ROUND(I411*H411,2)</f>
        <v>0</v>
      </c>
      <c r="K411" s="216" t="s">
        <v>147</v>
      </c>
      <c r="L411" s="46"/>
      <c r="M411" s="221" t="s">
        <v>19</v>
      </c>
      <c r="N411" s="222" t="s">
        <v>43</v>
      </c>
      <c r="O411" s="86"/>
      <c r="P411" s="223">
        <f>O411*H411</f>
        <v>0</v>
      </c>
      <c r="Q411" s="223">
        <v>0</v>
      </c>
      <c r="R411" s="223">
        <f>Q411*H411</f>
        <v>0</v>
      </c>
      <c r="S411" s="223">
        <v>0</v>
      </c>
      <c r="T411" s="224">
        <f>S411*H411</f>
        <v>0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25" t="s">
        <v>283</v>
      </c>
      <c r="AT411" s="225" t="s">
        <v>143</v>
      </c>
      <c r="AU411" s="225" t="s">
        <v>84</v>
      </c>
      <c r="AY411" s="19" t="s">
        <v>141</v>
      </c>
      <c r="BE411" s="226">
        <f>IF(N411="základní",J411,0)</f>
        <v>0</v>
      </c>
      <c r="BF411" s="226">
        <f>IF(N411="snížená",J411,0)</f>
        <v>0</v>
      </c>
      <c r="BG411" s="226">
        <f>IF(N411="zákl. přenesená",J411,0)</f>
        <v>0</v>
      </c>
      <c r="BH411" s="226">
        <f>IF(N411="sníž. přenesená",J411,0)</f>
        <v>0</v>
      </c>
      <c r="BI411" s="226">
        <f>IF(N411="nulová",J411,0)</f>
        <v>0</v>
      </c>
      <c r="BJ411" s="19" t="s">
        <v>84</v>
      </c>
      <c r="BK411" s="226">
        <f>ROUND(I411*H411,2)</f>
        <v>0</v>
      </c>
      <c r="BL411" s="19" t="s">
        <v>283</v>
      </c>
      <c r="BM411" s="225" t="s">
        <v>1357</v>
      </c>
    </row>
    <row r="412" s="2" customFormat="1">
      <c r="A412" s="40"/>
      <c r="B412" s="41"/>
      <c r="C412" s="42"/>
      <c r="D412" s="227" t="s">
        <v>150</v>
      </c>
      <c r="E412" s="42"/>
      <c r="F412" s="228" t="s">
        <v>1358</v>
      </c>
      <c r="G412" s="42"/>
      <c r="H412" s="42"/>
      <c r="I412" s="229"/>
      <c r="J412" s="42"/>
      <c r="K412" s="42"/>
      <c r="L412" s="46"/>
      <c r="M412" s="230"/>
      <c r="N412" s="231"/>
      <c r="O412" s="86"/>
      <c r="P412" s="86"/>
      <c r="Q412" s="86"/>
      <c r="R412" s="86"/>
      <c r="S412" s="86"/>
      <c r="T412" s="87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T412" s="19" t="s">
        <v>150</v>
      </c>
      <c r="AU412" s="19" t="s">
        <v>84</v>
      </c>
    </row>
    <row r="413" s="12" customFormat="1" ht="22.8" customHeight="1">
      <c r="A413" s="12"/>
      <c r="B413" s="198"/>
      <c r="C413" s="199"/>
      <c r="D413" s="200" t="s">
        <v>70</v>
      </c>
      <c r="E413" s="212" t="s">
        <v>1359</v>
      </c>
      <c r="F413" s="212" t="s">
        <v>1360</v>
      </c>
      <c r="G413" s="199"/>
      <c r="H413" s="199"/>
      <c r="I413" s="202"/>
      <c r="J413" s="213">
        <f>BK413</f>
        <v>0</v>
      </c>
      <c r="K413" s="199"/>
      <c r="L413" s="204"/>
      <c r="M413" s="205"/>
      <c r="N413" s="206"/>
      <c r="O413" s="206"/>
      <c r="P413" s="207">
        <f>SUM(P414:P426)</f>
        <v>0</v>
      </c>
      <c r="Q413" s="206"/>
      <c r="R413" s="207">
        <f>SUM(R414:R426)</f>
        <v>0</v>
      </c>
      <c r="S413" s="206"/>
      <c r="T413" s="208">
        <f>SUM(T414:T426)</f>
        <v>0</v>
      </c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R413" s="209" t="s">
        <v>84</v>
      </c>
      <c r="AT413" s="210" t="s">
        <v>70</v>
      </c>
      <c r="AU413" s="210" t="s">
        <v>78</v>
      </c>
      <c r="AY413" s="209" t="s">
        <v>141</v>
      </c>
      <c r="BK413" s="211">
        <f>SUM(BK414:BK426)</f>
        <v>0</v>
      </c>
    </row>
    <row r="414" s="2" customFormat="1" ht="16.5" customHeight="1">
      <c r="A414" s="40"/>
      <c r="B414" s="41"/>
      <c r="C414" s="214" t="s">
        <v>621</v>
      </c>
      <c r="D414" s="214" t="s">
        <v>143</v>
      </c>
      <c r="E414" s="215" t="s">
        <v>1361</v>
      </c>
      <c r="F414" s="216" t="s">
        <v>1362</v>
      </c>
      <c r="G414" s="217" t="s">
        <v>1257</v>
      </c>
      <c r="H414" s="218">
        <v>1</v>
      </c>
      <c r="I414" s="219"/>
      <c r="J414" s="220">
        <f>ROUND(I414*H414,2)</f>
        <v>0</v>
      </c>
      <c r="K414" s="216" t="s">
        <v>19</v>
      </c>
      <c r="L414" s="46"/>
      <c r="M414" s="221" t="s">
        <v>19</v>
      </c>
      <c r="N414" s="222" t="s">
        <v>43</v>
      </c>
      <c r="O414" s="86"/>
      <c r="P414" s="223">
        <f>O414*H414</f>
        <v>0</v>
      </c>
      <c r="Q414" s="223">
        <v>0</v>
      </c>
      <c r="R414" s="223">
        <f>Q414*H414</f>
        <v>0</v>
      </c>
      <c r="S414" s="223">
        <v>0</v>
      </c>
      <c r="T414" s="224">
        <f>S414*H414</f>
        <v>0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25" t="s">
        <v>283</v>
      </c>
      <c r="AT414" s="225" t="s">
        <v>143</v>
      </c>
      <c r="AU414" s="225" t="s">
        <v>84</v>
      </c>
      <c r="AY414" s="19" t="s">
        <v>141</v>
      </c>
      <c r="BE414" s="226">
        <f>IF(N414="základní",J414,0)</f>
        <v>0</v>
      </c>
      <c r="BF414" s="226">
        <f>IF(N414="snížená",J414,0)</f>
        <v>0</v>
      </c>
      <c r="BG414" s="226">
        <f>IF(N414="zákl. přenesená",J414,0)</f>
        <v>0</v>
      </c>
      <c r="BH414" s="226">
        <f>IF(N414="sníž. přenesená",J414,0)</f>
        <v>0</v>
      </c>
      <c r="BI414" s="226">
        <f>IF(N414="nulová",J414,0)</f>
        <v>0</v>
      </c>
      <c r="BJ414" s="19" t="s">
        <v>84</v>
      </c>
      <c r="BK414" s="226">
        <f>ROUND(I414*H414,2)</f>
        <v>0</v>
      </c>
      <c r="BL414" s="19" t="s">
        <v>283</v>
      </c>
      <c r="BM414" s="225" t="s">
        <v>1363</v>
      </c>
    </row>
    <row r="415" s="14" customFormat="1">
      <c r="A415" s="14"/>
      <c r="B415" s="243"/>
      <c r="C415" s="244"/>
      <c r="D415" s="234" t="s">
        <v>152</v>
      </c>
      <c r="E415" s="245" t="s">
        <v>19</v>
      </c>
      <c r="F415" s="246" t="s">
        <v>78</v>
      </c>
      <c r="G415" s="244"/>
      <c r="H415" s="247">
        <v>1</v>
      </c>
      <c r="I415" s="248"/>
      <c r="J415" s="244"/>
      <c r="K415" s="244"/>
      <c r="L415" s="249"/>
      <c r="M415" s="250"/>
      <c r="N415" s="251"/>
      <c r="O415" s="251"/>
      <c r="P415" s="251"/>
      <c r="Q415" s="251"/>
      <c r="R415" s="251"/>
      <c r="S415" s="251"/>
      <c r="T415" s="252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53" t="s">
        <v>152</v>
      </c>
      <c r="AU415" s="253" t="s">
        <v>84</v>
      </c>
      <c r="AV415" s="14" t="s">
        <v>84</v>
      </c>
      <c r="AW415" s="14" t="s">
        <v>33</v>
      </c>
      <c r="AX415" s="14" t="s">
        <v>71</v>
      </c>
      <c r="AY415" s="253" t="s">
        <v>141</v>
      </c>
    </row>
    <row r="416" s="15" customFormat="1">
      <c r="A416" s="15"/>
      <c r="B416" s="254"/>
      <c r="C416" s="255"/>
      <c r="D416" s="234" t="s">
        <v>152</v>
      </c>
      <c r="E416" s="256" t="s">
        <v>19</v>
      </c>
      <c r="F416" s="257" t="s">
        <v>159</v>
      </c>
      <c r="G416" s="255"/>
      <c r="H416" s="258">
        <v>1</v>
      </c>
      <c r="I416" s="259"/>
      <c r="J416" s="255"/>
      <c r="K416" s="255"/>
      <c r="L416" s="260"/>
      <c r="M416" s="261"/>
      <c r="N416" s="262"/>
      <c r="O416" s="262"/>
      <c r="P416" s="262"/>
      <c r="Q416" s="262"/>
      <c r="R416" s="262"/>
      <c r="S416" s="262"/>
      <c r="T416" s="263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64" t="s">
        <v>152</v>
      </c>
      <c r="AU416" s="264" t="s">
        <v>84</v>
      </c>
      <c r="AV416" s="15" t="s">
        <v>148</v>
      </c>
      <c r="AW416" s="15" t="s">
        <v>33</v>
      </c>
      <c r="AX416" s="15" t="s">
        <v>78</v>
      </c>
      <c r="AY416" s="264" t="s">
        <v>141</v>
      </c>
    </row>
    <row r="417" s="2" customFormat="1" ht="16.5" customHeight="1">
      <c r="A417" s="40"/>
      <c r="B417" s="41"/>
      <c r="C417" s="265" t="s">
        <v>628</v>
      </c>
      <c r="D417" s="265" t="s">
        <v>183</v>
      </c>
      <c r="E417" s="266" t="s">
        <v>1364</v>
      </c>
      <c r="F417" s="267" t="s">
        <v>1365</v>
      </c>
      <c r="G417" s="268" t="s">
        <v>1366</v>
      </c>
      <c r="H417" s="269">
        <v>1</v>
      </c>
      <c r="I417" s="270"/>
      <c r="J417" s="271">
        <f>ROUND(I417*H417,2)</f>
        <v>0</v>
      </c>
      <c r="K417" s="267" t="s">
        <v>19</v>
      </c>
      <c r="L417" s="272"/>
      <c r="M417" s="273" t="s">
        <v>19</v>
      </c>
      <c r="N417" s="274" t="s">
        <v>43</v>
      </c>
      <c r="O417" s="86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R417" s="225" t="s">
        <v>294</v>
      </c>
      <c r="AT417" s="225" t="s">
        <v>183</v>
      </c>
      <c r="AU417" s="225" t="s">
        <v>84</v>
      </c>
      <c r="AY417" s="19" t="s">
        <v>141</v>
      </c>
      <c r="BE417" s="226">
        <f>IF(N417="základní",J417,0)</f>
        <v>0</v>
      </c>
      <c r="BF417" s="226">
        <f>IF(N417="snížená",J417,0)</f>
        <v>0</v>
      </c>
      <c r="BG417" s="226">
        <f>IF(N417="zákl. přenesená",J417,0)</f>
        <v>0</v>
      </c>
      <c r="BH417" s="226">
        <f>IF(N417="sníž. přenesená",J417,0)</f>
        <v>0</v>
      </c>
      <c r="BI417" s="226">
        <f>IF(N417="nulová",J417,0)</f>
        <v>0</v>
      </c>
      <c r="BJ417" s="19" t="s">
        <v>84</v>
      </c>
      <c r="BK417" s="226">
        <f>ROUND(I417*H417,2)</f>
        <v>0</v>
      </c>
      <c r="BL417" s="19" t="s">
        <v>283</v>
      </c>
      <c r="BM417" s="225" t="s">
        <v>1367</v>
      </c>
    </row>
    <row r="418" s="13" customFormat="1">
      <c r="A418" s="13"/>
      <c r="B418" s="232"/>
      <c r="C418" s="233"/>
      <c r="D418" s="234" t="s">
        <v>152</v>
      </c>
      <c r="E418" s="235" t="s">
        <v>19</v>
      </c>
      <c r="F418" s="236" t="s">
        <v>1368</v>
      </c>
      <c r="G418" s="233"/>
      <c r="H418" s="235" t="s">
        <v>19</v>
      </c>
      <c r="I418" s="237"/>
      <c r="J418" s="233"/>
      <c r="K418" s="233"/>
      <c r="L418" s="238"/>
      <c r="M418" s="239"/>
      <c r="N418" s="240"/>
      <c r="O418" s="240"/>
      <c r="P418" s="240"/>
      <c r="Q418" s="240"/>
      <c r="R418" s="240"/>
      <c r="S418" s="240"/>
      <c r="T418" s="241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2" t="s">
        <v>152</v>
      </c>
      <c r="AU418" s="242" t="s">
        <v>84</v>
      </c>
      <c r="AV418" s="13" t="s">
        <v>78</v>
      </c>
      <c r="AW418" s="13" t="s">
        <v>33</v>
      </c>
      <c r="AX418" s="13" t="s">
        <v>71</v>
      </c>
      <c r="AY418" s="242" t="s">
        <v>141</v>
      </c>
    </row>
    <row r="419" s="14" customFormat="1">
      <c r="A419" s="14"/>
      <c r="B419" s="243"/>
      <c r="C419" s="244"/>
      <c r="D419" s="234" t="s">
        <v>152</v>
      </c>
      <c r="E419" s="245" t="s">
        <v>19</v>
      </c>
      <c r="F419" s="246" t="s">
        <v>78</v>
      </c>
      <c r="G419" s="244"/>
      <c r="H419" s="247">
        <v>1</v>
      </c>
      <c r="I419" s="248"/>
      <c r="J419" s="244"/>
      <c r="K419" s="244"/>
      <c r="L419" s="249"/>
      <c r="M419" s="250"/>
      <c r="N419" s="251"/>
      <c r="O419" s="251"/>
      <c r="P419" s="251"/>
      <c r="Q419" s="251"/>
      <c r="R419" s="251"/>
      <c r="S419" s="251"/>
      <c r="T419" s="252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253" t="s">
        <v>152</v>
      </c>
      <c r="AU419" s="253" t="s">
        <v>84</v>
      </c>
      <c r="AV419" s="14" t="s">
        <v>84</v>
      </c>
      <c r="AW419" s="14" t="s">
        <v>33</v>
      </c>
      <c r="AX419" s="14" t="s">
        <v>71</v>
      </c>
      <c r="AY419" s="253" t="s">
        <v>141</v>
      </c>
    </row>
    <row r="420" s="15" customFormat="1">
      <c r="A420" s="15"/>
      <c r="B420" s="254"/>
      <c r="C420" s="255"/>
      <c r="D420" s="234" t="s">
        <v>152</v>
      </c>
      <c r="E420" s="256" t="s">
        <v>19</v>
      </c>
      <c r="F420" s="257" t="s">
        <v>159</v>
      </c>
      <c r="G420" s="255"/>
      <c r="H420" s="258">
        <v>1</v>
      </c>
      <c r="I420" s="259"/>
      <c r="J420" s="255"/>
      <c r="K420" s="255"/>
      <c r="L420" s="260"/>
      <c r="M420" s="261"/>
      <c r="N420" s="262"/>
      <c r="O420" s="262"/>
      <c r="P420" s="262"/>
      <c r="Q420" s="262"/>
      <c r="R420" s="262"/>
      <c r="S420" s="262"/>
      <c r="T420" s="263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64" t="s">
        <v>152</v>
      </c>
      <c r="AU420" s="264" t="s">
        <v>84</v>
      </c>
      <c r="AV420" s="15" t="s">
        <v>148</v>
      </c>
      <c r="AW420" s="15" t="s">
        <v>33</v>
      </c>
      <c r="AX420" s="15" t="s">
        <v>78</v>
      </c>
      <c r="AY420" s="264" t="s">
        <v>141</v>
      </c>
    </row>
    <row r="421" s="2" customFormat="1" ht="16.5" customHeight="1">
      <c r="A421" s="40"/>
      <c r="B421" s="41"/>
      <c r="C421" s="265" t="s">
        <v>633</v>
      </c>
      <c r="D421" s="265" t="s">
        <v>183</v>
      </c>
      <c r="E421" s="266" t="s">
        <v>1369</v>
      </c>
      <c r="F421" s="267" t="s">
        <v>1370</v>
      </c>
      <c r="G421" s="268" t="s">
        <v>1366</v>
      </c>
      <c r="H421" s="269">
        <v>1</v>
      </c>
      <c r="I421" s="270"/>
      <c r="J421" s="271">
        <f>ROUND(I421*H421,2)</f>
        <v>0</v>
      </c>
      <c r="K421" s="267" t="s">
        <v>19</v>
      </c>
      <c r="L421" s="272"/>
      <c r="M421" s="273" t="s">
        <v>19</v>
      </c>
      <c r="N421" s="274" t="s">
        <v>43</v>
      </c>
      <c r="O421" s="86"/>
      <c r="P421" s="223">
        <f>O421*H421</f>
        <v>0</v>
      </c>
      <c r="Q421" s="223">
        <v>0</v>
      </c>
      <c r="R421" s="223">
        <f>Q421*H421</f>
        <v>0</v>
      </c>
      <c r="S421" s="223">
        <v>0</v>
      </c>
      <c r="T421" s="224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25" t="s">
        <v>294</v>
      </c>
      <c r="AT421" s="225" t="s">
        <v>183</v>
      </c>
      <c r="AU421" s="225" t="s">
        <v>84</v>
      </c>
      <c r="AY421" s="19" t="s">
        <v>141</v>
      </c>
      <c r="BE421" s="226">
        <f>IF(N421="základní",J421,0)</f>
        <v>0</v>
      </c>
      <c r="BF421" s="226">
        <f>IF(N421="snížená",J421,0)</f>
        <v>0</v>
      </c>
      <c r="BG421" s="226">
        <f>IF(N421="zákl. přenesená",J421,0)</f>
        <v>0</v>
      </c>
      <c r="BH421" s="226">
        <f>IF(N421="sníž. přenesená",J421,0)</f>
        <v>0</v>
      </c>
      <c r="BI421" s="226">
        <f>IF(N421="nulová",J421,0)</f>
        <v>0</v>
      </c>
      <c r="BJ421" s="19" t="s">
        <v>84</v>
      </c>
      <c r="BK421" s="226">
        <f>ROUND(I421*H421,2)</f>
        <v>0</v>
      </c>
      <c r="BL421" s="19" t="s">
        <v>283</v>
      </c>
      <c r="BM421" s="225" t="s">
        <v>1371</v>
      </c>
    </row>
    <row r="422" s="13" customFormat="1">
      <c r="A422" s="13"/>
      <c r="B422" s="232"/>
      <c r="C422" s="233"/>
      <c r="D422" s="234" t="s">
        <v>152</v>
      </c>
      <c r="E422" s="235" t="s">
        <v>19</v>
      </c>
      <c r="F422" s="236" t="s">
        <v>1372</v>
      </c>
      <c r="G422" s="233"/>
      <c r="H422" s="235" t="s">
        <v>19</v>
      </c>
      <c r="I422" s="237"/>
      <c r="J422" s="233"/>
      <c r="K422" s="233"/>
      <c r="L422" s="238"/>
      <c r="M422" s="239"/>
      <c r="N422" s="240"/>
      <c r="O422" s="240"/>
      <c r="P422" s="240"/>
      <c r="Q422" s="240"/>
      <c r="R422" s="240"/>
      <c r="S422" s="240"/>
      <c r="T422" s="24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2" t="s">
        <v>152</v>
      </c>
      <c r="AU422" s="242" t="s">
        <v>84</v>
      </c>
      <c r="AV422" s="13" t="s">
        <v>78</v>
      </c>
      <c r="AW422" s="13" t="s">
        <v>33</v>
      </c>
      <c r="AX422" s="13" t="s">
        <v>71</v>
      </c>
      <c r="AY422" s="242" t="s">
        <v>141</v>
      </c>
    </row>
    <row r="423" s="14" customFormat="1">
      <c r="A423" s="14"/>
      <c r="B423" s="243"/>
      <c r="C423" s="244"/>
      <c r="D423" s="234" t="s">
        <v>152</v>
      </c>
      <c r="E423" s="245" t="s">
        <v>19</v>
      </c>
      <c r="F423" s="246" t="s">
        <v>78</v>
      </c>
      <c r="G423" s="244"/>
      <c r="H423" s="247">
        <v>1</v>
      </c>
      <c r="I423" s="248"/>
      <c r="J423" s="244"/>
      <c r="K423" s="244"/>
      <c r="L423" s="249"/>
      <c r="M423" s="250"/>
      <c r="N423" s="251"/>
      <c r="O423" s="251"/>
      <c r="P423" s="251"/>
      <c r="Q423" s="251"/>
      <c r="R423" s="251"/>
      <c r="S423" s="251"/>
      <c r="T423" s="252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253" t="s">
        <v>152</v>
      </c>
      <c r="AU423" s="253" t="s">
        <v>84</v>
      </c>
      <c r="AV423" s="14" t="s">
        <v>84</v>
      </c>
      <c r="AW423" s="14" t="s">
        <v>33</v>
      </c>
      <c r="AX423" s="14" t="s">
        <v>71</v>
      </c>
      <c r="AY423" s="253" t="s">
        <v>141</v>
      </c>
    </row>
    <row r="424" s="15" customFormat="1">
      <c r="A424" s="15"/>
      <c r="B424" s="254"/>
      <c r="C424" s="255"/>
      <c r="D424" s="234" t="s">
        <v>152</v>
      </c>
      <c r="E424" s="256" t="s">
        <v>19</v>
      </c>
      <c r="F424" s="257" t="s">
        <v>159</v>
      </c>
      <c r="G424" s="255"/>
      <c r="H424" s="258">
        <v>1</v>
      </c>
      <c r="I424" s="259"/>
      <c r="J424" s="255"/>
      <c r="K424" s="255"/>
      <c r="L424" s="260"/>
      <c r="M424" s="261"/>
      <c r="N424" s="262"/>
      <c r="O424" s="262"/>
      <c r="P424" s="262"/>
      <c r="Q424" s="262"/>
      <c r="R424" s="262"/>
      <c r="S424" s="262"/>
      <c r="T424" s="263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64" t="s">
        <v>152</v>
      </c>
      <c r="AU424" s="264" t="s">
        <v>84</v>
      </c>
      <c r="AV424" s="15" t="s">
        <v>148</v>
      </c>
      <c r="AW424" s="15" t="s">
        <v>33</v>
      </c>
      <c r="AX424" s="15" t="s">
        <v>78</v>
      </c>
      <c r="AY424" s="264" t="s">
        <v>141</v>
      </c>
    </row>
    <row r="425" s="2" customFormat="1" ht="24.15" customHeight="1">
      <c r="A425" s="40"/>
      <c r="B425" s="41"/>
      <c r="C425" s="214" t="s">
        <v>640</v>
      </c>
      <c r="D425" s="214" t="s">
        <v>143</v>
      </c>
      <c r="E425" s="215" t="s">
        <v>1373</v>
      </c>
      <c r="F425" s="216" t="s">
        <v>1374</v>
      </c>
      <c r="G425" s="217" t="s">
        <v>826</v>
      </c>
      <c r="H425" s="286"/>
      <c r="I425" s="219"/>
      <c r="J425" s="220">
        <f>ROUND(I425*H425,2)</f>
        <v>0</v>
      </c>
      <c r="K425" s="216" t="s">
        <v>147</v>
      </c>
      <c r="L425" s="46"/>
      <c r="M425" s="221" t="s">
        <v>19</v>
      </c>
      <c r="N425" s="222" t="s">
        <v>43</v>
      </c>
      <c r="O425" s="86"/>
      <c r="P425" s="223">
        <f>O425*H425</f>
        <v>0</v>
      </c>
      <c r="Q425" s="223">
        <v>0</v>
      </c>
      <c r="R425" s="223">
        <f>Q425*H425</f>
        <v>0</v>
      </c>
      <c r="S425" s="223">
        <v>0</v>
      </c>
      <c r="T425" s="224">
        <f>S425*H425</f>
        <v>0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25" t="s">
        <v>283</v>
      </c>
      <c r="AT425" s="225" t="s">
        <v>143</v>
      </c>
      <c r="AU425" s="225" t="s">
        <v>84</v>
      </c>
      <c r="AY425" s="19" t="s">
        <v>141</v>
      </c>
      <c r="BE425" s="226">
        <f>IF(N425="základní",J425,0)</f>
        <v>0</v>
      </c>
      <c r="BF425" s="226">
        <f>IF(N425="snížená",J425,0)</f>
        <v>0</v>
      </c>
      <c r="BG425" s="226">
        <f>IF(N425="zákl. přenesená",J425,0)</f>
        <v>0</v>
      </c>
      <c r="BH425" s="226">
        <f>IF(N425="sníž. přenesená",J425,0)</f>
        <v>0</v>
      </c>
      <c r="BI425" s="226">
        <f>IF(N425="nulová",J425,0)</f>
        <v>0</v>
      </c>
      <c r="BJ425" s="19" t="s">
        <v>84</v>
      </c>
      <c r="BK425" s="226">
        <f>ROUND(I425*H425,2)</f>
        <v>0</v>
      </c>
      <c r="BL425" s="19" t="s">
        <v>283</v>
      </c>
      <c r="BM425" s="225" t="s">
        <v>1375</v>
      </c>
    </row>
    <row r="426" s="2" customFormat="1">
      <c r="A426" s="40"/>
      <c r="B426" s="41"/>
      <c r="C426" s="42"/>
      <c r="D426" s="227" t="s">
        <v>150</v>
      </c>
      <c r="E426" s="42"/>
      <c r="F426" s="228" t="s">
        <v>1376</v>
      </c>
      <c r="G426" s="42"/>
      <c r="H426" s="42"/>
      <c r="I426" s="229"/>
      <c r="J426" s="42"/>
      <c r="K426" s="42"/>
      <c r="L426" s="46"/>
      <c r="M426" s="230"/>
      <c r="N426" s="231"/>
      <c r="O426" s="86"/>
      <c r="P426" s="86"/>
      <c r="Q426" s="86"/>
      <c r="R426" s="86"/>
      <c r="S426" s="86"/>
      <c r="T426" s="87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T426" s="19" t="s">
        <v>150</v>
      </c>
      <c r="AU426" s="19" t="s">
        <v>84</v>
      </c>
    </row>
    <row r="427" s="12" customFormat="1" ht="22.8" customHeight="1">
      <c r="A427" s="12"/>
      <c r="B427" s="198"/>
      <c r="C427" s="199"/>
      <c r="D427" s="200" t="s">
        <v>70</v>
      </c>
      <c r="E427" s="212" t="s">
        <v>929</v>
      </c>
      <c r="F427" s="212" t="s">
        <v>930</v>
      </c>
      <c r="G427" s="199"/>
      <c r="H427" s="199"/>
      <c r="I427" s="202"/>
      <c r="J427" s="213">
        <f>BK427</f>
        <v>0</v>
      </c>
      <c r="K427" s="199"/>
      <c r="L427" s="204"/>
      <c r="M427" s="205"/>
      <c r="N427" s="206"/>
      <c r="O427" s="206"/>
      <c r="P427" s="207">
        <f>SUM(P428:P448)</f>
        <v>0</v>
      </c>
      <c r="Q427" s="206"/>
      <c r="R427" s="207">
        <f>SUM(R428:R448)</f>
        <v>0.46864243999999999</v>
      </c>
      <c r="S427" s="206"/>
      <c r="T427" s="208">
        <f>SUM(T428:T448)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09" t="s">
        <v>84</v>
      </c>
      <c r="AT427" s="210" t="s">
        <v>70</v>
      </c>
      <c r="AU427" s="210" t="s">
        <v>78</v>
      </c>
      <c r="AY427" s="209" t="s">
        <v>141</v>
      </c>
      <c r="BK427" s="211">
        <f>SUM(BK428:BK448)</f>
        <v>0</v>
      </c>
    </row>
    <row r="428" s="2" customFormat="1" ht="24.15" customHeight="1">
      <c r="A428" s="40"/>
      <c r="B428" s="41"/>
      <c r="C428" s="214" t="s">
        <v>645</v>
      </c>
      <c r="D428" s="214" t="s">
        <v>143</v>
      </c>
      <c r="E428" s="215" t="s">
        <v>1377</v>
      </c>
      <c r="F428" s="216" t="s">
        <v>1378</v>
      </c>
      <c r="G428" s="217" t="s">
        <v>146</v>
      </c>
      <c r="H428" s="218">
        <v>43.472999999999999</v>
      </c>
      <c r="I428" s="219"/>
      <c r="J428" s="220">
        <f>ROUND(I428*H428,2)</f>
        <v>0</v>
      </c>
      <c r="K428" s="216" t="s">
        <v>147</v>
      </c>
      <c r="L428" s="46"/>
      <c r="M428" s="221" t="s">
        <v>19</v>
      </c>
      <c r="N428" s="222" t="s">
        <v>43</v>
      </c>
      <c r="O428" s="86"/>
      <c r="P428" s="223">
        <f>O428*H428</f>
        <v>0</v>
      </c>
      <c r="Q428" s="223">
        <v>0.00027999999999999998</v>
      </c>
      <c r="R428" s="223">
        <f>Q428*H428</f>
        <v>0.012172439999999998</v>
      </c>
      <c r="S428" s="223">
        <v>0</v>
      </c>
      <c r="T428" s="224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25" t="s">
        <v>283</v>
      </c>
      <c r="AT428" s="225" t="s">
        <v>143</v>
      </c>
      <c r="AU428" s="225" t="s">
        <v>84</v>
      </c>
      <c r="AY428" s="19" t="s">
        <v>141</v>
      </c>
      <c r="BE428" s="226">
        <f>IF(N428="základní",J428,0)</f>
        <v>0</v>
      </c>
      <c r="BF428" s="226">
        <f>IF(N428="snížená",J428,0)</f>
        <v>0</v>
      </c>
      <c r="BG428" s="226">
        <f>IF(N428="zákl. přenesená",J428,0)</f>
        <v>0</v>
      </c>
      <c r="BH428" s="226">
        <f>IF(N428="sníž. přenesená",J428,0)</f>
        <v>0</v>
      </c>
      <c r="BI428" s="226">
        <f>IF(N428="nulová",J428,0)</f>
        <v>0</v>
      </c>
      <c r="BJ428" s="19" t="s">
        <v>84</v>
      </c>
      <c r="BK428" s="226">
        <f>ROUND(I428*H428,2)</f>
        <v>0</v>
      </c>
      <c r="BL428" s="19" t="s">
        <v>283</v>
      </c>
      <c r="BM428" s="225" t="s">
        <v>1379</v>
      </c>
    </row>
    <row r="429" s="2" customFormat="1">
      <c r="A429" s="40"/>
      <c r="B429" s="41"/>
      <c r="C429" s="42"/>
      <c r="D429" s="227" t="s">
        <v>150</v>
      </c>
      <c r="E429" s="42"/>
      <c r="F429" s="228" t="s">
        <v>1380</v>
      </c>
      <c r="G429" s="42"/>
      <c r="H429" s="42"/>
      <c r="I429" s="229"/>
      <c r="J429" s="42"/>
      <c r="K429" s="42"/>
      <c r="L429" s="46"/>
      <c r="M429" s="230"/>
      <c r="N429" s="231"/>
      <c r="O429" s="86"/>
      <c r="P429" s="86"/>
      <c r="Q429" s="86"/>
      <c r="R429" s="86"/>
      <c r="S429" s="86"/>
      <c r="T429" s="87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T429" s="19" t="s">
        <v>150</v>
      </c>
      <c r="AU429" s="19" t="s">
        <v>84</v>
      </c>
    </row>
    <row r="430" s="13" customFormat="1">
      <c r="A430" s="13"/>
      <c r="B430" s="232"/>
      <c r="C430" s="233"/>
      <c r="D430" s="234" t="s">
        <v>152</v>
      </c>
      <c r="E430" s="235" t="s">
        <v>19</v>
      </c>
      <c r="F430" s="236" t="s">
        <v>1120</v>
      </c>
      <c r="G430" s="233"/>
      <c r="H430" s="235" t="s">
        <v>19</v>
      </c>
      <c r="I430" s="237"/>
      <c r="J430" s="233"/>
      <c r="K430" s="233"/>
      <c r="L430" s="238"/>
      <c r="M430" s="239"/>
      <c r="N430" s="240"/>
      <c r="O430" s="240"/>
      <c r="P430" s="240"/>
      <c r="Q430" s="240"/>
      <c r="R430" s="240"/>
      <c r="S430" s="240"/>
      <c r="T430" s="241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2" t="s">
        <v>152</v>
      </c>
      <c r="AU430" s="242" t="s">
        <v>84</v>
      </c>
      <c r="AV430" s="13" t="s">
        <v>78</v>
      </c>
      <c r="AW430" s="13" t="s">
        <v>33</v>
      </c>
      <c r="AX430" s="13" t="s">
        <v>71</v>
      </c>
      <c r="AY430" s="242" t="s">
        <v>141</v>
      </c>
    </row>
    <row r="431" s="13" customFormat="1">
      <c r="A431" s="13"/>
      <c r="B431" s="232"/>
      <c r="C431" s="233"/>
      <c r="D431" s="234" t="s">
        <v>152</v>
      </c>
      <c r="E431" s="235" t="s">
        <v>19</v>
      </c>
      <c r="F431" s="236" t="s">
        <v>1286</v>
      </c>
      <c r="G431" s="233"/>
      <c r="H431" s="235" t="s">
        <v>19</v>
      </c>
      <c r="I431" s="237"/>
      <c r="J431" s="233"/>
      <c r="K431" s="233"/>
      <c r="L431" s="238"/>
      <c r="M431" s="239"/>
      <c r="N431" s="240"/>
      <c r="O431" s="240"/>
      <c r="P431" s="240"/>
      <c r="Q431" s="240"/>
      <c r="R431" s="240"/>
      <c r="S431" s="240"/>
      <c r="T431" s="24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2" t="s">
        <v>152</v>
      </c>
      <c r="AU431" s="242" t="s">
        <v>84</v>
      </c>
      <c r="AV431" s="13" t="s">
        <v>78</v>
      </c>
      <c r="AW431" s="13" t="s">
        <v>33</v>
      </c>
      <c r="AX431" s="13" t="s">
        <v>71</v>
      </c>
      <c r="AY431" s="242" t="s">
        <v>141</v>
      </c>
    </row>
    <row r="432" s="14" customFormat="1">
      <c r="A432" s="14"/>
      <c r="B432" s="243"/>
      <c r="C432" s="244"/>
      <c r="D432" s="234" t="s">
        <v>152</v>
      </c>
      <c r="E432" s="245" t="s">
        <v>19</v>
      </c>
      <c r="F432" s="246" t="s">
        <v>1381</v>
      </c>
      <c r="G432" s="244"/>
      <c r="H432" s="247">
        <v>30.375</v>
      </c>
      <c r="I432" s="248"/>
      <c r="J432" s="244"/>
      <c r="K432" s="244"/>
      <c r="L432" s="249"/>
      <c r="M432" s="250"/>
      <c r="N432" s="251"/>
      <c r="O432" s="251"/>
      <c r="P432" s="251"/>
      <c r="Q432" s="251"/>
      <c r="R432" s="251"/>
      <c r="S432" s="251"/>
      <c r="T432" s="252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253" t="s">
        <v>152</v>
      </c>
      <c r="AU432" s="253" t="s">
        <v>84</v>
      </c>
      <c r="AV432" s="14" t="s">
        <v>84</v>
      </c>
      <c r="AW432" s="14" t="s">
        <v>33</v>
      </c>
      <c r="AX432" s="14" t="s">
        <v>71</v>
      </c>
      <c r="AY432" s="253" t="s">
        <v>141</v>
      </c>
    </row>
    <row r="433" s="14" customFormat="1">
      <c r="A433" s="14"/>
      <c r="B433" s="243"/>
      <c r="C433" s="244"/>
      <c r="D433" s="234" t="s">
        <v>152</v>
      </c>
      <c r="E433" s="245" t="s">
        <v>19</v>
      </c>
      <c r="F433" s="246" t="s">
        <v>1382</v>
      </c>
      <c r="G433" s="244"/>
      <c r="H433" s="247">
        <v>11.375</v>
      </c>
      <c r="I433" s="248"/>
      <c r="J433" s="244"/>
      <c r="K433" s="244"/>
      <c r="L433" s="249"/>
      <c r="M433" s="250"/>
      <c r="N433" s="251"/>
      <c r="O433" s="251"/>
      <c r="P433" s="251"/>
      <c r="Q433" s="251"/>
      <c r="R433" s="251"/>
      <c r="S433" s="251"/>
      <c r="T433" s="252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3" t="s">
        <v>152</v>
      </c>
      <c r="AU433" s="253" t="s">
        <v>84</v>
      </c>
      <c r="AV433" s="14" t="s">
        <v>84</v>
      </c>
      <c r="AW433" s="14" t="s">
        <v>33</v>
      </c>
      <c r="AX433" s="14" t="s">
        <v>71</v>
      </c>
      <c r="AY433" s="253" t="s">
        <v>141</v>
      </c>
    </row>
    <row r="434" s="14" customFormat="1">
      <c r="A434" s="14"/>
      <c r="B434" s="243"/>
      <c r="C434" s="244"/>
      <c r="D434" s="234" t="s">
        <v>152</v>
      </c>
      <c r="E434" s="245" t="s">
        <v>19</v>
      </c>
      <c r="F434" s="246" t="s">
        <v>1383</v>
      </c>
      <c r="G434" s="244"/>
      <c r="H434" s="247">
        <v>0.48799999999999999</v>
      </c>
      <c r="I434" s="248"/>
      <c r="J434" s="244"/>
      <c r="K434" s="244"/>
      <c r="L434" s="249"/>
      <c r="M434" s="250"/>
      <c r="N434" s="251"/>
      <c r="O434" s="251"/>
      <c r="P434" s="251"/>
      <c r="Q434" s="251"/>
      <c r="R434" s="251"/>
      <c r="S434" s="251"/>
      <c r="T434" s="252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3" t="s">
        <v>152</v>
      </c>
      <c r="AU434" s="253" t="s">
        <v>84</v>
      </c>
      <c r="AV434" s="14" t="s">
        <v>84</v>
      </c>
      <c r="AW434" s="14" t="s">
        <v>33</v>
      </c>
      <c r="AX434" s="14" t="s">
        <v>71</v>
      </c>
      <c r="AY434" s="253" t="s">
        <v>141</v>
      </c>
    </row>
    <row r="435" s="14" customFormat="1">
      <c r="A435" s="14"/>
      <c r="B435" s="243"/>
      <c r="C435" s="244"/>
      <c r="D435" s="234" t="s">
        <v>152</v>
      </c>
      <c r="E435" s="245" t="s">
        <v>19</v>
      </c>
      <c r="F435" s="246" t="s">
        <v>1384</v>
      </c>
      <c r="G435" s="244"/>
      <c r="H435" s="247">
        <v>1.2350000000000001</v>
      </c>
      <c r="I435" s="248"/>
      <c r="J435" s="244"/>
      <c r="K435" s="244"/>
      <c r="L435" s="249"/>
      <c r="M435" s="250"/>
      <c r="N435" s="251"/>
      <c r="O435" s="251"/>
      <c r="P435" s="251"/>
      <c r="Q435" s="251"/>
      <c r="R435" s="251"/>
      <c r="S435" s="251"/>
      <c r="T435" s="252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53" t="s">
        <v>152</v>
      </c>
      <c r="AU435" s="253" t="s">
        <v>84</v>
      </c>
      <c r="AV435" s="14" t="s">
        <v>84</v>
      </c>
      <c r="AW435" s="14" t="s">
        <v>33</v>
      </c>
      <c r="AX435" s="14" t="s">
        <v>71</v>
      </c>
      <c r="AY435" s="253" t="s">
        <v>141</v>
      </c>
    </row>
    <row r="436" s="15" customFormat="1">
      <c r="A436" s="15"/>
      <c r="B436" s="254"/>
      <c r="C436" s="255"/>
      <c r="D436" s="234" t="s">
        <v>152</v>
      </c>
      <c r="E436" s="256" t="s">
        <v>19</v>
      </c>
      <c r="F436" s="257" t="s">
        <v>159</v>
      </c>
      <c r="G436" s="255"/>
      <c r="H436" s="258">
        <v>43.472999999999999</v>
      </c>
      <c r="I436" s="259"/>
      <c r="J436" s="255"/>
      <c r="K436" s="255"/>
      <c r="L436" s="260"/>
      <c r="M436" s="261"/>
      <c r="N436" s="262"/>
      <c r="O436" s="262"/>
      <c r="P436" s="262"/>
      <c r="Q436" s="262"/>
      <c r="R436" s="262"/>
      <c r="S436" s="262"/>
      <c r="T436" s="263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264" t="s">
        <v>152</v>
      </c>
      <c r="AU436" s="264" t="s">
        <v>84</v>
      </c>
      <c r="AV436" s="15" t="s">
        <v>148</v>
      </c>
      <c r="AW436" s="15" t="s">
        <v>33</v>
      </c>
      <c r="AX436" s="15" t="s">
        <v>78</v>
      </c>
      <c r="AY436" s="264" t="s">
        <v>141</v>
      </c>
    </row>
    <row r="437" s="2" customFormat="1" ht="16.5" customHeight="1">
      <c r="A437" s="40"/>
      <c r="B437" s="41"/>
      <c r="C437" s="265" t="s">
        <v>650</v>
      </c>
      <c r="D437" s="265" t="s">
        <v>183</v>
      </c>
      <c r="E437" s="266" t="s">
        <v>1385</v>
      </c>
      <c r="F437" s="267" t="s">
        <v>1386</v>
      </c>
      <c r="G437" s="268" t="s">
        <v>146</v>
      </c>
      <c r="H437" s="269">
        <v>45.646999999999998</v>
      </c>
      <c r="I437" s="270"/>
      <c r="J437" s="271">
        <f>ROUND(I437*H437,2)</f>
        <v>0</v>
      </c>
      <c r="K437" s="267" t="s">
        <v>147</v>
      </c>
      <c r="L437" s="272"/>
      <c r="M437" s="273" t="s">
        <v>19</v>
      </c>
      <c r="N437" s="274" t="s">
        <v>43</v>
      </c>
      <c r="O437" s="86"/>
      <c r="P437" s="223">
        <f>O437*H437</f>
        <v>0</v>
      </c>
      <c r="Q437" s="223">
        <v>0.01</v>
      </c>
      <c r="R437" s="223">
        <f>Q437*H437</f>
        <v>0.45646999999999999</v>
      </c>
      <c r="S437" s="223">
        <v>0</v>
      </c>
      <c r="T437" s="224">
        <f>S437*H437</f>
        <v>0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25" t="s">
        <v>294</v>
      </c>
      <c r="AT437" s="225" t="s">
        <v>183</v>
      </c>
      <c r="AU437" s="225" t="s">
        <v>84</v>
      </c>
      <c r="AY437" s="19" t="s">
        <v>141</v>
      </c>
      <c r="BE437" s="226">
        <f>IF(N437="základní",J437,0)</f>
        <v>0</v>
      </c>
      <c r="BF437" s="226">
        <f>IF(N437="snížená",J437,0)</f>
        <v>0</v>
      </c>
      <c r="BG437" s="226">
        <f>IF(N437="zákl. přenesená",J437,0)</f>
        <v>0</v>
      </c>
      <c r="BH437" s="226">
        <f>IF(N437="sníž. přenesená",J437,0)</f>
        <v>0</v>
      </c>
      <c r="BI437" s="226">
        <f>IF(N437="nulová",J437,0)</f>
        <v>0</v>
      </c>
      <c r="BJ437" s="19" t="s">
        <v>84</v>
      </c>
      <c r="BK437" s="226">
        <f>ROUND(I437*H437,2)</f>
        <v>0</v>
      </c>
      <c r="BL437" s="19" t="s">
        <v>283</v>
      </c>
      <c r="BM437" s="225" t="s">
        <v>1387</v>
      </c>
    </row>
    <row r="438" s="2" customFormat="1">
      <c r="A438" s="40"/>
      <c r="B438" s="41"/>
      <c r="C438" s="42"/>
      <c r="D438" s="227" t="s">
        <v>150</v>
      </c>
      <c r="E438" s="42"/>
      <c r="F438" s="228" t="s">
        <v>1388</v>
      </c>
      <c r="G438" s="42"/>
      <c r="H438" s="42"/>
      <c r="I438" s="229"/>
      <c r="J438" s="42"/>
      <c r="K438" s="42"/>
      <c r="L438" s="46"/>
      <c r="M438" s="230"/>
      <c r="N438" s="231"/>
      <c r="O438" s="86"/>
      <c r="P438" s="86"/>
      <c r="Q438" s="86"/>
      <c r="R438" s="86"/>
      <c r="S438" s="86"/>
      <c r="T438" s="87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T438" s="19" t="s">
        <v>150</v>
      </c>
      <c r="AU438" s="19" t="s">
        <v>84</v>
      </c>
    </row>
    <row r="439" s="13" customFormat="1">
      <c r="A439" s="13"/>
      <c r="B439" s="232"/>
      <c r="C439" s="233"/>
      <c r="D439" s="234" t="s">
        <v>152</v>
      </c>
      <c r="E439" s="235" t="s">
        <v>19</v>
      </c>
      <c r="F439" s="236" t="s">
        <v>1120</v>
      </c>
      <c r="G439" s="233"/>
      <c r="H439" s="235" t="s">
        <v>19</v>
      </c>
      <c r="I439" s="237"/>
      <c r="J439" s="233"/>
      <c r="K439" s="233"/>
      <c r="L439" s="238"/>
      <c r="M439" s="239"/>
      <c r="N439" s="240"/>
      <c r="O439" s="240"/>
      <c r="P439" s="240"/>
      <c r="Q439" s="240"/>
      <c r="R439" s="240"/>
      <c r="S439" s="240"/>
      <c r="T439" s="241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2" t="s">
        <v>152</v>
      </c>
      <c r="AU439" s="242" t="s">
        <v>84</v>
      </c>
      <c r="AV439" s="13" t="s">
        <v>78</v>
      </c>
      <c r="AW439" s="13" t="s">
        <v>33</v>
      </c>
      <c r="AX439" s="13" t="s">
        <v>71</v>
      </c>
      <c r="AY439" s="242" t="s">
        <v>141</v>
      </c>
    </row>
    <row r="440" s="13" customFormat="1">
      <c r="A440" s="13"/>
      <c r="B440" s="232"/>
      <c r="C440" s="233"/>
      <c r="D440" s="234" t="s">
        <v>152</v>
      </c>
      <c r="E440" s="235" t="s">
        <v>19</v>
      </c>
      <c r="F440" s="236" t="s">
        <v>1286</v>
      </c>
      <c r="G440" s="233"/>
      <c r="H440" s="235" t="s">
        <v>19</v>
      </c>
      <c r="I440" s="237"/>
      <c r="J440" s="233"/>
      <c r="K440" s="233"/>
      <c r="L440" s="238"/>
      <c r="M440" s="239"/>
      <c r="N440" s="240"/>
      <c r="O440" s="240"/>
      <c r="P440" s="240"/>
      <c r="Q440" s="240"/>
      <c r="R440" s="240"/>
      <c r="S440" s="240"/>
      <c r="T440" s="24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2" t="s">
        <v>152</v>
      </c>
      <c r="AU440" s="242" t="s">
        <v>84</v>
      </c>
      <c r="AV440" s="13" t="s">
        <v>78</v>
      </c>
      <c r="AW440" s="13" t="s">
        <v>33</v>
      </c>
      <c r="AX440" s="13" t="s">
        <v>71</v>
      </c>
      <c r="AY440" s="242" t="s">
        <v>141</v>
      </c>
    </row>
    <row r="441" s="14" customFormat="1">
      <c r="A441" s="14"/>
      <c r="B441" s="243"/>
      <c r="C441" s="244"/>
      <c r="D441" s="234" t="s">
        <v>152</v>
      </c>
      <c r="E441" s="245" t="s">
        <v>19</v>
      </c>
      <c r="F441" s="246" t="s">
        <v>1381</v>
      </c>
      <c r="G441" s="244"/>
      <c r="H441" s="247">
        <v>30.375</v>
      </c>
      <c r="I441" s="248"/>
      <c r="J441" s="244"/>
      <c r="K441" s="244"/>
      <c r="L441" s="249"/>
      <c r="M441" s="250"/>
      <c r="N441" s="251"/>
      <c r="O441" s="251"/>
      <c r="P441" s="251"/>
      <c r="Q441" s="251"/>
      <c r="R441" s="251"/>
      <c r="S441" s="251"/>
      <c r="T441" s="252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3" t="s">
        <v>152</v>
      </c>
      <c r="AU441" s="253" t="s">
        <v>84</v>
      </c>
      <c r="AV441" s="14" t="s">
        <v>84</v>
      </c>
      <c r="AW441" s="14" t="s">
        <v>33</v>
      </c>
      <c r="AX441" s="14" t="s">
        <v>71</v>
      </c>
      <c r="AY441" s="253" t="s">
        <v>141</v>
      </c>
    </row>
    <row r="442" s="14" customFormat="1">
      <c r="A442" s="14"/>
      <c r="B442" s="243"/>
      <c r="C442" s="244"/>
      <c r="D442" s="234" t="s">
        <v>152</v>
      </c>
      <c r="E442" s="245" t="s">
        <v>19</v>
      </c>
      <c r="F442" s="246" t="s">
        <v>1382</v>
      </c>
      <c r="G442" s="244"/>
      <c r="H442" s="247">
        <v>11.375</v>
      </c>
      <c r="I442" s="248"/>
      <c r="J442" s="244"/>
      <c r="K442" s="244"/>
      <c r="L442" s="249"/>
      <c r="M442" s="250"/>
      <c r="N442" s="251"/>
      <c r="O442" s="251"/>
      <c r="P442" s="251"/>
      <c r="Q442" s="251"/>
      <c r="R442" s="251"/>
      <c r="S442" s="251"/>
      <c r="T442" s="252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53" t="s">
        <v>152</v>
      </c>
      <c r="AU442" s="253" t="s">
        <v>84</v>
      </c>
      <c r="AV442" s="14" t="s">
        <v>84</v>
      </c>
      <c r="AW442" s="14" t="s">
        <v>33</v>
      </c>
      <c r="AX442" s="14" t="s">
        <v>71</v>
      </c>
      <c r="AY442" s="253" t="s">
        <v>141</v>
      </c>
    </row>
    <row r="443" s="14" customFormat="1">
      <c r="A443" s="14"/>
      <c r="B443" s="243"/>
      <c r="C443" s="244"/>
      <c r="D443" s="234" t="s">
        <v>152</v>
      </c>
      <c r="E443" s="245" t="s">
        <v>19</v>
      </c>
      <c r="F443" s="246" t="s">
        <v>1383</v>
      </c>
      <c r="G443" s="244"/>
      <c r="H443" s="247">
        <v>0.48799999999999999</v>
      </c>
      <c r="I443" s="248"/>
      <c r="J443" s="244"/>
      <c r="K443" s="244"/>
      <c r="L443" s="249"/>
      <c r="M443" s="250"/>
      <c r="N443" s="251"/>
      <c r="O443" s="251"/>
      <c r="P443" s="251"/>
      <c r="Q443" s="251"/>
      <c r="R443" s="251"/>
      <c r="S443" s="251"/>
      <c r="T443" s="252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T443" s="253" t="s">
        <v>152</v>
      </c>
      <c r="AU443" s="253" t="s">
        <v>84</v>
      </c>
      <c r="AV443" s="14" t="s">
        <v>84</v>
      </c>
      <c r="AW443" s="14" t="s">
        <v>33</v>
      </c>
      <c r="AX443" s="14" t="s">
        <v>71</v>
      </c>
      <c r="AY443" s="253" t="s">
        <v>141</v>
      </c>
    </row>
    <row r="444" s="14" customFormat="1">
      <c r="A444" s="14"/>
      <c r="B444" s="243"/>
      <c r="C444" s="244"/>
      <c r="D444" s="234" t="s">
        <v>152</v>
      </c>
      <c r="E444" s="245" t="s">
        <v>19</v>
      </c>
      <c r="F444" s="246" t="s">
        <v>1384</v>
      </c>
      <c r="G444" s="244"/>
      <c r="H444" s="247">
        <v>1.2350000000000001</v>
      </c>
      <c r="I444" s="248"/>
      <c r="J444" s="244"/>
      <c r="K444" s="244"/>
      <c r="L444" s="249"/>
      <c r="M444" s="250"/>
      <c r="N444" s="251"/>
      <c r="O444" s="251"/>
      <c r="P444" s="251"/>
      <c r="Q444" s="251"/>
      <c r="R444" s="251"/>
      <c r="S444" s="251"/>
      <c r="T444" s="252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253" t="s">
        <v>152</v>
      </c>
      <c r="AU444" s="253" t="s">
        <v>84</v>
      </c>
      <c r="AV444" s="14" t="s">
        <v>84</v>
      </c>
      <c r="AW444" s="14" t="s">
        <v>33</v>
      </c>
      <c r="AX444" s="14" t="s">
        <v>71</v>
      </c>
      <c r="AY444" s="253" t="s">
        <v>141</v>
      </c>
    </row>
    <row r="445" s="15" customFormat="1">
      <c r="A445" s="15"/>
      <c r="B445" s="254"/>
      <c r="C445" s="255"/>
      <c r="D445" s="234" t="s">
        <v>152</v>
      </c>
      <c r="E445" s="256" t="s">
        <v>19</v>
      </c>
      <c r="F445" s="257" t="s">
        <v>159</v>
      </c>
      <c r="G445" s="255"/>
      <c r="H445" s="258">
        <v>43.472999999999999</v>
      </c>
      <c r="I445" s="259"/>
      <c r="J445" s="255"/>
      <c r="K445" s="255"/>
      <c r="L445" s="260"/>
      <c r="M445" s="261"/>
      <c r="N445" s="262"/>
      <c r="O445" s="262"/>
      <c r="P445" s="262"/>
      <c r="Q445" s="262"/>
      <c r="R445" s="262"/>
      <c r="S445" s="262"/>
      <c r="T445" s="263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T445" s="264" t="s">
        <v>152</v>
      </c>
      <c r="AU445" s="264" t="s">
        <v>84</v>
      </c>
      <c r="AV445" s="15" t="s">
        <v>148</v>
      </c>
      <c r="AW445" s="15" t="s">
        <v>33</v>
      </c>
      <c r="AX445" s="15" t="s">
        <v>78</v>
      </c>
      <c r="AY445" s="264" t="s">
        <v>141</v>
      </c>
    </row>
    <row r="446" s="14" customFormat="1">
      <c r="A446" s="14"/>
      <c r="B446" s="243"/>
      <c r="C446" s="244"/>
      <c r="D446" s="234" t="s">
        <v>152</v>
      </c>
      <c r="E446" s="244"/>
      <c r="F446" s="246" t="s">
        <v>1389</v>
      </c>
      <c r="G446" s="244"/>
      <c r="H446" s="247">
        <v>45.646999999999998</v>
      </c>
      <c r="I446" s="248"/>
      <c r="J446" s="244"/>
      <c r="K446" s="244"/>
      <c r="L446" s="249"/>
      <c r="M446" s="250"/>
      <c r="N446" s="251"/>
      <c r="O446" s="251"/>
      <c r="P446" s="251"/>
      <c r="Q446" s="251"/>
      <c r="R446" s="251"/>
      <c r="S446" s="251"/>
      <c r="T446" s="252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3" t="s">
        <v>152</v>
      </c>
      <c r="AU446" s="253" t="s">
        <v>84</v>
      </c>
      <c r="AV446" s="14" t="s">
        <v>84</v>
      </c>
      <c r="AW446" s="14" t="s">
        <v>4</v>
      </c>
      <c r="AX446" s="14" t="s">
        <v>78</v>
      </c>
      <c r="AY446" s="253" t="s">
        <v>141</v>
      </c>
    </row>
    <row r="447" s="2" customFormat="1" ht="24.15" customHeight="1">
      <c r="A447" s="40"/>
      <c r="B447" s="41"/>
      <c r="C447" s="214" t="s">
        <v>658</v>
      </c>
      <c r="D447" s="214" t="s">
        <v>143</v>
      </c>
      <c r="E447" s="215" t="s">
        <v>978</v>
      </c>
      <c r="F447" s="216" t="s">
        <v>979</v>
      </c>
      <c r="G447" s="217" t="s">
        <v>826</v>
      </c>
      <c r="H447" s="286"/>
      <c r="I447" s="219"/>
      <c r="J447" s="220">
        <f>ROUND(I447*H447,2)</f>
        <v>0</v>
      </c>
      <c r="K447" s="216" t="s">
        <v>147</v>
      </c>
      <c r="L447" s="46"/>
      <c r="M447" s="221" t="s">
        <v>19</v>
      </c>
      <c r="N447" s="222" t="s">
        <v>43</v>
      </c>
      <c r="O447" s="86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R447" s="225" t="s">
        <v>283</v>
      </c>
      <c r="AT447" s="225" t="s">
        <v>143</v>
      </c>
      <c r="AU447" s="225" t="s">
        <v>84</v>
      </c>
      <c r="AY447" s="19" t="s">
        <v>141</v>
      </c>
      <c r="BE447" s="226">
        <f>IF(N447="základní",J447,0)</f>
        <v>0</v>
      </c>
      <c r="BF447" s="226">
        <f>IF(N447="snížená",J447,0)</f>
        <v>0</v>
      </c>
      <c r="BG447" s="226">
        <f>IF(N447="zákl. přenesená",J447,0)</f>
        <v>0</v>
      </c>
      <c r="BH447" s="226">
        <f>IF(N447="sníž. přenesená",J447,0)</f>
        <v>0</v>
      </c>
      <c r="BI447" s="226">
        <f>IF(N447="nulová",J447,0)</f>
        <v>0</v>
      </c>
      <c r="BJ447" s="19" t="s">
        <v>84</v>
      </c>
      <c r="BK447" s="226">
        <f>ROUND(I447*H447,2)</f>
        <v>0</v>
      </c>
      <c r="BL447" s="19" t="s">
        <v>283</v>
      </c>
      <c r="BM447" s="225" t="s">
        <v>1390</v>
      </c>
    </row>
    <row r="448" s="2" customFormat="1">
      <c r="A448" s="40"/>
      <c r="B448" s="41"/>
      <c r="C448" s="42"/>
      <c r="D448" s="227" t="s">
        <v>150</v>
      </c>
      <c r="E448" s="42"/>
      <c r="F448" s="228" t="s">
        <v>981</v>
      </c>
      <c r="G448" s="42"/>
      <c r="H448" s="42"/>
      <c r="I448" s="229"/>
      <c r="J448" s="42"/>
      <c r="K448" s="42"/>
      <c r="L448" s="46"/>
      <c r="M448" s="230"/>
      <c r="N448" s="231"/>
      <c r="O448" s="86"/>
      <c r="P448" s="86"/>
      <c r="Q448" s="86"/>
      <c r="R448" s="86"/>
      <c r="S448" s="86"/>
      <c r="T448" s="87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T448" s="19" t="s">
        <v>150</v>
      </c>
      <c r="AU448" s="19" t="s">
        <v>84</v>
      </c>
    </row>
    <row r="449" s="12" customFormat="1" ht="22.8" customHeight="1">
      <c r="A449" s="12"/>
      <c r="B449" s="198"/>
      <c r="C449" s="199"/>
      <c r="D449" s="200" t="s">
        <v>70</v>
      </c>
      <c r="E449" s="212" t="s">
        <v>1062</v>
      </c>
      <c r="F449" s="212" t="s">
        <v>1063</v>
      </c>
      <c r="G449" s="199"/>
      <c r="H449" s="199"/>
      <c r="I449" s="202"/>
      <c r="J449" s="213">
        <f>BK449</f>
        <v>0</v>
      </c>
      <c r="K449" s="199"/>
      <c r="L449" s="204"/>
      <c r="M449" s="205"/>
      <c r="N449" s="206"/>
      <c r="O449" s="206"/>
      <c r="P449" s="207">
        <f>SUM(P450:P454)</f>
        <v>0</v>
      </c>
      <c r="Q449" s="206"/>
      <c r="R449" s="207">
        <f>SUM(R450:R454)</f>
        <v>0.028484279999999997</v>
      </c>
      <c r="S449" s="206"/>
      <c r="T449" s="208">
        <f>SUM(T450:T454)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9" t="s">
        <v>84</v>
      </c>
      <c r="AT449" s="210" t="s">
        <v>70</v>
      </c>
      <c r="AU449" s="210" t="s">
        <v>78</v>
      </c>
      <c r="AY449" s="209" t="s">
        <v>141</v>
      </c>
      <c r="BK449" s="211">
        <f>SUM(BK450:BK454)</f>
        <v>0</v>
      </c>
    </row>
    <row r="450" s="2" customFormat="1" ht="24.15" customHeight="1">
      <c r="A450" s="40"/>
      <c r="B450" s="41"/>
      <c r="C450" s="214" t="s">
        <v>665</v>
      </c>
      <c r="D450" s="214" t="s">
        <v>143</v>
      </c>
      <c r="E450" s="215" t="s">
        <v>1391</v>
      </c>
      <c r="F450" s="216" t="s">
        <v>1392</v>
      </c>
      <c r="G450" s="217" t="s">
        <v>146</v>
      </c>
      <c r="H450" s="218">
        <v>129.47399999999999</v>
      </c>
      <c r="I450" s="219"/>
      <c r="J450" s="220">
        <f>ROUND(I450*H450,2)</f>
        <v>0</v>
      </c>
      <c r="K450" s="216" t="s">
        <v>147</v>
      </c>
      <c r="L450" s="46"/>
      <c r="M450" s="221" t="s">
        <v>19</v>
      </c>
      <c r="N450" s="222" t="s">
        <v>43</v>
      </c>
      <c r="O450" s="86"/>
      <c r="P450" s="223">
        <f>O450*H450</f>
        <v>0</v>
      </c>
      <c r="Q450" s="223">
        <v>0.00022000000000000001</v>
      </c>
      <c r="R450" s="223">
        <f>Q450*H450</f>
        <v>0.028484279999999997</v>
      </c>
      <c r="S450" s="223">
        <v>0</v>
      </c>
      <c r="T450" s="224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25" t="s">
        <v>283</v>
      </c>
      <c r="AT450" s="225" t="s">
        <v>143</v>
      </c>
      <c r="AU450" s="225" t="s">
        <v>84</v>
      </c>
      <c r="AY450" s="19" t="s">
        <v>141</v>
      </c>
      <c r="BE450" s="226">
        <f>IF(N450="základní",J450,0)</f>
        <v>0</v>
      </c>
      <c r="BF450" s="226">
        <f>IF(N450="snížená",J450,0)</f>
        <v>0</v>
      </c>
      <c r="BG450" s="226">
        <f>IF(N450="zákl. přenesená",J450,0)</f>
        <v>0</v>
      </c>
      <c r="BH450" s="226">
        <f>IF(N450="sníž. přenesená",J450,0)</f>
        <v>0</v>
      </c>
      <c r="BI450" s="226">
        <f>IF(N450="nulová",J450,0)</f>
        <v>0</v>
      </c>
      <c r="BJ450" s="19" t="s">
        <v>84</v>
      </c>
      <c r="BK450" s="226">
        <f>ROUND(I450*H450,2)</f>
        <v>0</v>
      </c>
      <c r="BL450" s="19" t="s">
        <v>283</v>
      </c>
      <c r="BM450" s="225" t="s">
        <v>1393</v>
      </c>
    </row>
    <row r="451" s="2" customFormat="1">
      <c r="A451" s="40"/>
      <c r="B451" s="41"/>
      <c r="C451" s="42"/>
      <c r="D451" s="227" t="s">
        <v>150</v>
      </c>
      <c r="E451" s="42"/>
      <c r="F451" s="228" t="s">
        <v>1394</v>
      </c>
      <c r="G451" s="42"/>
      <c r="H451" s="42"/>
      <c r="I451" s="229"/>
      <c r="J451" s="42"/>
      <c r="K451" s="42"/>
      <c r="L451" s="46"/>
      <c r="M451" s="230"/>
      <c r="N451" s="231"/>
      <c r="O451" s="86"/>
      <c r="P451" s="86"/>
      <c r="Q451" s="86"/>
      <c r="R451" s="86"/>
      <c r="S451" s="86"/>
      <c r="T451" s="87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T451" s="19" t="s">
        <v>150</v>
      </c>
      <c r="AU451" s="19" t="s">
        <v>84</v>
      </c>
    </row>
    <row r="452" s="14" customFormat="1">
      <c r="A452" s="14"/>
      <c r="B452" s="243"/>
      <c r="C452" s="244"/>
      <c r="D452" s="234" t="s">
        <v>152</v>
      </c>
      <c r="E452" s="245" t="s">
        <v>19</v>
      </c>
      <c r="F452" s="246" t="s">
        <v>1521</v>
      </c>
      <c r="G452" s="244"/>
      <c r="H452" s="247">
        <v>65.097999999999999</v>
      </c>
      <c r="I452" s="248"/>
      <c r="J452" s="244"/>
      <c r="K452" s="244"/>
      <c r="L452" s="249"/>
      <c r="M452" s="250"/>
      <c r="N452" s="251"/>
      <c r="O452" s="251"/>
      <c r="P452" s="251"/>
      <c r="Q452" s="251"/>
      <c r="R452" s="251"/>
      <c r="S452" s="251"/>
      <c r="T452" s="252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53" t="s">
        <v>152</v>
      </c>
      <c r="AU452" s="253" t="s">
        <v>84</v>
      </c>
      <c r="AV452" s="14" t="s">
        <v>84</v>
      </c>
      <c r="AW452" s="14" t="s">
        <v>33</v>
      </c>
      <c r="AX452" s="14" t="s">
        <v>71</v>
      </c>
      <c r="AY452" s="253" t="s">
        <v>141</v>
      </c>
    </row>
    <row r="453" s="14" customFormat="1">
      <c r="A453" s="14"/>
      <c r="B453" s="243"/>
      <c r="C453" s="244"/>
      <c r="D453" s="234" t="s">
        <v>152</v>
      </c>
      <c r="E453" s="245" t="s">
        <v>19</v>
      </c>
      <c r="F453" s="246" t="s">
        <v>1522</v>
      </c>
      <c r="G453" s="244"/>
      <c r="H453" s="247">
        <v>64.376000000000005</v>
      </c>
      <c r="I453" s="248"/>
      <c r="J453" s="244"/>
      <c r="K453" s="244"/>
      <c r="L453" s="249"/>
      <c r="M453" s="250"/>
      <c r="N453" s="251"/>
      <c r="O453" s="251"/>
      <c r="P453" s="251"/>
      <c r="Q453" s="251"/>
      <c r="R453" s="251"/>
      <c r="S453" s="251"/>
      <c r="T453" s="252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3" t="s">
        <v>152</v>
      </c>
      <c r="AU453" s="253" t="s">
        <v>84</v>
      </c>
      <c r="AV453" s="14" t="s">
        <v>84</v>
      </c>
      <c r="AW453" s="14" t="s">
        <v>33</v>
      </c>
      <c r="AX453" s="14" t="s">
        <v>71</v>
      </c>
      <c r="AY453" s="253" t="s">
        <v>141</v>
      </c>
    </row>
    <row r="454" s="15" customFormat="1">
      <c r="A454" s="15"/>
      <c r="B454" s="254"/>
      <c r="C454" s="255"/>
      <c r="D454" s="234" t="s">
        <v>152</v>
      </c>
      <c r="E454" s="256" t="s">
        <v>19</v>
      </c>
      <c r="F454" s="257" t="s">
        <v>159</v>
      </c>
      <c r="G454" s="255"/>
      <c r="H454" s="258">
        <v>129.47399999999999</v>
      </c>
      <c r="I454" s="259"/>
      <c r="J454" s="255"/>
      <c r="K454" s="255"/>
      <c r="L454" s="260"/>
      <c r="M454" s="261"/>
      <c r="N454" s="262"/>
      <c r="O454" s="262"/>
      <c r="P454" s="262"/>
      <c r="Q454" s="262"/>
      <c r="R454" s="262"/>
      <c r="S454" s="262"/>
      <c r="T454" s="263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4" t="s">
        <v>152</v>
      </c>
      <c r="AU454" s="264" t="s">
        <v>84</v>
      </c>
      <c r="AV454" s="15" t="s">
        <v>148</v>
      </c>
      <c r="AW454" s="15" t="s">
        <v>33</v>
      </c>
      <c r="AX454" s="15" t="s">
        <v>78</v>
      </c>
      <c r="AY454" s="264" t="s">
        <v>141</v>
      </c>
    </row>
    <row r="455" s="12" customFormat="1" ht="25.92" customHeight="1">
      <c r="A455" s="12"/>
      <c r="B455" s="198"/>
      <c r="C455" s="199"/>
      <c r="D455" s="200" t="s">
        <v>70</v>
      </c>
      <c r="E455" s="201" t="s">
        <v>183</v>
      </c>
      <c r="F455" s="201" t="s">
        <v>1397</v>
      </c>
      <c r="G455" s="199"/>
      <c r="H455" s="199"/>
      <c r="I455" s="202"/>
      <c r="J455" s="203">
        <f>BK455</f>
        <v>0</v>
      </c>
      <c r="K455" s="199"/>
      <c r="L455" s="204"/>
      <c r="M455" s="205"/>
      <c r="N455" s="206"/>
      <c r="O455" s="206"/>
      <c r="P455" s="207">
        <f>P456</f>
        <v>0</v>
      </c>
      <c r="Q455" s="206"/>
      <c r="R455" s="207">
        <f>R456</f>
        <v>0</v>
      </c>
      <c r="S455" s="206"/>
      <c r="T455" s="208">
        <f>T456</f>
        <v>0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209" t="s">
        <v>164</v>
      </c>
      <c r="AT455" s="210" t="s">
        <v>70</v>
      </c>
      <c r="AU455" s="210" t="s">
        <v>71</v>
      </c>
      <c r="AY455" s="209" t="s">
        <v>141</v>
      </c>
      <c r="BK455" s="211">
        <f>BK456</f>
        <v>0</v>
      </c>
    </row>
    <row r="456" s="12" customFormat="1" ht="22.8" customHeight="1">
      <c r="A456" s="12"/>
      <c r="B456" s="198"/>
      <c r="C456" s="199"/>
      <c r="D456" s="200" t="s">
        <v>70</v>
      </c>
      <c r="E456" s="212" t="s">
        <v>1398</v>
      </c>
      <c r="F456" s="212" t="s">
        <v>1399</v>
      </c>
      <c r="G456" s="199"/>
      <c r="H456" s="199"/>
      <c r="I456" s="202"/>
      <c r="J456" s="213">
        <f>BK456</f>
        <v>0</v>
      </c>
      <c r="K456" s="199"/>
      <c r="L456" s="204"/>
      <c r="M456" s="205"/>
      <c r="N456" s="206"/>
      <c r="O456" s="206"/>
      <c r="P456" s="207">
        <f>SUM(P457:P459)</f>
        <v>0</v>
      </c>
      <c r="Q456" s="206"/>
      <c r="R456" s="207">
        <f>SUM(R457:R459)</f>
        <v>0</v>
      </c>
      <c r="S456" s="206"/>
      <c r="T456" s="208">
        <f>SUM(T457:T459)</f>
        <v>0</v>
      </c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R456" s="209" t="s">
        <v>164</v>
      </c>
      <c r="AT456" s="210" t="s">
        <v>70</v>
      </c>
      <c r="AU456" s="210" t="s">
        <v>78</v>
      </c>
      <c r="AY456" s="209" t="s">
        <v>141</v>
      </c>
      <c r="BK456" s="211">
        <f>SUM(BK457:BK459)</f>
        <v>0</v>
      </c>
    </row>
    <row r="457" s="2" customFormat="1" ht="16.5" customHeight="1">
      <c r="A457" s="40"/>
      <c r="B457" s="41"/>
      <c r="C457" s="214" t="s">
        <v>671</v>
      </c>
      <c r="D457" s="214" t="s">
        <v>143</v>
      </c>
      <c r="E457" s="215" t="s">
        <v>1400</v>
      </c>
      <c r="F457" s="216" t="s">
        <v>1401</v>
      </c>
      <c r="G457" s="217" t="s">
        <v>1257</v>
      </c>
      <c r="H457" s="218">
        <v>1</v>
      </c>
      <c r="I457" s="219"/>
      <c r="J457" s="220">
        <f>ROUND(I457*H457,2)</f>
        <v>0</v>
      </c>
      <c r="K457" s="216" t="s">
        <v>19</v>
      </c>
      <c r="L457" s="46"/>
      <c r="M457" s="221" t="s">
        <v>19</v>
      </c>
      <c r="N457" s="222" t="s">
        <v>43</v>
      </c>
      <c r="O457" s="86"/>
      <c r="P457" s="223">
        <f>O457*H457</f>
        <v>0</v>
      </c>
      <c r="Q457" s="223">
        <v>0</v>
      </c>
      <c r="R457" s="223">
        <f>Q457*H457</f>
        <v>0</v>
      </c>
      <c r="S457" s="223">
        <v>0</v>
      </c>
      <c r="T457" s="224">
        <f>S457*H457</f>
        <v>0</v>
      </c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R457" s="225" t="s">
        <v>714</v>
      </c>
      <c r="AT457" s="225" t="s">
        <v>143</v>
      </c>
      <c r="AU457" s="225" t="s">
        <v>84</v>
      </c>
      <c r="AY457" s="19" t="s">
        <v>141</v>
      </c>
      <c r="BE457" s="226">
        <f>IF(N457="základní",J457,0)</f>
        <v>0</v>
      </c>
      <c r="BF457" s="226">
        <f>IF(N457="snížená",J457,0)</f>
        <v>0</v>
      </c>
      <c r="BG457" s="226">
        <f>IF(N457="zákl. přenesená",J457,0)</f>
        <v>0</v>
      </c>
      <c r="BH457" s="226">
        <f>IF(N457="sníž. přenesená",J457,0)</f>
        <v>0</v>
      </c>
      <c r="BI457" s="226">
        <f>IF(N457="nulová",J457,0)</f>
        <v>0</v>
      </c>
      <c r="BJ457" s="19" t="s">
        <v>84</v>
      </c>
      <c r="BK457" s="226">
        <f>ROUND(I457*H457,2)</f>
        <v>0</v>
      </c>
      <c r="BL457" s="19" t="s">
        <v>714</v>
      </c>
      <c r="BM457" s="225" t="s">
        <v>1402</v>
      </c>
    </row>
    <row r="458" s="14" customFormat="1">
      <c r="A458" s="14"/>
      <c r="B458" s="243"/>
      <c r="C458" s="244"/>
      <c r="D458" s="234" t="s">
        <v>152</v>
      </c>
      <c r="E458" s="245" t="s">
        <v>19</v>
      </c>
      <c r="F458" s="246" t="s">
        <v>78</v>
      </c>
      <c r="G458" s="244"/>
      <c r="H458" s="247">
        <v>1</v>
      </c>
      <c r="I458" s="248"/>
      <c r="J458" s="244"/>
      <c r="K458" s="244"/>
      <c r="L458" s="249"/>
      <c r="M458" s="250"/>
      <c r="N458" s="251"/>
      <c r="O458" s="251"/>
      <c r="P458" s="251"/>
      <c r="Q458" s="251"/>
      <c r="R458" s="251"/>
      <c r="S458" s="251"/>
      <c r="T458" s="252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53" t="s">
        <v>152</v>
      </c>
      <c r="AU458" s="253" t="s">
        <v>84</v>
      </c>
      <c r="AV458" s="14" t="s">
        <v>84</v>
      </c>
      <c r="AW458" s="14" t="s">
        <v>33</v>
      </c>
      <c r="AX458" s="14" t="s">
        <v>71</v>
      </c>
      <c r="AY458" s="253" t="s">
        <v>141</v>
      </c>
    </row>
    <row r="459" s="15" customFormat="1">
      <c r="A459" s="15"/>
      <c r="B459" s="254"/>
      <c r="C459" s="255"/>
      <c r="D459" s="234" t="s">
        <v>152</v>
      </c>
      <c r="E459" s="256" t="s">
        <v>19</v>
      </c>
      <c r="F459" s="257" t="s">
        <v>159</v>
      </c>
      <c r="G459" s="255"/>
      <c r="H459" s="258">
        <v>1</v>
      </c>
      <c r="I459" s="259"/>
      <c r="J459" s="255"/>
      <c r="K459" s="255"/>
      <c r="L459" s="260"/>
      <c r="M459" s="261"/>
      <c r="N459" s="262"/>
      <c r="O459" s="262"/>
      <c r="P459" s="262"/>
      <c r="Q459" s="262"/>
      <c r="R459" s="262"/>
      <c r="S459" s="262"/>
      <c r="T459" s="263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T459" s="264" t="s">
        <v>152</v>
      </c>
      <c r="AU459" s="264" t="s">
        <v>84</v>
      </c>
      <c r="AV459" s="15" t="s">
        <v>148</v>
      </c>
      <c r="AW459" s="15" t="s">
        <v>33</v>
      </c>
      <c r="AX459" s="15" t="s">
        <v>78</v>
      </c>
      <c r="AY459" s="264" t="s">
        <v>141</v>
      </c>
    </row>
    <row r="460" s="12" customFormat="1" ht="25.92" customHeight="1">
      <c r="A460" s="12"/>
      <c r="B460" s="198"/>
      <c r="C460" s="199"/>
      <c r="D460" s="200" t="s">
        <v>70</v>
      </c>
      <c r="E460" s="201" t="s">
        <v>1403</v>
      </c>
      <c r="F460" s="201" t="s">
        <v>1404</v>
      </c>
      <c r="G460" s="199"/>
      <c r="H460" s="199"/>
      <c r="I460" s="202"/>
      <c r="J460" s="203">
        <f>BK460</f>
        <v>0</v>
      </c>
      <c r="K460" s="199"/>
      <c r="L460" s="204"/>
      <c r="M460" s="205"/>
      <c r="N460" s="206"/>
      <c r="O460" s="206"/>
      <c r="P460" s="207">
        <f>SUM(P461:P469)</f>
        <v>0</v>
      </c>
      <c r="Q460" s="206"/>
      <c r="R460" s="207">
        <f>SUM(R461:R469)</f>
        <v>0</v>
      </c>
      <c r="S460" s="206"/>
      <c r="T460" s="208">
        <f>SUM(T461:T469)</f>
        <v>0</v>
      </c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R460" s="209" t="s">
        <v>148</v>
      </c>
      <c r="AT460" s="210" t="s">
        <v>70</v>
      </c>
      <c r="AU460" s="210" t="s">
        <v>71</v>
      </c>
      <c r="AY460" s="209" t="s">
        <v>141</v>
      </c>
      <c r="BK460" s="211">
        <f>SUM(BK461:BK469)</f>
        <v>0</v>
      </c>
    </row>
    <row r="461" s="2" customFormat="1" ht="16.5" customHeight="1">
      <c r="A461" s="40"/>
      <c r="B461" s="41"/>
      <c r="C461" s="214" t="s">
        <v>676</v>
      </c>
      <c r="D461" s="214" t="s">
        <v>143</v>
      </c>
      <c r="E461" s="215" t="s">
        <v>1405</v>
      </c>
      <c r="F461" s="216" t="s">
        <v>1406</v>
      </c>
      <c r="G461" s="217" t="s">
        <v>1257</v>
      </c>
      <c r="H461" s="218">
        <v>1</v>
      </c>
      <c r="I461" s="219"/>
      <c r="J461" s="220">
        <f>ROUND(I461*H461,2)</f>
        <v>0</v>
      </c>
      <c r="K461" s="216" t="s">
        <v>19</v>
      </c>
      <c r="L461" s="46"/>
      <c r="M461" s="221" t="s">
        <v>19</v>
      </c>
      <c r="N461" s="222" t="s">
        <v>43</v>
      </c>
      <c r="O461" s="86"/>
      <c r="P461" s="223">
        <f>O461*H461</f>
        <v>0</v>
      </c>
      <c r="Q461" s="223">
        <v>0</v>
      </c>
      <c r="R461" s="223">
        <f>Q461*H461</f>
        <v>0</v>
      </c>
      <c r="S461" s="223">
        <v>0</v>
      </c>
      <c r="T461" s="224">
        <f>S461*H461</f>
        <v>0</v>
      </c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R461" s="225" t="s">
        <v>1407</v>
      </c>
      <c r="AT461" s="225" t="s">
        <v>143</v>
      </c>
      <c r="AU461" s="225" t="s">
        <v>78</v>
      </c>
      <c r="AY461" s="19" t="s">
        <v>141</v>
      </c>
      <c r="BE461" s="226">
        <f>IF(N461="základní",J461,0)</f>
        <v>0</v>
      </c>
      <c r="BF461" s="226">
        <f>IF(N461="snížená",J461,0)</f>
        <v>0</v>
      </c>
      <c r="BG461" s="226">
        <f>IF(N461="zákl. přenesená",J461,0)</f>
        <v>0</v>
      </c>
      <c r="BH461" s="226">
        <f>IF(N461="sníž. přenesená",J461,0)</f>
        <v>0</v>
      </c>
      <c r="BI461" s="226">
        <f>IF(N461="nulová",J461,0)</f>
        <v>0</v>
      </c>
      <c r="BJ461" s="19" t="s">
        <v>84</v>
      </c>
      <c r="BK461" s="226">
        <f>ROUND(I461*H461,2)</f>
        <v>0</v>
      </c>
      <c r="BL461" s="19" t="s">
        <v>1407</v>
      </c>
      <c r="BM461" s="225" t="s">
        <v>1408</v>
      </c>
    </row>
    <row r="462" s="14" customFormat="1">
      <c r="A462" s="14"/>
      <c r="B462" s="243"/>
      <c r="C462" s="244"/>
      <c r="D462" s="234" t="s">
        <v>152</v>
      </c>
      <c r="E462" s="245" t="s">
        <v>19</v>
      </c>
      <c r="F462" s="246" t="s">
        <v>78</v>
      </c>
      <c r="G462" s="244"/>
      <c r="H462" s="247">
        <v>1</v>
      </c>
      <c r="I462" s="248"/>
      <c r="J462" s="244"/>
      <c r="K462" s="244"/>
      <c r="L462" s="249"/>
      <c r="M462" s="250"/>
      <c r="N462" s="251"/>
      <c r="O462" s="251"/>
      <c r="P462" s="251"/>
      <c r="Q462" s="251"/>
      <c r="R462" s="251"/>
      <c r="S462" s="251"/>
      <c r="T462" s="252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53" t="s">
        <v>152</v>
      </c>
      <c r="AU462" s="253" t="s">
        <v>78</v>
      </c>
      <c r="AV462" s="14" t="s">
        <v>84</v>
      </c>
      <c r="AW462" s="14" t="s">
        <v>33</v>
      </c>
      <c r="AX462" s="14" t="s">
        <v>71</v>
      </c>
      <c r="AY462" s="253" t="s">
        <v>141</v>
      </c>
    </row>
    <row r="463" s="15" customFormat="1">
      <c r="A463" s="15"/>
      <c r="B463" s="254"/>
      <c r="C463" s="255"/>
      <c r="D463" s="234" t="s">
        <v>152</v>
      </c>
      <c r="E463" s="256" t="s">
        <v>19</v>
      </c>
      <c r="F463" s="257" t="s">
        <v>159</v>
      </c>
      <c r="G463" s="255"/>
      <c r="H463" s="258">
        <v>1</v>
      </c>
      <c r="I463" s="259"/>
      <c r="J463" s="255"/>
      <c r="K463" s="255"/>
      <c r="L463" s="260"/>
      <c r="M463" s="261"/>
      <c r="N463" s="262"/>
      <c r="O463" s="262"/>
      <c r="P463" s="262"/>
      <c r="Q463" s="262"/>
      <c r="R463" s="262"/>
      <c r="S463" s="262"/>
      <c r="T463" s="263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64" t="s">
        <v>152</v>
      </c>
      <c r="AU463" s="264" t="s">
        <v>78</v>
      </c>
      <c r="AV463" s="15" t="s">
        <v>148</v>
      </c>
      <c r="AW463" s="15" t="s">
        <v>33</v>
      </c>
      <c r="AX463" s="15" t="s">
        <v>78</v>
      </c>
      <c r="AY463" s="264" t="s">
        <v>141</v>
      </c>
    </row>
    <row r="464" s="2" customFormat="1" ht="16.5" customHeight="1">
      <c r="A464" s="40"/>
      <c r="B464" s="41"/>
      <c r="C464" s="214" t="s">
        <v>682</v>
      </c>
      <c r="D464" s="214" t="s">
        <v>143</v>
      </c>
      <c r="E464" s="215" t="s">
        <v>1409</v>
      </c>
      <c r="F464" s="216" t="s">
        <v>1410</v>
      </c>
      <c r="G464" s="217" t="s">
        <v>1257</v>
      </c>
      <c r="H464" s="218">
        <v>1</v>
      </c>
      <c r="I464" s="219"/>
      <c r="J464" s="220">
        <f>ROUND(I464*H464,2)</f>
        <v>0</v>
      </c>
      <c r="K464" s="216" t="s">
        <v>19</v>
      </c>
      <c r="L464" s="46"/>
      <c r="M464" s="221" t="s">
        <v>19</v>
      </c>
      <c r="N464" s="222" t="s">
        <v>43</v>
      </c>
      <c r="O464" s="86"/>
      <c r="P464" s="223">
        <f>O464*H464</f>
        <v>0</v>
      </c>
      <c r="Q464" s="223">
        <v>0</v>
      </c>
      <c r="R464" s="223">
        <f>Q464*H464</f>
        <v>0</v>
      </c>
      <c r="S464" s="223">
        <v>0</v>
      </c>
      <c r="T464" s="224">
        <f>S464*H464</f>
        <v>0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25" t="s">
        <v>1407</v>
      </c>
      <c r="AT464" s="225" t="s">
        <v>143</v>
      </c>
      <c r="AU464" s="225" t="s">
        <v>78</v>
      </c>
      <c r="AY464" s="19" t="s">
        <v>141</v>
      </c>
      <c r="BE464" s="226">
        <f>IF(N464="základní",J464,0)</f>
        <v>0</v>
      </c>
      <c r="BF464" s="226">
        <f>IF(N464="snížená",J464,0)</f>
        <v>0</v>
      </c>
      <c r="BG464" s="226">
        <f>IF(N464="zákl. přenesená",J464,0)</f>
        <v>0</v>
      </c>
      <c r="BH464" s="226">
        <f>IF(N464="sníž. přenesená",J464,0)</f>
        <v>0</v>
      </c>
      <c r="BI464" s="226">
        <f>IF(N464="nulová",J464,0)</f>
        <v>0</v>
      </c>
      <c r="BJ464" s="19" t="s">
        <v>84</v>
      </c>
      <c r="BK464" s="226">
        <f>ROUND(I464*H464,2)</f>
        <v>0</v>
      </c>
      <c r="BL464" s="19" t="s">
        <v>1407</v>
      </c>
      <c r="BM464" s="225" t="s">
        <v>1411</v>
      </c>
    </row>
    <row r="465" s="14" customFormat="1">
      <c r="A465" s="14"/>
      <c r="B465" s="243"/>
      <c r="C465" s="244"/>
      <c r="D465" s="234" t="s">
        <v>152</v>
      </c>
      <c r="E465" s="245" t="s">
        <v>19</v>
      </c>
      <c r="F465" s="246" t="s">
        <v>78</v>
      </c>
      <c r="G465" s="244"/>
      <c r="H465" s="247">
        <v>1</v>
      </c>
      <c r="I465" s="248"/>
      <c r="J465" s="244"/>
      <c r="K465" s="244"/>
      <c r="L465" s="249"/>
      <c r="M465" s="250"/>
      <c r="N465" s="251"/>
      <c r="O465" s="251"/>
      <c r="P465" s="251"/>
      <c r="Q465" s="251"/>
      <c r="R465" s="251"/>
      <c r="S465" s="251"/>
      <c r="T465" s="252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3" t="s">
        <v>152</v>
      </c>
      <c r="AU465" s="253" t="s">
        <v>78</v>
      </c>
      <c r="AV465" s="14" t="s">
        <v>84</v>
      </c>
      <c r="AW465" s="14" t="s">
        <v>33</v>
      </c>
      <c r="AX465" s="14" t="s">
        <v>71</v>
      </c>
      <c r="AY465" s="253" t="s">
        <v>141</v>
      </c>
    </row>
    <row r="466" s="15" customFormat="1">
      <c r="A466" s="15"/>
      <c r="B466" s="254"/>
      <c r="C466" s="255"/>
      <c r="D466" s="234" t="s">
        <v>152</v>
      </c>
      <c r="E466" s="256" t="s">
        <v>19</v>
      </c>
      <c r="F466" s="257" t="s">
        <v>159</v>
      </c>
      <c r="G466" s="255"/>
      <c r="H466" s="258">
        <v>1</v>
      </c>
      <c r="I466" s="259"/>
      <c r="J466" s="255"/>
      <c r="K466" s="255"/>
      <c r="L466" s="260"/>
      <c r="M466" s="261"/>
      <c r="N466" s="262"/>
      <c r="O466" s="262"/>
      <c r="P466" s="262"/>
      <c r="Q466" s="262"/>
      <c r="R466" s="262"/>
      <c r="S466" s="262"/>
      <c r="T466" s="263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T466" s="264" t="s">
        <v>152</v>
      </c>
      <c r="AU466" s="264" t="s">
        <v>78</v>
      </c>
      <c r="AV466" s="15" t="s">
        <v>148</v>
      </c>
      <c r="AW466" s="15" t="s">
        <v>33</v>
      </c>
      <c r="AX466" s="15" t="s">
        <v>78</v>
      </c>
      <c r="AY466" s="264" t="s">
        <v>141</v>
      </c>
    </row>
    <row r="467" s="2" customFormat="1" ht="16.5" customHeight="1">
      <c r="A467" s="40"/>
      <c r="B467" s="41"/>
      <c r="C467" s="214" t="s">
        <v>688</v>
      </c>
      <c r="D467" s="214" t="s">
        <v>143</v>
      </c>
      <c r="E467" s="215" t="s">
        <v>1412</v>
      </c>
      <c r="F467" s="216" t="s">
        <v>1413</v>
      </c>
      <c r="G467" s="217" t="s">
        <v>1257</v>
      </c>
      <c r="H467" s="218">
        <v>1</v>
      </c>
      <c r="I467" s="219"/>
      <c r="J467" s="220">
        <f>ROUND(I467*H467,2)</f>
        <v>0</v>
      </c>
      <c r="K467" s="216" t="s">
        <v>19</v>
      </c>
      <c r="L467" s="46"/>
      <c r="M467" s="221" t="s">
        <v>19</v>
      </c>
      <c r="N467" s="222" t="s">
        <v>43</v>
      </c>
      <c r="O467" s="86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R467" s="225" t="s">
        <v>1407</v>
      </c>
      <c r="AT467" s="225" t="s">
        <v>143</v>
      </c>
      <c r="AU467" s="225" t="s">
        <v>78</v>
      </c>
      <c r="AY467" s="19" t="s">
        <v>141</v>
      </c>
      <c r="BE467" s="226">
        <f>IF(N467="základní",J467,0)</f>
        <v>0</v>
      </c>
      <c r="BF467" s="226">
        <f>IF(N467="snížená",J467,0)</f>
        <v>0</v>
      </c>
      <c r="BG467" s="226">
        <f>IF(N467="zákl. přenesená",J467,0)</f>
        <v>0</v>
      </c>
      <c r="BH467" s="226">
        <f>IF(N467="sníž. přenesená",J467,0)</f>
        <v>0</v>
      </c>
      <c r="BI467" s="226">
        <f>IF(N467="nulová",J467,0)</f>
        <v>0</v>
      </c>
      <c r="BJ467" s="19" t="s">
        <v>84</v>
      </c>
      <c r="BK467" s="226">
        <f>ROUND(I467*H467,2)</f>
        <v>0</v>
      </c>
      <c r="BL467" s="19" t="s">
        <v>1407</v>
      </c>
      <c r="BM467" s="225" t="s">
        <v>1414</v>
      </c>
    </row>
    <row r="468" s="14" customFormat="1">
      <c r="A468" s="14"/>
      <c r="B468" s="243"/>
      <c r="C468" s="244"/>
      <c r="D468" s="234" t="s">
        <v>152</v>
      </c>
      <c r="E468" s="245" t="s">
        <v>19</v>
      </c>
      <c r="F468" s="246" t="s">
        <v>78</v>
      </c>
      <c r="G468" s="244"/>
      <c r="H468" s="247">
        <v>1</v>
      </c>
      <c r="I468" s="248"/>
      <c r="J468" s="244"/>
      <c r="K468" s="244"/>
      <c r="L468" s="249"/>
      <c r="M468" s="250"/>
      <c r="N468" s="251"/>
      <c r="O468" s="251"/>
      <c r="P468" s="251"/>
      <c r="Q468" s="251"/>
      <c r="R468" s="251"/>
      <c r="S468" s="251"/>
      <c r="T468" s="252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53" t="s">
        <v>152</v>
      </c>
      <c r="AU468" s="253" t="s">
        <v>78</v>
      </c>
      <c r="AV468" s="14" t="s">
        <v>84</v>
      </c>
      <c r="AW468" s="14" t="s">
        <v>33</v>
      </c>
      <c r="AX468" s="14" t="s">
        <v>71</v>
      </c>
      <c r="AY468" s="253" t="s">
        <v>141</v>
      </c>
    </row>
    <row r="469" s="15" customFormat="1">
      <c r="A469" s="15"/>
      <c r="B469" s="254"/>
      <c r="C469" s="255"/>
      <c r="D469" s="234" t="s">
        <v>152</v>
      </c>
      <c r="E469" s="256" t="s">
        <v>19</v>
      </c>
      <c r="F469" s="257" t="s">
        <v>159</v>
      </c>
      <c r="G469" s="255"/>
      <c r="H469" s="258">
        <v>1</v>
      </c>
      <c r="I469" s="259"/>
      <c r="J469" s="255"/>
      <c r="K469" s="255"/>
      <c r="L469" s="260"/>
      <c r="M469" s="261"/>
      <c r="N469" s="262"/>
      <c r="O469" s="262"/>
      <c r="P469" s="262"/>
      <c r="Q469" s="262"/>
      <c r="R469" s="262"/>
      <c r="S469" s="262"/>
      <c r="T469" s="263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64" t="s">
        <v>152</v>
      </c>
      <c r="AU469" s="264" t="s">
        <v>78</v>
      </c>
      <c r="AV469" s="15" t="s">
        <v>148</v>
      </c>
      <c r="AW469" s="15" t="s">
        <v>33</v>
      </c>
      <c r="AX469" s="15" t="s">
        <v>78</v>
      </c>
      <c r="AY469" s="264" t="s">
        <v>141</v>
      </c>
    </row>
    <row r="470" s="12" customFormat="1" ht="25.92" customHeight="1">
      <c r="A470" s="12"/>
      <c r="B470" s="198"/>
      <c r="C470" s="199"/>
      <c r="D470" s="200" t="s">
        <v>70</v>
      </c>
      <c r="E470" s="201" t="s">
        <v>1089</v>
      </c>
      <c r="F470" s="201" t="s">
        <v>1090</v>
      </c>
      <c r="G470" s="199"/>
      <c r="H470" s="199"/>
      <c r="I470" s="202"/>
      <c r="J470" s="203">
        <f>BK470</f>
        <v>0</v>
      </c>
      <c r="K470" s="199"/>
      <c r="L470" s="204"/>
      <c r="M470" s="205"/>
      <c r="N470" s="206"/>
      <c r="O470" s="206"/>
      <c r="P470" s="207">
        <f>SUM(P471:P472)</f>
        <v>0</v>
      </c>
      <c r="Q470" s="206"/>
      <c r="R470" s="207">
        <f>SUM(R471:R472)</f>
        <v>0</v>
      </c>
      <c r="S470" s="206"/>
      <c r="T470" s="208">
        <f>SUM(T471:T472)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09" t="s">
        <v>182</v>
      </c>
      <c r="AT470" s="210" t="s">
        <v>70</v>
      </c>
      <c r="AU470" s="210" t="s">
        <v>71</v>
      </c>
      <c r="AY470" s="209" t="s">
        <v>141</v>
      </c>
      <c r="BK470" s="211">
        <f>SUM(BK471:BK472)</f>
        <v>0</v>
      </c>
    </row>
    <row r="471" s="2" customFormat="1" ht="16.5" customHeight="1">
      <c r="A471" s="40"/>
      <c r="B471" s="41"/>
      <c r="C471" s="214" t="s">
        <v>693</v>
      </c>
      <c r="D471" s="214" t="s">
        <v>143</v>
      </c>
      <c r="E471" s="215" t="s">
        <v>1092</v>
      </c>
      <c r="F471" s="216" t="s">
        <v>1093</v>
      </c>
      <c r="G471" s="217" t="s">
        <v>826</v>
      </c>
      <c r="H471" s="286"/>
      <c r="I471" s="219"/>
      <c r="J471" s="220">
        <f>ROUND(I471*H471,2)</f>
        <v>0</v>
      </c>
      <c r="K471" s="216" t="s">
        <v>19</v>
      </c>
      <c r="L471" s="46"/>
      <c r="M471" s="221" t="s">
        <v>19</v>
      </c>
      <c r="N471" s="222" t="s">
        <v>43</v>
      </c>
      <c r="O471" s="86"/>
      <c r="P471" s="223">
        <f>O471*H471</f>
        <v>0</v>
      </c>
      <c r="Q471" s="223">
        <v>0</v>
      </c>
      <c r="R471" s="223">
        <f>Q471*H471</f>
        <v>0</v>
      </c>
      <c r="S471" s="223">
        <v>0</v>
      </c>
      <c r="T471" s="224">
        <f>S471*H471</f>
        <v>0</v>
      </c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R471" s="225" t="s">
        <v>148</v>
      </c>
      <c r="AT471" s="225" t="s">
        <v>143</v>
      </c>
      <c r="AU471" s="225" t="s">
        <v>78</v>
      </c>
      <c r="AY471" s="19" t="s">
        <v>141</v>
      </c>
      <c r="BE471" s="226">
        <f>IF(N471="základní",J471,0)</f>
        <v>0</v>
      </c>
      <c r="BF471" s="226">
        <f>IF(N471="snížená",J471,0)</f>
        <v>0</v>
      </c>
      <c r="BG471" s="226">
        <f>IF(N471="zákl. přenesená",J471,0)</f>
        <v>0</v>
      </c>
      <c r="BH471" s="226">
        <f>IF(N471="sníž. přenesená",J471,0)</f>
        <v>0</v>
      </c>
      <c r="BI471" s="226">
        <f>IF(N471="nulová",J471,0)</f>
        <v>0</v>
      </c>
      <c r="BJ471" s="19" t="s">
        <v>84</v>
      </c>
      <c r="BK471" s="226">
        <f>ROUND(I471*H471,2)</f>
        <v>0</v>
      </c>
      <c r="BL471" s="19" t="s">
        <v>148</v>
      </c>
      <c r="BM471" s="225" t="s">
        <v>1415</v>
      </c>
    </row>
    <row r="472" s="2" customFormat="1" ht="16.5" customHeight="1">
      <c r="A472" s="40"/>
      <c r="B472" s="41"/>
      <c r="C472" s="214" t="s">
        <v>698</v>
      </c>
      <c r="D472" s="214" t="s">
        <v>143</v>
      </c>
      <c r="E472" s="215" t="s">
        <v>1096</v>
      </c>
      <c r="F472" s="216" t="s">
        <v>1097</v>
      </c>
      <c r="G472" s="217" t="s">
        <v>826</v>
      </c>
      <c r="H472" s="286"/>
      <c r="I472" s="219"/>
      <c r="J472" s="220">
        <f>ROUND(I472*H472,2)</f>
        <v>0</v>
      </c>
      <c r="K472" s="216" t="s">
        <v>19</v>
      </c>
      <c r="L472" s="46"/>
      <c r="M472" s="287" t="s">
        <v>19</v>
      </c>
      <c r="N472" s="288" t="s">
        <v>43</v>
      </c>
      <c r="O472" s="289"/>
      <c r="P472" s="290">
        <f>O472*H472</f>
        <v>0</v>
      </c>
      <c r="Q472" s="290">
        <v>0</v>
      </c>
      <c r="R472" s="290">
        <f>Q472*H472</f>
        <v>0</v>
      </c>
      <c r="S472" s="290">
        <v>0</v>
      </c>
      <c r="T472" s="291">
        <f>S472*H472</f>
        <v>0</v>
      </c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R472" s="225" t="s">
        <v>148</v>
      </c>
      <c r="AT472" s="225" t="s">
        <v>143</v>
      </c>
      <c r="AU472" s="225" t="s">
        <v>78</v>
      </c>
      <c r="AY472" s="19" t="s">
        <v>141</v>
      </c>
      <c r="BE472" s="226">
        <f>IF(N472="základní",J472,0)</f>
        <v>0</v>
      </c>
      <c r="BF472" s="226">
        <f>IF(N472="snížená",J472,0)</f>
        <v>0</v>
      </c>
      <c r="BG472" s="226">
        <f>IF(N472="zákl. přenesená",J472,0)</f>
        <v>0</v>
      </c>
      <c r="BH472" s="226">
        <f>IF(N472="sníž. přenesená",J472,0)</f>
        <v>0</v>
      </c>
      <c r="BI472" s="226">
        <f>IF(N472="nulová",J472,0)</f>
        <v>0</v>
      </c>
      <c r="BJ472" s="19" t="s">
        <v>84</v>
      </c>
      <c r="BK472" s="226">
        <f>ROUND(I472*H472,2)</f>
        <v>0</v>
      </c>
      <c r="BL472" s="19" t="s">
        <v>148</v>
      </c>
      <c r="BM472" s="225" t="s">
        <v>1416</v>
      </c>
    </row>
    <row r="473" s="2" customFormat="1" ht="6.96" customHeight="1">
      <c r="A473" s="40"/>
      <c r="B473" s="61"/>
      <c r="C473" s="62"/>
      <c r="D473" s="62"/>
      <c r="E473" s="62"/>
      <c r="F473" s="62"/>
      <c r="G473" s="62"/>
      <c r="H473" s="62"/>
      <c r="I473" s="62"/>
      <c r="J473" s="62"/>
      <c r="K473" s="62"/>
      <c r="L473" s="46"/>
      <c r="M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</row>
  </sheetData>
  <sheetProtection sheet="1" autoFilter="0" formatColumns="0" formatRows="0" objects="1" scenarios="1" spinCount="100000" saltValue="0xdB8W6vQm3lGMn5V6ZbD5H/Af+XY2KyUR/BZ3JBhb5a+umQP19Kudol3mc8lhj0pNDpJdcr0bpGMcR7zFAscw==" hashValue="d96EyLTTF0uLqXTDUXNqPhI61rzh997EhfET43wstoRF6mfC1+cDzLsclRThMRDhseq+BpZdfO8WDvOIfwQQtw==" algorithmName="SHA-512" password="CC35"/>
  <autoFilter ref="C103:K47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92:H92"/>
    <mergeCell ref="E94:H94"/>
    <mergeCell ref="E96:H96"/>
    <mergeCell ref="L2:V2"/>
  </mergeCells>
  <hyperlinks>
    <hyperlink ref="F108" r:id="rId1" display="https://podminky.urs.cz/item/CS_URS_2021_01/949101111"/>
    <hyperlink ref="F113" r:id="rId2" display="https://podminky.urs.cz/item/CS_URS_2021_01/952902121"/>
    <hyperlink ref="F123" r:id="rId3" display="https://podminky.urs.cz/item/CS_URS_2021_01/953921115"/>
    <hyperlink ref="F131" r:id="rId4" display="https://podminky.urs.cz/item/CS_URS_2021_01/968062244"/>
    <hyperlink ref="F136" r:id="rId5" display="https://podminky.urs.cz/item/CS_URS_2021_01/968072455"/>
    <hyperlink ref="F142" r:id="rId6" display="https://podminky.urs.cz/item/CS_URS_2021_01/997013156"/>
    <hyperlink ref="F144" r:id="rId7" display="https://podminky.urs.cz/item/CS_URS_2021_01/997013501"/>
    <hyperlink ref="F146" r:id="rId8" display="https://podminky.urs.cz/item/CS_URS_2021_01/997013509"/>
    <hyperlink ref="F150" r:id="rId9" display="https://podminky.urs.cz/item/CS_URS_2021_01/997013631"/>
    <hyperlink ref="F153" r:id="rId10" display="https://podminky.urs.cz/item/CS_URS_2021_01/998011003"/>
    <hyperlink ref="F157" r:id="rId11" display="https://podminky.urs.cz/item/CS_URS_2021_01/712340911"/>
    <hyperlink ref="F168" r:id="rId12" display="https://podminky.urs.cz/item/CS_URS_2021_01/62853004"/>
    <hyperlink ref="F206" r:id="rId13" display="https://podminky.urs.cz/item/CS_URS_2021_01/712363672"/>
    <hyperlink ref="F227" r:id="rId14" display="https://podminky.urs.cz/item/CS_URS_2021_01/13880011"/>
    <hyperlink ref="F238" r:id="rId15" display="https://podminky.urs.cz/item/CS_URS_2021_01/13880025"/>
    <hyperlink ref="F247" r:id="rId16" display="https://podminky.urs.cz/item/CS_URS_2021_01/13880027"/>
    <hyperlink ref="F255" r:id="rId17" display="https://podminky.urs.cz/item/CS_URS_2021_01/998712203"/>
    <hyperlink ref="F258" r:id="rId18" display="https://podminky.urs.cz/item/CS_URS_2021_01/713131141"/>
    <hyperlink ref="F266" r:id="rId19" display="https://podminky.urs.cz/item/CS_URS_2021_01/28376440"/>
    <hyperlink ref="F275" r:id="rId20" display="https://podminky.urs.cz/item/CS_URS_2021_01/713141136"/>
    <hyperlink ref="F282" r:id="rId21" display="https://podminky.urs.cz/item/CS_URS_2021_01/28375908"/>
    <hyperlink ref="F290" r:id="rId22" display="https://podminky.urs.cz/item/CS_URS_2021_01/28375991"/>
    <hyperlink ref="F298" r:id="rId23" display="https://podminky.urs.cz/item/CS_URS_2021_01/998713203"/>
    <hyperlink ref="F301" r:id="rId24" display="https://podminky.urs.cz/item/CS_URS_2021_01/721233112"/>
    <hyperlink ref="F306" r:id="rId25" display="https://podminky.urs.cz/item/CS_URS_2021_01/998721203"/>
    <hyperlink ref="F313" r:id="rId26" display="https://podminky.urs.cz/item/CS_URS_2021_01/762083122"/>
    <hyperlink ref="F317" r:id="rId27" display="https://podminky.urs.cz/item/CS_URS_2021_01/762361313"/>
    <hyperlink ref="F322" r:id="rId28" display="https://podminky.urs.cz/item/CS_URS_2021_01/762431225"/>
    <hyperlink ref="F327" r:id="rId29" display="https://podminky.urs.cz/item/CS_URS_2021_01/60726286"/>
    <hyperlink ref="F333" r:id="rId30" display="https://podminky.urs.cz/item/CS_URS_2021_01/762439001"/>
    <hyperlink ref="F339" r:id="rId31" display="https://podminky.urs.cz/item/CS_URS_2021_01/60514106"/>
    <hyperlink ref="F345" r:id="rId32" display="https://podminky.urs.cz/item/CS_URS_2021_01/762495000"/>
    <hyperlink ref="F350" r:id="rId33" display="https://podminky.urs.cz/item/CS_URS_2021_01/998762203"/>
    <hyperlink ref="F353" r:id="rId34" display="https://podminky.urs.cz/item/CS_URS_2021_01/764002841"/>
    <hyperlink ref="F363" r:id="rId35" display="https://podminky.urs.cz/item/CS_URS_2021_01/764212662"/>
    <hyperlink ref="F369" r:id="rId36" display="https://podminky.urs.cz/item/CS_URS_2021_01/764215608"/>
    <hyperlink ref="F375" r:id="rId37" display="https://podminky.urs.cz/item/CS_URS_2021_01/764306142"/>
    <hyperlink ref="F380" r:id="rId38" display="https://podminky.urs.cz/item/CS_URS_2021_01/55381011"/>
    <hyperlink ref="F385" r:id="rId39" display="https://podminky.urs.cz/item/CS_URS_2021_01/764511601"/>
    <hyperlink ref="F391" r:id="rId40" display="https://podminky.urs.cz/item/CS_URS_2021_01/764511641"/>
    <hyperlink ref="F397" r:id="rId41" display="https://podminky.urs.cz/item/CS_URS_2021_01/764518621"/>
    <hyperlink ref="F403" r:id="rId42" display="https://podminky.urs.cz/item/CS_URS_2021_01/998764203"/>
    <hyperlink ref="F406" r:id="rId43" display="https://podminky.urs.cz/item/CS_URS_2021_01/765192001"/>
    <hyperlink ref="F412" r:id="rId44" display="https://podminky.urs.cz/item/CS_URS_2021_01/998765203"/>
    <hyperlink ref="F426" r:id="rId45" display="https://podminky.urs.cz/item/CS_URS_2021_01/998766203"/>
    <hyperlink ref="F429" r:id="rId46" display="https://podminky.urs.cz/item/CS_URS_2021_01/767415112"/>
    <hyperlink ref="F438" r:id="rId47" display="https://podminky.urs.cz/item/CS_URS_2021_01/15485005"/>
    <hyperlink ref="F448" r:id="rId48" display="https://podminky.urs.cz/item/CS_URS_2021_01/998767203"/>
    <hyperlink ref="F451" r:id="rId49" display="https://podminky.urs.cz/item/CS_URS_2021_01/7832130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0"/>
      <c r="C3" s="141"/>
      <c r="D3" s="141"/>
      <c r="E3" s="141"/>
      <c r="F3" s="141"/>
      <c r="G3" s="141"/>
      <c r="H3" s="141"/>
      <c r="I3" s="141"/>
      <c r="J3" s="141"/>
      <c r="K3" s="141"/>
      <c r="L3" s="22"/>
      <c r="AT3" s="19" t="s">
        <v>78</v>
      </c>
    </row>
    <row r="4" s="1" customFormat="1" ht="24.96" customHeight="1">
      <c r="B4" s="22"/>
      <c r="D4" s="142" t="s">
        <v>102</v>
      </c>
      <c r="L4" s="22"/>
      <c r="M4" s="14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44" t="s">
        <v>16</v>
      </c>
      <c r="L6" s="22"/>
    </row>
    <row r="7" s="1" customFormat="1" ht="16.5" customHeight="1">
      <c r="B7" s="22"/>
      <c r="E7" s="145" t="str">
        <f>'Rekapitulace stavby'!K6</f>
        <v>Panelový dům č.p. 307 -309 - stavební úpravy, zateplení obvodového pláště a střechy</v>
      </c>
      <c r="F7" s="144"/>
      <c r="G7" s="144"/>
      <c r="H7" s="144"/>
      <c r="L7" s="22"/>
    </row>
    <row r="8" s="2" customFormat="1" ht="12" customHeight="1">
      <c r="A8" s="40"/>
      <c r="B8" s="46"/>
      <c r="C8" s="40"/>
      <c r="D8" s="144" t="s">
        <v>103</v>
      </c>
      <c r="E8" s="40"/>
      <c r="F8" s="40"/>
      <c r="G8" s="40"/>
      <c r="H8" s="40"/>
      <c r="I8" s="40"/>
      <c r="J8" s="40"/>
      <c r="K8" s="40"/>
      <c r="L8" s="14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7" t="s">
        <v>1523</v>
      </c>
      <c r="F9" s="40"/>
      <c r="G9" s="40"/>
      <c r="H9" s="40"/>
      <c r="I9" s="40"/>
      <c r="J9" s="40"/>
      <c r="K9" s="40"/>
      <c r="L9" s="14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4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44" t="s">
        <v>18</v>
      </c>
      <c r="E11" s="40"/>
      <c r="F11" s="135" t="s">
        <v>19</v>
      </c>
      <c r="G11" s="40"/>
      <c r="H11" s="40"/>
      <c r="I11" s="144" t="s">
        <v>20</v>
      </c>
      <c r="J11" s="135" t="s">
        <v>19</v>
      </c>
      <c r="K11" s="40"/>
      <c r="L11" s="14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44" t="s">
        <v>21</v>
      </c>
      <c r="E12" s="40"/>
      <c r="F12" s="135" t="s">
        <v>22</v>
      </c>
      <c r="G12" s="40"/>
      <c r="H12" s="40"/>
      <c r="I12" s="144" t="s">
        <v>23</v>
      </c>
      <c r="J12" s="148" t="str">
        <f>'Rekapitulace stavby'!AN8</f>
        <v>24. 4. 2021</v>
      </c>
      <c r="K12" s="40"/>
      <c r="L12" s="14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4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44" t="s">
        <v>25</v>
      </c>
      <c r="E14" s="40"/>
      <c r="F14" s="40"/>
      <c r="G14" s="40"/>
      <c r="H14" s="40"/>
      <c r="I14" s="144" t="s">
        <v>26</v>
      </c>
      <c r="J14" s="135" t="str">
        <f>IF('Rekapitulace stavby'!AN10="","",'Rekapitulace stavby'!AN10)</f>
        <v/>
      </c>
      <c r="K14" s="40"/>
      <c r="L14" s="14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5" t="str">
        <f>IF('Rekapitulace stavby'!E11="","",'Rekapitulace stavby'!E11)</f>
        <v>Město Frenštát p.R.,náměstí Míru 1, 744 01</v>
      </c>
      <c r="F15" s="40"/>
      <c r="G15" s="40"/>
      <c r="H15" s="40"/>
      <c r="I15" s="144" t="s">
        <v>28</v>
      </c>
      <c r="J15" s="135" t="str">
        <f>IF('Rekapitulace stavby'!AN11="","",'Rekapitulace stavby'!AN11)</f>
        <v/>
      </c>
      <c r="K15" s="40"/>
      <c r="L15" s="14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4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44" t="s">
        <v>29</v>
      </c>
      <c r="E17" s="40"/>
      <c r="F17" s="40"/>
      <c r="G17" s="40"/>
      <c r="H17" s="40"/>
      <c r="I17" s="144" t="s">
        <v>26</v>
      </c>
      <c r="J17" s="35" t="str">
        <f>'Rekapitulace stavby'!AN13</f>
        <v>Vyplň údaj</v>
      </c>
      <c r="K17" s="40"/>
      <c r="L17" s="14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5"/>
      <c r="G18" s="135"/>
      <c r="H18" s="135"/>
      <c r="I18" s="144" t="s">
        <v>28</v>
      </c>
      <c r="J18" s="35" t="str">
        <f>'Rekapitulace stavby'!AN14</f>
        <v>Vyplň údaj</v>
      </c>
      <c r="K18" s="40"/>
      <c r="L18" s="14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4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44" t="s">
        <v>31</v>
      </c>
      <c r="E20" s="40"/>
      <c r="F20" s="40"/>
      <c r="G20" s="40"/>
      <c r="H20" s="40"/>
      <c r="I20" s="144" t="s">
        <v>26</v>
      </c>
      <c r="J20" s="135" t="str">
        <f>IF('Rekapitulace stavby'!AN16="","",'Rekapitulace stavby'!AN16)</f>
        <v/>
      </c>
      <c r="K20" s="40"/>
      <c r="L20" s="14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5" t="str">
        <f>IF('Rekapitulace stavby'!E17="","",'Rekapitulace stavby'!E17)</f>
        <v>Architektura &amp; interier, Šimůnek &amp; partners</v>
      </c>
      <c r="F21" s="40"/>
      <c r="G21" s="40"/>
      <c r="H21" s="40"/>
      <c r="I21" s="144" t="s">
        <v>28</v>
      </c>
      <c r="J21" s="135" t="str">
        <f>IF('Rekapitulace stavby'!AN17="","",'Rekapitulace stavby'!AN17)</f>
        <v/>
      </c>
      <c r="K21" s="40"/>
      <c r="L21" s="14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4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44" t="s">
        <v>34</v>
      </c>
      <c r="E23" s="40"/>
      <c r="F23" s="40"/>
      <c r="G23" s="40"/>
      <c r="H23" s="40"/>
      <c r="I23" s="144" t="s">
        <v>26</v>
      </c>
      <c r="J23" s="135" t="str">
        <f>IF('Rekapitulace stavby'!AN19="","",'Rekapitulace stavby'!AN19)</f>
        <v/>
      </c>
      <c r="K23" s="40"/>
      <c r="L23" s="14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5" t="str">
        <f>IF('Rekapitulace stavby'!E20="","",'Rekapitulace stavby'!E20)</f>
        <v xml:space="preserve"> </v>
      </c>
      <c r="F24" s="40"/>
      <c r="G24" s="40"/>
      <c r="H24" s="40"/>
      <c r="I24" s="144" t="s">
        <v>28</v>
      </c>
      <c r="J24" s="135" t="str">
        <f>IF('Rekapitulace stavby'!AN20="","",'Rekapitulace stavby'!AN20)</f>
        <v/>
      </c>
      <c r="K24" s="40"/>
      <c r="L24" s="14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4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44" t="s">
        <v>35</v>
      </c>
      <c r="E26" s="40"/>
      <c r="F26" s="40"/>
      <c r="G26" s="40"/>
      <c r="H26" s="40"/>
      <c r="I26" s="40"/>
      <c r="J26" s="40"/>
      <c r="K26" s="40"/>
      <c r="L26" s="14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9"/>
      <c r="B27" s="150"/>
      <c r="C27" s="149"/>
      <c r="D27" s="149"/>
      <c r="E27" s="151" t="s">
        <v>19</v>
      </c>
      <c r="F27" s="151"/>
      <c r="G27" s="151"/>
      <c r="H27" s="151"/>
      <c r="I27" s="149"/>
      <c r="J27" s="149"/>
      <c r="K27" s="149"/>
      <c r="L27" s="152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4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53"/>
      <c r="E29" s="153"/>
      <c r="F29" s="153"/>
      <c r="G29" s="153"/>
      <c r="H29" s="153"/>
      <c r="I29" s="153"/>
      <c r="J29" s="153"/>
      <c r="K29" s="153"/>
      <c r="L29" s="14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4" t="s">
        <v>37</v>
      </c>
      <c r="E30" s="40"/>
      <c r="F30" s="40"/>
      <c r="G30" s="40"/>
      <c r="H30" s="40"/>
      <c r="I30" s="40"/>
      <c r="J30" s="155">
        <f>ROUND(J93, 2)</f>
        <v>0</v>
      </c>
      <c r="K30" s="40"/>
      <c r="L30" s="14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53"/>
      <c r="E31" s="153"/>
      <c r="F31" s="153"/>
      <c r="G31" s="153"/>
      <c r="H31" s="153"/>
      <c r="I31" s="153"/>
      <c r="J31" s="153"/>
      <c r="K31" s="153"/>
      <c r="L31" s="14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6" t="s">
        <v>39</v>
      </c>
      <c r="G32" s="40"/>
      <c r="H32" s="40"/>
      <c r="I32" s="156" t="s">
        <v>38</v>
      </c>
      <c r="J32" s="156" t="s">
        <v>40</v>
      </c>
      <c r="K32" s="40"/>
      <c r="L32" s="14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7" t="s">
        <v>41</v>
      </c>
      <c r="E33" s="144" t="s">
        <v>42</v>
      </c>
      <c r="F33" s="158">
        <f>ROUND((SUM(BE93:BE141)),  2)</f>
        <v>0</v>
      </c>
      <c r="G33" s="40"/>
      <c r="H33" s="40"/>
      <c r="I33" s="159">
        <v>0.20999999999999999</v>
      </c>
      <c r="J33" s="158">
        <f>ROUND(((SUM(BE93:BE141))*I33),  2)</f>
        <v>0</v>
      </c>
      <c r="K33" s="40"/>
      <c r="L33" s="14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44" t="s">
        <v>43</v>
      </c>
      <c r="F34" s="158">
        <f>ROUND((SUM(BF93:BF141)),  2)</f>
        <v>0</v>
      </c>
      <c r="G34" s="40"/>
      <c r="H34" s="40"/>
      <c r="I34" s="159">
        <v>0.14999999999999999</v>
      </c>
      <c r="J34" s="158">
        <f>ROUND(((SUM(BF93:BF141))*I34),  2)</f>
        <v>0</v>
      </c>
      <c r="K34" s="40"/>
      <c r="L34" s="14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44" t="s">
        <v>44</v>
      </c>
      <c r="F35" s="158">
        <f>ROUND((SUM(BG93:BG141)),  2)</f>
        <v>0</v>
      </c>
      <c r="G35" s="40"/>
      <c r="H35" s="40"/>
      <c r="I35" s="159">
        <v>0.20999999999999999</v>
      </c>
      <c r="J35" s="158">
        <f>0</f>
        <v>0</v>
      </c>
      <c r="K35" s="40"/>
      <c r="L35" s="14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44" t="s">
        <v>45</v>
      </c>
      <c r="F36" s="158">
        <f>ROUND((SUM(BH93:BH141)),  2)</f>
        <v>0</v>
      </c>
      <c r="G36" s="40"/>
      <c r="H36" s="40"/>
      <c r="I36" s="159">
        <v>0.14999999999999999</v>
      </c>
      <c r="J36" s="158">
        <f>0</f>
        <v>0</v>
      </c>
      <c r="K36" s="40"/>
      <c r="L36" s="14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44" t="s">
        <v>46</v>
      </c>
      <c r="F37" s="158">
        <f>ROUND((SUM(BI93:BI141)),  2)</f>
        <v>0</v>
      </c>
      <c r="G37" s="40"/>
      <c r="H37" s="40"/>
      <c r="I37" s="159">
        <v>0</v>
      </c>
      <c r="J37" s="158">
        <f>0</f>
        <v>0</v>
      </c>
      <c r="K37" s="40"/>
      <c r="L37" s="14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4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60"/>
      <c r="D39" s="161" t="s">
        <v>47</v>
      </c>
      <c r="E39" s="162"/>
      <c r="F39" s="162"/>
      <c r="G39" s="163" t="s">
        <v>48</v>
      </c>
      <c r="H39" s="164" t="s">
        <v>49</v>
      </c>
      <c r="I39" s="162"/>
      <c r="J39" s="165">
        <f>SUM(J30:J37)</f>
        <v>0</v>
      </c>
      <c r="K39" s="166"/>
      <c r="L39" s="14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7"/>
      <c r="C40" s="168"/>
      <c r="D40" s="168"/>
      <c r="E40" s="168"/>
      <c r="F40" s="168"/>
      <c r="G40" s="168"/>
      <c r="H40" s="168"/>
      <c r="I40" s="168"/>
      <c r="J40" s="168"/>
      <c r="K40" s="168"/>
      <c r="L40" s="14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0"/>
      <c r="J44" s="170"/>
      <c r="K44" s="170"/>
      <c r="L44" s="14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107</v>
      </c>
      <c r="D45" s="42"/>
      <c r="E45" s="42"/>
      <c r="F45" s="42"/>
      <c r="G45" s="42"/>
      <c r="H45" s="42"/>
      <c r="I45" s="42"/>
      <c r="J45" s="42"/>
      <c r="K45" s="42"/>
      <c r="L45" s="14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4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4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71" t="str">
        <f>E7</f>
        <v>Panelový dům č.p. 307 -309 - stavební úpravy, zateplení obvodového pláště a střechy</v>
      </c>
      <c r="F48" s="34"/>
      <c r="G48" s="34"/>
      <c r="H48" s="34"/>
      <c r="I48" s="42"/>
      <c r="J48" s="42"/>
      <c r="K48" s="42"/>
      <c r="L48" s="14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103</v>
      </c>
      <c r="D49" s="42"/>
      <c r="E49" s="42"/>
      <c r="F49" s="42"/>
      <c r="G49" s="42"/>
      <c r="H49" s="42"/>
      <c r="I49" s="42"/>
      <c r="J49" s="42"/>
      <c r="K49" s="42"/>
      <c r="L49" s="14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SO 04 - Hromosvod</v>
      </c>
      <c r="F50" s="42"/>
      <c r="G50" s="42"/>
      <c r="H50" s="42"/>
      <c r="I50" s="42"/>
      <c r="J50" s="42"/>
      <c r="K50" s="42"/>
      <c r="L50" s="14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4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 </v>
      </c>
      <c r="G52" s="42"/>
      <c r="H52" s="42"/>
      <c r="I52" s="34" t="s">
        <v>23</v>
      </c>
      <c r="J52" s="74" t="str">
        <f>IF(J12="","",J12)</f>
        <v>24. 4. 2021</v>
      </c>
      <c r="K52" s="42"/>
      <c r="L52" s="14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4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>Město Frenštát p.R.,náměstí Míru 1, 744 01</v>
      </c>
      <c r="G54" s="42"/>
      <c r="H54" s="42"/>
      <c r="I54" s="34" t="s">
        <v>31</v>
      </c>
      <c r="J54" s="38" t="str">
        <f>E21</f>
        <v>Architektura &amp; interier, Šimůnek &amp; partners</v>
      </c>
      <c r="K54" s="42"/>
      <c r="L54" s="14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34" t="s">
        <v>34</v>
      </c>
      <c r="J55" s="38" t="str">
        <f>E24</f>
        <v xml:space="preserve"> </v>
      </c>
      <c r="K55" s="42"/>
      <c r="L55" s="14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4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2" t="s">
        <v>108</v>
      </c>
      <c r="D57" s="173"/>
      <c r="E57" s="173"/>
      <c r="F57" s="173"/>
      <c r="G57" s="173"/>
      <c r="H57" s="173"/>
      <c r="I57" s="173"/>
      <c r="J57" s="174" t="s">
        <v>109</v>
      </c>
      <c r="K57" s="173"/>
      <c r="L57" s="14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4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5" t="s">
        <v>69</v>
      </c>
      <c r="D59" s="42"/>
      <c r="E59" s="42"/>
      <c r="F59" s="42"/>
      <c r="G59" s="42"/>
      <c r="H59" s="42"/>
      <c r="I59" s="42"/>
      <c r="J59" s="104">
        <f>J93</f>
        <v>0</v>
      </c>
      <c r="K59" s="42"/>
      <c r="L59" s="14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110</v>
      </c>
    </row>
    <row r="60" s="9" customFormat="1" ht="24.96" customHeight="1">
      <c r="A60" s="9"/>
      <c r="B60" s="176"/>
      <c r="C60" s="177"/>
      <c r="D60" s="178" t="s">
        <v>1524</v>
      </c>
      <c r="E60" s="179"/>
      <c r="F60" s="179"/>
      <c r="G60" s="179"/>
      <c r="H60" s="179"/>
      <c r="I60" s="179"/>
      <c r="J60" s="180">
        <f>J94</f>
        <v>0</v>
      </c>
      <c r="K60" s="177"/>
      <c r="L60" s="18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6"/>
      <c r="C61" s="177"/>
      <c r="D61" s="178" t="s">
        <v>1525</v>
      </c>
      <c r="E61" s="179"/>
      <c r="F61" s="179"/>
      <c r="G61" s="179"/>
      <c r="H61" s="179"/>
      <c r="I61" s="179"/>
      <c r="J61" s="180">
        <f>J97</f>
        <v>0</v>
      </c>
      <c r="K61" s="177"/>
      <c r="L61" s="18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6"/>
      <c r="C62" s="177"/>
      <c r="D62" s="178" t="s">
        <v>1526</v>
      </c>
      <c r="E62" s="179"/>
      <c r="F62" s="179"/>
      <c r="G62" s="179"/>
      <c r="H62" s="179"/>
      <c r="I62" s="179"/>
      <c r="J62" s="180">
        <f>J99</f>
        <v>0</v>
      </c>
      <c r="K62" s="177"/>
      <c r="L62" s="18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6"/>
      <c r="C63" s="177"/>
      <c r="D63" s="178" t="s">
        <v>1527</v>
      </c>
      <c r="E63" s="179"/>
      <c r="F63" s="179"/>
      <c r="G63" s="179"/>
      <c r="H63" s="179"/>
      <c r="I63" s="179"/>
      <c r="J63" s="180">
        <f>J101</f>
        <v>0</v>
      </c>
      <c r="K63" s="177"/>
      <c r="L63" s="18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6"/>
      <c r="C64" s="177"/>
      <c r="D64" s="178" t="s">
        <v>1528</v>
      </c>
      <c r="E64" s="179"/>
      <c r="F64" s="179"/>
      <c r="G64" s="179"/>
      <c r="H64" s="179"/>
      <c r="I64" s="179"/>
      <c r="J64" s="180">
        <f>J105</f>
        <v>0</v>
      </c>
      <c r="K64" s="177"/>
      <c r="L64" s="18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6"/>
      <c r="C65" s="177"/>
      <c r="D65" s="178" t="s">
        <v>1529</v>
      </c>
      <c r="E65" s="179"/>
      <c r="F65" s="179"/>
      <c r="G65" s="179"/>
      <c r="H65" s="179"/>
      <c r="I65" s="179"/>
      <c r="J65" s="180">
        <f>J108</f>
        <v>0</v>
      </c>
      <c r="K65" s="177"/>
      <c r="L65" s="18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6"/>
      <c r="C66" s="177"/>
      <c r="D66" s="178" t="s">
        <v>1530</v>
      </c>
      <c r="E66" s="179"/>
      <c r="F66" s="179"/>
      <c r="G66" s="179"/>
      <c r="H66" s="179"/>
      <c r="I66" s="179"/>
      <c r="J66" s="180">
        <f>J110</f>
        <v>0</v>
      </c>
      <c r="K66" s="177"/>
      <c r="L66" s="18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9" customFormat="1" ht="24.96" customHeight="1">
      <c r="A67" s="9"/>
      <c r="B67" s="176"/>
      <c r="C67" s="177"/>
      <c r="D67" s="178" t="s">
        <v>1531</v>
      </c>
      <c r="E67" s="179"/>
      <c r="F67" s="179"/>
      <c r="G67" s="179"/>
      <c r="H67" s="179"/>
      <c r="I67" s="179"/>
      <c r="J67" s="180">
        <f>J119</f>
        <v>0</v>
      </c>
      <c r="K67" s="177"/>
      <c r="L67" s="18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</row>
    <row r="68" s="9" customFormat="1" ht="24.96" customHeight="1">
      <c r="A68" s="9"/>
      <c r="B68" s="176"/>
      <c r="C68" s="177"/>
      <c r="D68" s="178" t="s">
        <v>1531</v>
      </c>
      <c r="E68" s="179"/>
      <c r="F68" s="179"/>
      <c r="G68" s="179"/>
      <c r="H68" s="179"/>
      <c r="I68" s="179"/>
      <c r="J68" s="180">
        <f>J122</f>
        <v>0</v>
      </c>
      <c r="K68" s="177"/>
      <c r="L68" s="18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9" customFormat="1" ht="24.96" customHeight="1">
      <c r="A69" s="9"/>
      <c r="B69" s="176"/>
      <c r="C69" s="177"/>
      <c r="D69" s="178" t="s">
        <v>1532</v>
      </c>
      <c r="E69" s="179"/>
      <c r="F69" s="179"/>
      <c r="G69" s="179"/>
      <c r="H69" s="179"/>
      <c r="I69" s="179"/>
      <c r="J69" s="180">
        <f>J124</f>
        <v>0</v>
      </c>
      <c r="K69" s="177"/>
      <c r="L69" s="18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76"/>
      <c r="C70" s="177"/>
      <c r="D70" s="178" t="s">
        <v>1532</v>
      </c>
      <c r="E70" s="179"/>
      <c r="F70" s="179"/>
      <c r="G70" s="179"/>
      <c r="H70" s="179"/>
      <c r="I70" s="179"/>
      <c r="J70" s="180">
        <f>J126</f>
        <v>0</v>
      </c>
      <c r="K70" s="177"/>
      <c r="L70" s="18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76"/>
      <c r="C71" s="177"/>
      <c r="D71" s="178" t="s">
        <v>1533</v>
      </c>
      <c r="E71" s="179"/>
      <c r="F71" s="179"/>
      <c r="G71" s="179"/>
      <c r="H71" s="179"/>
      <c r="I71" s="179"/>
      <c r="J71" s="180">
        <f>J128</f>
        <v>0</v>
      </c>
      <c r="K71" s="177"/>
      <c r="L71" s="18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9" customFormat="1" ht="24.96" customHeight="1">
      <c r="A72" s="9"/>
      <c r="B72" s="176"/>
      <c r="C72" s="177"/>
      <c r="D72" s="178" t="s">
        <v>1532</v>
      </c>
      <c r="E72" s="179"/>
      <c r="F72" s="179"/>
      <c r="G72" s="179"/>
      <c r="H72" s="179"/>
      <c r="I72" s="179"/>
      <c r="J72" s="180">
        <f>J131</f>
        <v>0</v>
      </c>
      <c r="K72" s="177"/>
      <c r="L72" s="18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</row>
    <row r="73" s="9" customFormat="1" ht="24.96" customHeight="1">
      <c r="A73" s="9"/>
      <c r="B73" s="176"/>
      <c r="C73" s="177"/>
      <c r="D73" s="178" t="s">
        <v>1109</v>
      </c>
      <c r="E73" s="179"/>
      <c r="F73" s="179"/>
      <c r="G73" s="179"/>
      <c r="H73" s="179"/>
      <c r="I73" s="179"/>
      <c r="J73" s="180">
        <f>J135</f>
        <v>0</v>
      </c>
      <c r="K73" s="177"/>
      <c r="L73" s="18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2" customFormat="1" ht="21.84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4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61"/>
      <c r="C75" s="62"/>
      <c r="D75" s="62"/>
      <c r="E75" s="62"/>
      <c r="F75" s="62"/>
      <c r="G75" s="62"/>
      <c r="H75" s="62"/>
      <c r="I75" s="62"/>
      <c r="J75" s="62"/>
      <c r="K75" s="62"/>
      <c r="L75" s="14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9" s="2" customFormat="1" ht="6.96" customHeight="1">
      <c r="A79" s="40"/>
      <c r="B79" s="63"/>
      <c r="C79" s="64"/>
      <c r="D79" s="64"/>
      <c r="E79" s="64"/>
      <c r="F79" s="64"/>
      <c r="G79" s="64"/>
      <c r="H79" s="64"/>
      <c r="I79" s="64"/>
      <c r="J79" s="64"/>
      <c r="K79" s="64"/>
      <c r="L79" s="14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24.96" customHeight="1">
      <c r="A80" s="40"/>
      <c r="B80" s="41"/>
      <c r="C80" s="25" t="s">
        <v>126</v>
      </c>
      <c r="D80" s="42"/>
      <c r="E80" s="42"/>
      <c r="F80" s="42"/>
      <c r="G80" s="42"/>
      <c r="H80" s="42"/>
      <c r="I80" s="42"/>
      <c r="J80" s="42"/>
      <c r="K80" s="42"/>
      <c r="L80" s="14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4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2" customHeight="1">
      <c r="A82" s="40"/>
      <c r="B82" s="41"/>
      <c r="C82" s="34" t="s">
        <v>16</v>
      </c>
      <c r="D82" s="42"/>
      <c r="E82" s="42"/>
      <c r="F82" s="42"/>
      <c r="G82" s="42"/>
      <c r="H82" s="42"/>
      <c r="I82" s="42"/>
      <c r="J82" s="42"/>
      <c r="K82" s="42"/>
      <c r="L82" s="14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6.5" customHeight="1">
      <c r="A83" s="40"/>
      <c r="B83" s="41"/>
      <c r="C83" s="42"/>
      <c r="D83" s="42"/>
      <c r="E83" s="171" t="str">
        <f>E7</f>
        <v>Panelový dům č.p. 307 -309 - stavební úpravy, zateplení obvodového pláště a střechy</v>
      </c>
      <c r="F83" s="34"/>
      <c r="G83" s="34"/>
      <c r="H83" s="34"/>
      <c r="I83" s="42"/>
      <c r="J83" s="42"/>
      <c r="K83" s="42"/>
      <c r="L83" s="14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2" customHeight="1">
      <c r="A84" s="40"/>
      <c r="B84" s="41"/>
      <c r="C84" s="34" t="s">
        <v>103</v>
      </c>
      <c r="D84" s="42"/>
      <c r="E84" s="42"/>
      <c r="F84" s="42"/>
      <c r="G84" s="42"/>
      <c r="H84" s="42"/>
      <c r="I84" s="42"/>
      <c r="J84" s="42"/>
      <c r="K84" s="42"/>
      <c r="L84" s="14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6.5" customHeight="1">
      <c r="A85" s="40"/>
      <c r="B85" s="41"/>
      <c r="C85" s="42"/>
      <c r="D85" s="42"/>
      <c r="E85" s="71" t="str">
        <f>E9</f>
        <v>SO 04 - Hromosvod</v>
      </c>
      <c r="F85" s="42"/>
      <c r="G85" s="42"/>
      <c r="H85" s="42"/>
      <c r="I85" s="42"/>
      <c r="J85" s="42"/>
      <c r="K85" s="42"/>
      <c r="L85" s="146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14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12" customHeight="1">
      <c r="A87" s="40"/>
      <c r="B87" s="41"/>
      <c r="C87" s="34" t="s">
        <v>21</v>
      </c>
      <c r="D87" s="42"/>
      <c r="E87" s="42"/>
      <c r="F87" s="29" t="str">
        <f>F12</f>
        <v xml:space="preserve"> </v>
      </c>
      <c r="G87" s="42"/>
      <c r="H87" s="42"/>
      <c r="I87" s="34" t="s">
        <v>23</v>
      </c>
      <c r="J87" s="74" t="str">
        <f>IF(J12="","",J12)</f>
        <v>24. 4. 2021</v>
      </c>
      <c r="K87" s="42"/>
      <c r="L87" s="14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4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40.05" customHeight="1">
      <c r="A89" s="40"/>
      <c r="B89" s="41"/>
      <c r="C89" s="34" t="s">
        <v>25</v>
      </c>
      <c r="D89" s="42"/>
      <c r="E89" s="42"/>
      <c r="F89" s="29" t="str">
        <f>E15</f>
        <v>Město Frenštát p.R.,náměstí Míru 1, 744 01</v>
      </c>
      <c r="G89" s="42"/>
      <c r="H89" s="42"/>
      <c r="I89" s="34" t="s">
        <v>31</v>
      </c>
      <c r="J89" s="38" t="str">
        <f>E21</f>
        <v>Architektura &amp; interier, Šimůnek &amp; partners</v>
      </c>
      <c r="K89" s="42"/>
      <c r="L89" s="14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5.15" customHeight="1">
      <c r="A90" s="40"/>
      <c r="B90" s="41"/>
      <c r="C90" s="34" t="s">
        <v>29</v>
      </c>
      <c r="D90" s="42"/>
      <c r="E90" s="42"/>
      <c r="F90" s="29" t="str">
        <f>IF(E18="","",E18)</f>
        <v>Vyplň údaj</v>
      </c>
      <c r="G90" s="42"/>
      <c r="H90" s="42"/>
      <c r="I90" s="34" t="s">
        <v>34</v>
      </c>
      <c r="J90" s="38" t="str">
        <f>E24</f>
        <v xml:space="preserve"> </v>
      </c>
      <c r="K90" s="42"/>
      <c r="L90" s="14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0.32" customHeight="1">
      <c r="A91" s="40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14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11" customFormat="1" ht="29.28" customHeight="1">
      <c r="A92" s="187"/>
      <c r="B92" s="188"/>
      <c r="C92" s="189" t="s">
        <v>127</v>
      </c>
      <c r="D92" s="190" t="s">
        <v>56</v>
      </c>
      <c r="E92" s="190" t="s">
        <v>52</v>
      </c>
      <c r="F92" s="190" t="s">
        <v>53</v>
      </c>
      <c r="G92" s="190" t="s">
        <v>128</v>
      </c>
      <c r="H92" s="190" t="s">
        <v>129</v>
      </c>
      <c r="I92" s="190" t="s">
        <v>130</v>
      </c>
      <c r="J92" s="190" t="s">
        <v>109</v>
      </c>
      <c r="K92" s="191" t="s">
        <v>131</v>
      </c>
      <c r="L92" s="192"/>
      <c r="M92" s="94" t="s">
        <v>19</v>
      </c>
      <c r="N92" s="95" t="s">
        <v>41</v>
      </c>
      <c r="O92" s="95" t="s">
        <v>132</v>
      </c>
      <c r="P92" s="95" t="s">
        <v>133</v>
      </c>
      <c r="Q92" s="95" t="s">
        <v>134</v>
      </c>
      <c r="R92" s="95" t="s">
        <v>135</v>
      </c>
      <c r="S92" s="95" t="s">
        <v>136</v>
      </c>
      <c r="T92" s="96" t="s">
        <v>137</v>
      </c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</row>
    <row r="93" s="2" customFormat="1" ht="22.8" customHeight="1">
      <c r="A93" s="40"/>
      <c r="B93" s="41"/>
      <c r="C93" s="101" t="s">
        <v>138</v>
      </c>
      <c r="D93" s="42"/>
      <c r="E93" s="42"/>
      <c r="F93" s="42"/>
      <c r="G93" s="42"/>
      <c r="H93" s="42"/>
      <c r="I93" s="42"/>
      <c r="J93" s="193">
        <f>BK93</f>
        <v>0</v>
      </c>
      <c r="K93" s="42"/>
      <c r="L93" s="46"/>
      <c r="M93" s="97"/>
      <c r="N93" s="194"/>
      <c r="O93" s="98"/>
      <c r="P93" s="195">
        <f>P94+P97+P99+P101+P105+P108+P110+P119+P122+P124+P126+P128+P131+P135</f>
        <v>0</v>
      </c>
      <c r="Q93" s="98"/>
      <c r="R93" s="195">
        <f>R94+R97+R99+R101+R105+R108+R110+R119+R122+R124+R126+R128+R131+R135</f>
        <v>0</v>
      </c>
      <c r="S93" s="98"/>
      <c r="T93" s="196">
        <f>T94+T97+T99+T101+T105+T108+T110+T119+T122+T124+T126+T128+T131+T135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T93" s="19" t="s">
        <v>70</v>
      </c>
      <c r="AU93" s="19" t="s">
        <v>110</v>
      </c>
      <c r="BK93" s="197">
        <f>BK94+BK97+BK99+BK101+BK105+BK108+BK110+BK119+BK122+BK124+BK126+BK128+BK131+BK135</f>
        <v>0</v>
      </c>
    </row>
    <row r="94" s="12" customFormat="1" ht="25.92" customHeight="1">
      <c r="A94" s="12"/>
      <c r="B94" s="198"/>
      <c r="C94" s="199"/>
      <c r="D94" s="200" t="s">
        <v>70</v>
      </c>
      <c r="E94" s="201" t="s">
        <v>1534</v>
      </c>
      <c r="F94" s="201" t="s">
        <v>1535</v>
      </c>
      <c r="G94" s="199"/>
      <c r="H94" s="199"/>
      <c r="I94" s="202"/>
      <c r="J94" s="203">
        <f>BK94</f>
        <v>0</v>
      </c>
      <c r="K94" s="199"/>
      <c r="L94" s="204"/>
      <c r="M94" s="205"/>
      <c r="N94" s="206"/>
      <c r="O94" s="206"/>
      <c r="P94" s="207">
        <f>SUM(P95:P96)</f>
        <v>0</v>
      </c>
      <c r="Q94" s="206"/>
      <c r="R94" s="207">
        <f>SUM(R95:R96)</f>
        <v>0</v>
      </c>
      <c r="S94" s="206"/>
      <c r="T94" s="208">
        <f>SUM(T95:T96)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9" t="s">
        <v>78</v>
      </c>
      <c r="AT94" s="210" t="s">
        <v>70</v>
      </c>
      <c r="AU94" s="210" t="s">
        <v>71</v>
      </c>
      <c r="AY94" s="209" t="s">
        <v>141</v>
      </c>
      <c r="BK94" s="211">
        <f>SUM(BK95:BK96)</f>
        <v>0</v>
      </c>
    </row>
    <row r="95" s="2" customFormat="1" ht="16.5" customHeight="1">
      <c r="A95" s="40"/>
      <c r="B95" s="41"/>
      <c r="C95" s="214" t="s">
        <v>78</v>
      </c>
      <c r="D95" s="214" t="s">
        <v>143</v>
      </c>
      <c r="E95" s="215" t="s">
        <v>1536</v>
      </c>
      <c r="F95" s="216" t="s">
        <v>1537</v>
      </c>
      <c r="G95" s="217" t="s">
        <v>347</v>
      </c>
      <c r="H95" s="218">
        <v>90</v>
      </c>
      <c r="I95" s="219"/>
      <c r="J95" s="220">
        <f>ROUND(I95*H95,2)</f>
        <v>0</v>
      </c>
      <c r="K95" s="216" t="s">
        <v>19</v>
      </c>
      <c r="L95" s="46"/>
      <c r="M95" s="221" t="s">
        <v>19</v>
      </c>
      <c r="N95" s="222" t="s">
        <v>43</v>
      </c>
      <c r="O95" s="86"/>
      <c r="P95" s="223">
        <f>O95*H95</f>
        <v>0</v>
      </c>
      <c r="Q95" s="223">
        <v>0</v>
      </c>
      <c r="R95" s="223">
        <f>Q95*H95</f>
        <v>0</v>
      </c>
      <c r="S95" s="223">
        <v>0</v>
      </c>
      <c r="T95" s="224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25" t="s">
        <v>148</v>
      </c>
      <c r="AT95" s="225" t="s">
        <v>143</v>
      </c>
      <c r="AU95" s="225" t="s">
        <v>78</v>
      </c>
      <c r="AY95" s="19" t="s">
        <v>141</v>
      </c>
      <c r="BE95" s="226">
        <f>IF(N95="základní",J95,0)</f>
        <v>0</v>
      </c>
      <c r="BF95" s="226">
        <f>IF(N95="snížená",J95,0)</f>
        <v>0</v>
      </c>
      <c r="BG95" s="226">
        <f>IF(N95="zákl. přenesená",J95,0)</f>
        <v>0</v>
      </c>
      <c r="BH95" s="226">
        <f>IF(N95="sníž. přenesená",J95,0)</f>
        <v>0</v>
      </c>
      <c r="BI95" s="226">
        <f>IF(N95="nulová",J95,0)</f>
        <v>0</v>
      </c>
      <c r="BJ95" s="19" t="s">
        <v>84</v>
      </c>
      <c r="BK95" s="226">
        <f>ROUND(I95*H95,2)</f>
        <v>0</v>
      </c>
      <c r="BL95" s="19" t="s">
        <v>148</v>
      </c>
      <c r="BM95" s="225" t="s">
        <v>148</v>
      </c>
    </row>
    <row r="96" s="2" customFormat="1" ht="16.5" customHeight="1">
      <c r="A96" s="40"/>
      <c r="B96" s="41"/>
      <c r="C96" s="214" t="s">
        <v>84</v>
      </c>
      <c r="D96" s="214" t="s">
        <v>143</v>
      </c>
      <c r="E96" s="215" t="s">
        <v>1538</v>
      </c>
      <c r="F96" s="216" t="s">
        <v>1539</v>
      </c>
      <c r="G96" s="217" t="s">
        <v>347</v>
      </c>
      <c r="H96" s="218">
        <v>800</v>
      </c>
      <c r="I96" s="219"/>
      <c r="J96" s="220">
        <f>ROUND(I96*H96,2)</f>
        <v>0</v>
      </c>
      <c r="K96" s="216" t="s">
        <v>19</v>
      </c>
      <c r="L96" s="46"/>
      <c r="M96" s="221" t="s">
        <v>19</v>
      </c>
      <c r="N96" s="222" t="s">
        <v>43</v>
      </c>
      <c r="O96" s="86"/>
      <c r="P96" s="223">
        <f>O96*H96</f>
        <v>0</v>
      </c>
      <c r="Q96" s="223">
        <v>0</v>
      </c>
      <c r="R96" s="223">
        <f>Q96*H96</f>
        <v>0</v>
      </c>
      <c r="S96" s="223">
        <v>0</v>
      </c>
      <c r="T96" s="224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25" t="s">
        <v>148</v>
      </c>
      <c r="AT96" s="225" t="s">
        <v>143</v>
      </c>
      <c r="AU96" s="225" t="s">
        <v>78</v>
      </c>
      <c r="AY96" s="19" t="s">
        <v>141</v>
      </c>
      <c r="BE96" s="226">
        <f>IF(N96="základní",J96,0)</f>
        <v>0</v>
      </c>
      <c r="BF96" s="226">
        <f>IF(N96="snížená",J96,0)</f>
        <v>0</v>
      </c>
      <c r="BG96" s="226">
        <f>IF(N96="zákl. přenesená",J96,0)</f>
        <v>0</v>
      </c>
      <c r="BH96" s="226">
        <f>IF(N96="sníž. přenesená",J96,0)</f>
        <v>0</v>
      </c>
      <c r="BI96" s="226">
        <f>IF(N96="nulová",J96,0)</f>
        <v>0</v>
      </c>
      <c r="BJ96" s="19" t="s">
        <v>84</v>
      </c>
      <c r="BK96" s="226">
        <f>ROUND(I96*H96,2)</f>
        <v>0</v>
      </c>
      <c r="BL96" s="19" t="s">
        <v>148</v>
      </c>
      <c r="BM96" s="225" t="s">
        <v>191</v>
      </c>
    </row>
    <row r="97" s="12" customFormat="1" ht="25.92" customHeight="1">
      <c r="A97" s="12"/>
      <c r="B97" s="198"/>
      <c r="C97" s="199"/>
      <c r="D97" s="200" t="s">
        <v>70</v>
      </c>
      <c r="E97" s="201" t="s">
        <v>1540</v>
      </c>
      <c r="F97" s="201" t="s">
        <v>1541</v>
      </c>
      <c r="G97" s="199"/>
      <c r="H97" s="199"/>
      <c r="I97" s="202"/>
      <c r="J97" s="203">
        <f>BK97</f>
        <v>0</v>
      </c>
      <c r="K97" s="199"/>
      <c r="L97" s="204"/>
      <c r="M97" s="205"/>
      <c r="N97" s="206"/>
      <c r="O97" s="206"/>
      <c r="P97" s="207">
        <f>P98</f>
        <v>0</v>
      </c>
      <c r="Q97" s="206"/>
      <c r="R97" s="207">
        <f>R98</f>
        <v>0</v>
      </c>
      <c r="S97" s="206"/>
      <c r="T97" s="208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9" t="s">
        <v>78</v>
      </c>
      <c r="AT97" s="210" t="s">
        <v>70</v>
      </c>
      <c r="AU97" s="210" t="s">
        <v>71</v>
      </c>
      <c r="AY97" s="209" t="s">
        <v>141</v>
      </c>
      <c r="BK97" s="211">
        <f>BK98</f>
        <v>0</v>
      </c>
    </row>
    <row r="98" s="2" customFormat="1" ht="16.5" customHeight="1">
      <c r="A98" s="40"/>
      <c r="B98" s="41"/>
      <c r="C98" s="214" t="s">
        <v>164</v>
      </c>
      <c r="D98" s="214" t="s">
        <v>143</v>
      </c>
      <c r="E98" s="215" t="s">
        <v>1542</v>
      </c>
      <c r="F98" s="216" t="s">
        <v>1543</v>
      </c>
      <c r="G98" s="217" t="s">
        <v>347</v>
      </c>
      <c r="H98" s="218">
        <v>26</v>
      </c>
      <c r="I98" s="219"/>
      <c r="J98" s="220">
        <f>ROUND(I98*H98,2)</f>
        <v>0</v>
      </c>
      <c r="K98" s="216" t="s">
        <v>19</v>
      </c>
      <c r="L98" s="46"/>
      <c r="M98" s="221" t="s">
        <v>19</v>
      </c>
      <c r="N98" s="222" t="s">
        <v>43</v>
      </c>
      <c r="O98" s="86"/>
      <c r="P98" s="223">
        <f>O98*H98</f>
        <v>0</v>
      </c>
      <c r="Q98" s="223">
        <v>0</v>
      </c>
      <c r="R98" s="223">
        <f>Q98*H98</f>
        <v>0</v>
      </c>
      <c r="S98" s="223">
        <v>0</v>
      </c>
      <c r="T98" s="224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25" t="s">
        <v>148</v>
      </c>
      <c r="AT98" s="225" t="s">
        <v>143</v>
      </c>
      <c r="AU98" s="225" t="s">
        <v>78</v>
      </c>
      <c r="AY98" s="19" t="s">
        <v>141</v>
      </c>
      <c r="BE98" s="226">
        <f>IF(N98="základní",J98,0)</f>
        <v>0</v>
      </c>
      <c r="BF98" s="226">
        <f>IF(N98="snížená",J98,0)</f>
        <v>0</v>
      </c>
      <c r="BG98" s="226">
        <f>IF(N98="zákl. přenesená",J98,0)</f>
        <v>0</v>
      </c>
      <c r="BH98" s="226">
        <f>IF(N98="sníž. přenesená",J98,0)</f>
        <v>0</v>
      </c>
      <c r="BI98" s="226">
        <f>IF(N98="nulová",J98,0)</f>
        <v>0</v>
      </c>
      <c r="BJ98" s="19" t="s">
        <v>84</v>
      </c>
      <c r="BK98" s="226">
        <f>ROUND(I98*H98,2)</f>
        <v>0</v>
      </c>
      <c r="BL98" s="19" t="s">
        <v>148</v>
      </c>
      <c r="BM98" s="225" t="s">
        <v>187</v>
      </c>
    </row>
    <row r="99" s="12" customFormat="1" ht="25.92" customHeight="1">
      <c r="A99" s="12"/>
      <c r="B99" s="198"/>
      <c r="C99" s="199"/>
      <c r="D99" s="200" t="s">
        <v>70</v>
      </c>
      <c r="E99" s="201" t="s">
        <v>1544</v>
      </c>
      <c r="F99" s="201" t="s">
        <v>1545</v>
      </c>
      <c r="G99" s="199"/>
      <c r="H99" s="199"/>
      <c r="I99" s="202"/>
      <c r="J99" s="203">
        <f>BK99</f>
        <v>0</v>
      </c>
      <c r="K99" s="199"/>
      <c r="L99" s="204"/>
      <c r="M99" s="205"/>
      <c r="N99" s="206"/>
      <c r="O99" s="206"/>
      <c r="P99" s="207">
        <f>P100</f>
        <v>0</v>
      </c>
      <c r="Q99" s="206"/>
      <c r="R99" s="207">
        <f>R100</f>
        <v>0</v>
      </c>
      <c r="S99" s="206"/>
      <c r="T99" s="208">
        <f>T100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09" t="s">
        <v>78</v>
      </c>
      <c r="AT99" s="210" t="s">
        <v>70</v>
      </c>
      <c r="AU99" s="210" t="s">
        <v>71</v>
      </c>
      <c r="AY99" s="209" t="s">
        <v>141</v>
      </c>
      <c r="BK99" s="211">
        <f>BK100</f>
        <v>0</v>
      </c>
    </row>
    <row r="100" s="2" customFormat="1" ht="16.5" customHeight="1">
      <c r="A100" s="40"/>
      <c r="B100" s="41"/>
      <c r="C100" s="214" t="s">
        <v>148</v>
      </c>
      <c r="D100" s="214" t="s">
        <v>143</v>
      </c>
      <c r="E100" s="215" t="s">
        <v>1546</v>
      </c>
      <c r="F100" s="216" t="s">
        <v>1547</v>
      </c>
      <c r="G100" s="217" t="s">
        <v>1366</v>
      </c>
      <c r="H100" s="218">
        <v>13</v>
      </c>
      <c r="I100" s="219"/>
      <c r="J100" s="220">
        <f>ROUND(I100*H100,2)</f>
        <v>0</v>
      </c>
      <c r="K100" s="216" t="s">
        <v>19</v>
      </c>
      <c r="L100" s="46"/>
      <c r="M100" s="221" t="s">
        <v>19</v>
      </c>
      <c r="N100" s="222" t="s">
        <v>43</v>
      </c>
      <c r="O100" s="86"/>
      <c r="P100" s="223">
        <f>O100*H100</f>
        <v>0</v>
      </c>
      <c r="Q100" s="223">
        <v>0</v>
      </c>
      <c r="R100" s="223">
        <f>Q100*H100</f>
        <v>0</v>
      </c>
      <c r="S100" s="223">
        <v>0</v>
      </c>
      <c r="T100" s="224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25" t="s">
        <v>148</v>
      </c>
      <c r="AT100" s="225" t="s">
        <v>143</v>
      </c>
      <c r="AU100" s="225" t="s">
        <v>78</v>
      </c>
      <c r="AY100" s="19" t="s">
        <v>141</v>
      </c>
      <c r="BE100" s="226">
        <f>IF(N100="základní",J100,0)</f>
        <v>0</v>
      </c>
      <c r="BF100" s="226">
        <f>IF(N100="snížená",J100,0)</f>
        <v>0</v>
      </c>
      <c r="BG100" s="226">
        <f>IF(N100="zákl. přenesená",J100,0)</f>
        <v>0</v>
      </c>
      <c r="BH100" s="226">
        <f>IF(N100="sníž. přenesená",J100,0)</f>
        <v>0</v>
      </c>
      <c r="BI100" s="226">
        <f>IF(N100="nulová",J100,0)</f>
        <v>0</v>
      </c>
      <c r="BJ100" s="19" t="s">
        <v>84</v>
      </c>
      <c r="BK100" s="226">
        <f>ROUND(I100*H100,2)</f>
        <v>0</v>
      </c>
      <c r="BL100" s="19" t="s">
        <v>148</v>
      </c>
      <c r="BM100" s="225" t="s">
        <v>217</v>
      </c>
    </row>
    <row r="101" s="12" customFormat="1" ht="25.92" customHeight="1">
      <c r="A101" s="12"/>
      <c r="B101" s="198"/>
      <c r="C101" s="199"/>
      <c r="D101" s="200" t="s">
        <v>70</v>
      </c>
      <c r="E101" s="201" t="s">
        <v>1548</v>
      </c>
      <c r="F101" s="201" t="s">
        <v>1549</v>
      </c>
      <c r="G101" s="199"/>
      <c r="H101" s="199"/>
      <c r="I101" s="202"/>
      <c r="J101" s="203">
        <f>BK101</f>
        <v>0</v>
      </c>
      <c r="K101" s="199"/>
      <c r="L101" s="204"/>
      <c r="M101" s="205"/>
      <c r="N101" s="206"/>
      <c r="O101" s="206"/>
      <c r="P101" s="207">
        <f>SUM(P102:P104)</f>
        <v>0</v>
      </c>
      <c r="Q101" s="206"/>
      <c r="R101" s="207">
        <f>SUM(R102:R104)</f>
        <v>0</v>
      </c>
      <c r="S101" s="206"/>
      <c r="T101" s="208">
        <f>SUM(T102:T104)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9" t="s">
        <v>78</v>
      </c>
      <c r="AT101" s="210" t="s">
        <v>70</v>
      </c>
      <c r="AU101" s="210" t="s">
        <v>71</v>
      </c>
      <c r="AY101" s="209" t="s">
        <v>141</v>
      </c>
      <c r="BK101" s="211">
        <f>SUM(BK102:BK104)</f>
        <v>0</v>
      </c>
    </row>
    <row r="102" s="2" customFormat="1" ht="16.5" customHeight="1">
      <c r="A102" s="40"/>
      <c r="B102" s="41"/>
      <c r="C102" s="214" t="s">
        <v>182</v>
      </c>
      <c r="D102" s="214" t="s">
        <v>143</v>
      </c>
      <c r="E102" s="215" t="s">
        <v>1550</v>
      </c>
      <c r="F102" s="216" t="s">
        <v>1551</v>
      </c>
      <c r="G102" s="217" t="s">
        <v>1366</v>
      </c>
      <c r="H102" s="218">
        <v>600</v>
      </c>
      <c r="I102" s="219"/>
      <c r="J102" s="220">
        <f>ROUND(I102*H102,2)</f>
        <v>0</v>
      </c>
      <c r="K102" s="216" t="s">
        <v>19</v>
      </c>
      <c r="L102" s="46"/>
      <c r="M102" s="221" t="s">
        <v>19</v>
      </c>
      <c r="N102" s="222" t="s">
        <v>43</v>
      </c>
      <c r="O102" s="86"/>
      <c r="P102" s="223">
        <f>O102*H102</f>
        <v>0</v>
      </c>
      <c r="Q102" s="223">
        <v>0</v>
      </c>
      <c r="R102" s="223">
        <f>Q102*H102</f>
        <v>0</v>
      </c>
      <c r="S102" s="223">
        <v>0</v>
      </c>
      <c r="T102" s="224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25" t="s">
        <v>148</v>
      </c>
      <c r="AT102" s="225" t="s">
        <v>143</v>
      </c>
      <c r="AU102" s="225" t="s">
        <v>78</v>
      </c>
      <c r="AY102" s="19" t="s">
        <v>141</v>
      </c>
      <c r="BE102" s="226">
        <f>IF(N102="základní",J102,0)</f>
        <v>0</v>
      </c>
      <c r="BF102" s="226">
        <f>IF(N102="snížená",J102,0)</f>
        <v>0</v>
      </c>
      <c r="BG102" s="226">
        <f>IF(N102="zákl. přenesená",J102,0)</f>
        <v>0</v>
      </c>
      <c r="BH102" s="226">
        <f>IF(N102="sníž. přenesená",J102,0)</f>
        <v>0</v>
      </c>
      <c r="BI102" s="226">
        <f>IF(N102="nulová",J102,0)</f>
        <v>0</v>
      </c>
      <c r="BJ102" s="19" t="s">
        <v>84</v>
      </c>
      <c r="BK102" s="226">
        <f>ROUND(I102*H102,2)</f>
        <v>0</v>
      </c>
      <c r="BL102" s="19" t="s">
        <v>148</v>
      </c>
      <c r="BM102" s="225" t="s">
        <v>234</v>
      </c>
    </row>
    <row r="103" s="2" customFormat="1" ht="16.5" customHeight="1">
      <c r="A103" s="40"/>
      <c r="B103" s="41"/>
      <c r="C103" s="214" t="s">
        <v>191</v>
      </c>
      <c r="D103" s="214" t="s">
        <v>143</v>
      </c>
      <c r="E103" s="215" t="s">
        <v>1552</v>
      </c>
      <c r="F103" s="216" t="s">
        <v>1553</v>
      </c>
      <c r="G103" s="217" t="s">
        <v>1366</v>
      </c>
      <c r="H103" s="218">
        <v>24</v>
      </c>
      <c r="I103" s="219"/>
      <c r="J103" s="220">
        <f>ROUND(I103*H103,2)</f>
        <v>0</v>
      </c>
      <c r="K103" s="216" t="s">
        <v>19</v>
      </c>
      <c r="L103" s="46"/>
      <c r="M103" s="221" t="s">
        <v>19</v>
      </c>
      <c r="N103" s="222" t="s">
        <v>43</v>
      </c>
      <c r="O103" s="86"/>
      <c r="P103" s="223">
        <f>O103*H103</f>
        <v>0</v>
      </c>
      <c r="Q103" s="223">
        <v>0</v>
      </c>
      <c r="R103" s="223">
        <f>Q103*H103</f>
        <v>0</v>
      </c>
      <c r="S103" s="223">
        <v>0</v>
      </c>
      <c r="T103" s="224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25" t="s">
        <v>148</v>
      </c>
      <c r="AT103" s="225" t="s">
        <v>143</v>
      </c>
      <c r="AU103" s="225" t="s">
        <v>78</v>
      </c>
      <c r="AY103" s="19" t="s">
        <v>141</v>
      </c>
      <c r="BE103" s="226">
        <f>IF(N103="základní",J103,0)</f>
        <v>0</v>
      </c>
      <c r="BF103" s="226">
        <f>IF(N103="snížená",J103,0)</f>
        <v>0</v>
      </c>
      <c r="BG103" s="226">
        <f>IF(N103="zákl. přenesená",J103,0)</f>
        <v>0</v>
      </c>
      <c r="BH103" s="226">
        <f>IF(N103="sníž. přenesená",J103,0)</f>
        <v>0</v>
      </c>
      <c r="BI103" s="226">
        <f>IF(N103="nulová",J103,0)</f>
        <v>0</v>
      </c>
      <c r="BJ103" s="19" t="s">
        <v>84</v>
      </c>
      <c r="BK103" s="226">
        <f>ROUND(I103*H103,2)</f>
        <v>0</v>
      </c>
      <c r="BL103" s="19" t="s">
        <v>148</v>
      </c>
      <c r="BM103" s="225" t="s">
        <v>244</v>
      </c>
    </row>
    <row r="104" s="2" customFormat="1" ht="16.5" customHeight="1">
      <c r="A104" s="40"/>
      <c r="B104" s="41"/>
      <c r="C104" s="214" t="s">
        <v>196</v>
      </c>
      <c r="D104" s="214" t="s">
        <v>143</v>
      </c>
      <c r="E104" s="215" t="s">
        <v>1554</v>
      </c>
      <c r="F104" s="216" t="s">
        <v>1555</v>
      </c>
      <c r="G104" s="217" t="s">
        <v>1366</v>
      </c>
      <c r="H104" s="218">
        <v>13</v>
      </c>
      <c r="I104" s="219"/>
      <c r="J104" s="220">
        <f>ROUND(I104*H104,2)</f>
        <v>0</v>
      </c>
      <c r="K104" s="216" t="s">
        <v>19</v>
      </c>
      <c r="L104" s="46"/>
      <c r="M104" s="221" t="s">
        <v>19</v>
      </c>
      <c r="N104" s="222" t="s">
        <v>43</v>
      </c>
      <c r="O104" s="86"/>
      <c r="P104" s="223">
        <f>O104*H104</f>
        <v>0</v>
      </c>
      <c r="Q104" s="223">
        <v>0</v>
      </c>
      <c r="R104" s="223">
        <f>Q104*H104</f>
        <v>0</v>
      </c>
      <c r="S104" s="223">
        <v>0</v>
      </c>
      <c r="T104" s="224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25" t="s">
        <v>148</v>
      </c>
      <c r="AT104" s="225" t="s">
        <v>143</v>
      </c>
      <c r="AU104" s="225" t="s">
        <v>78</v>
      </c>
      <c r="AY104" s="19" t="s">
        <v>141</v>
      </c>
      <c r="BE104" s="226">
        <f>IF(N104="základní",J104,0)</f>
        <v>0</v>
      </c>
      <c r="BF104" s="226">
        <f>IF(N104="snížená",J104,0)</f>
        <v>0</v>
      </c>
      <c r="BG104" s="226">
        <f>IF(N104="zákl. přenesená",J104,0)</f>
        <v>0</v>
      </c>
      <c r="BH104" s="226">
        <f>IF(N104="sníž. přenesená",J104,0)</f>
        <v>0</v>
      </c>
      <c r="BI104" s="226">
        <f>IF(N104="nulová",J104,0)</f>
        <v>0</v>
      </c>
      <c r="BJ104" s="19" t="s">
        <v>84</v>
      </c>
      <c r="BK104" s="226">
        <f>ROUND(I104*H104,2)</f>
        <v>0</v>
      </c>
      <c r="BL104" s="19" t="s">
        <v>148</v>
      </c>
      <c r="BM104" s="225" t="s">
        <v>283</v>
      </c>
    </row>
    <row r="105" s="12" customFormat="1" ht="25.92" customHeight="1">
      <c r="A105" s="12"/>
      <c r="B105" s="198"/>
      <c r="C105" s="199"/>
      <c r="D105" s="200" t="s">
        <v>70</v>
      </c>
      <c r="E105" s="201" t="s">
        <v>1556</v>
      </c>
      <c r="F105" s="201" t="s">
        <v>1557</v>
      </c>
      <c r="G105" s="199"/>
      <c r="H105" s="199"/>
      <c r="I105" s="202"/>
      <c r="J105" s="203">
        <f>BK105</f>
        <v>0</v>
      </c>
      <c r="K105" s="199"/>
      <c r="L105" s="204"/>
      <c r="M105" s="205"/>
      <c r="N105" s="206"/>
      <c r="O105" s="206"/>
      <c r="P105" s="207">
        <f>SUM(P106:P107)</f>
        <v>0</v>
      </c>
      <c r="Q105" s="206"/>
      <c r="R105" s="207">
        <f>SUM(R106:R107)</f>
        <v>0</v>
      </c>
      <c r="S105" s="206"/>
      <c r="T105" s="208">
        <f>SUM(T106:T107)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09" t="s">
        <v>78</v>
      </c>
      <c r="AT105" s="210" t="s">
        <v>70</v>
      </c>
      <c r="AU105" s="210" t="s">
        <v>71</v>
      </c>
      <c r="AY105" s="209" t="s">
        <v>141</v>
      </c>
      <c r="BK105" s="211">
        <f>SUM(BK106:BK107)</f>
        <v>0</v>
      </c>
    </row>
    <row r="106" s="2" customFormat="1" ht="16.5" customHeight="1">
      <c r="A106" s="40"/>
      <c r="B106" s="41"/>
      <c r="C106" s="214" t="s">
        <v>187</v>
      </c>
      <c r="D106" s="214" t="s">
        <v>143</v>
      </c>
      <c r="E106" s="215" t="s">
        <v>1558</v>
      </c>
      <c r="F106" s="216" t="s">
        <v>1559</v>
      </c>
      <c r="G106" s="217" t="s">
        <v>1366</v>
      </c>
      <c r="H106" s="218">
        <v>376</v>
      </c>
      <c r="I106" s="219"/>
      <c r="J106" s="220">
        <f>ROUND(I106*H106,2)</f>
        <v>0</v>
      </c>
      <c r="K106" s="216" t="s">
        <v>19</v>
      </c>
      <c r="L106" s="46"/>
      <c r="M106" s="221" t="s">
        <v>19</v>
      </c>
      <c r="N106" s="222" t="s">
        <v>43</v>
      </c>
      <c r="O106" s="86"/>
      <c r="P106" s="223">
        <f>O106*H106</f>
        <v>0</v>
      </c>
      <c r="Q106" s="223">
        <v>0</v>
      </c>
      <c r="R106" s="223">
        <f>Q106*H106</f>
        <v>0</v>
      </c>
      <c r="S106" s="223">
        <v>0</v>
      </c>
      <c r="T106" s="224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25" t="s">
        <v>148</v>
      </c>
      <c r="AT106" s="225" t="s">
        <v>143</v>
      </c>
      <c r="AU106" s="225" t="s">
        <v>78</v>
      </c>
      <c r="AY106" s="19" t="s">
        <v>141</v>
      </c>
      <c r="BE106" s="226">
        <f>IF(N106="základní",J106,0)</f>
        <v>0</v>
      </c>
      <c r="BF106" s="226">
        <f>IF(N106="snížená",J106,0)</f>
        <v>0</v>
      </c>
      <c r="BG106" s="226">
        <f>IF(N106="zákl. přenesená",J106,0)</f>
        <v>0</v>
      </c>
      <c r="BH106" s="226">
        <f>IF(N106="sníž. přenesená",J106,0)</f>
        <v>0</v>
      </c>
      <c r="BI106" s="226">
        <f>IF(N106="nulová",J106,0)</f>
        <v>0</v>
      </c>
      <c r="BJ106" s="19" t="s">
        <v>84</v>
      </c>
      <c r="BK106" s="226">
        <f>ROUND(I106*H106,2)</f>
        <v>0</v>
      </c>
      <c r="BL106" s="19" t="s">
        <v>148</v>
      </c>
      <c r="BM106" s="225" t="s">
        <v>297</v>
      </c>
    </row>
    <row r="107" s="2" customFormat="1" ht="16.5" customHeight="1">
      <c r="A107" s="40"/>
      <c r="B107" s="41"/>
      <c r="C107" s="214" t="s">
        <v>209</v>
      </c>
      <c r="D107" s="214" t="s">
        <v>143</v>
      </c>
      <c r="E107" s="215" t="s">
        <v>1560</v>
      </c>
      <c r="F107" s="216" t="s">
        <v>1561</v>
      </c>
      <c r="G107" s="217" t="s">
        <v>1366</v>
      </c>
      <c r="H107" s="218">
        <v>44</v>
      </c>
      <c r="I107" s="219"/>
      <c r="J107" s="220">
        <f>ROUND(I107*H107,2)</f>
        <v>0</v>
      </c>
      <c r="K107" s="216" t="s">
        <v>19</v>
      </c>
      <c r="L107" s="46"/>
      <c r="M107" s="221" t="s">
        <v>19</v>
      </c>
      <c r="N107" s="222" t="s">
        <v>43</v>
      </c>
      <c r="O107" s="86"/>
      <c r="P107" s="223">
        <f>O107*H107</f>
        <v>0</v>
      </c>
      <c r="Q107" s="223">
        <v>0</v>
      </c>
      <c r="R107" s="223">
        <f>Q107*H107</f>
        <v>0</v>
      </c>
      <c r="S107" s="223">
        <v>0</v>
      </c>
      <c r="T107" s="224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25" t="s">
        <v>148</v>
      </c>
      <c r="AT107" s="225" t="s">
        <v>143</v>
      </c>
      <c r="AU107" s="225" t="s">
        <v>78</v>
      </c>
      <c r="AY107" s="19" t="s">
        <v>141</v>
      </c>
      <c r="BE107" s="226">
        <f>IF(N107="základní",J107,0)</f>
        <v>0</v>
      </c>
      <c r="BF107" s="226">
        <f>IF(N107="snížená",J107,0)</f>
        <v>0</v>
      </c>
      <c r="BG107" s="226">
        <f>IF(N107="zákl. přenesená",J107,0)</f>
        <v>0</v>
      </c>
      <c r="BH107" s="226">
        <f>IF(N107="sníž. přenesená",J107,0)</f>
        <v>0</v>
      </c>
      <c r="BI107" s="226">
        <f>IF(N107="nulová",J107,0)</f>
        <v>0</v>
      </c>
      <c r="BJ107" s="19" t="s">
        <v>84</v>
      </c>
      <c r="BK107" s="226">
        <f>ROUND(I107*H107,2)</f>
        <v>0</v>
      </c>
      <c r="BL107" s="19" t="s">
        <v>148</v>
      </c>
      <c r="BM107" s="225" t="s">
        <v>309</v>
      </c>
    </row>
    <row r="108" s="12" customFormat="1" ht="25.92" customHeight="1">
      <c r="A108" s="12"/>
      <c r="B108" s="198"/>
      <c r="C108" s="199"/>
      <c r="D108" s="200" t="s">
        <v>70</v>
      </c>
      <c r="E108" s="201" t="s">
        <v>1562</v>
      </c>
      <c r="F108" s="201" t="s">
        <v>1563</v>
      </c>
      <c r="G108" s="199"/>
      <c r="H108" s="199"/>
      <c r="I108" s="202"/>
      <c r="J108" s="203">
        <f>BK108</f>
        <v>0</v>
      </c>
      <c r="K108" s="199"/>
      <c r="L108" s="204"/>
      <c r="M108" s="205"/>
      <c r="N108" s="206"/>
      <c r="O108" s="206"/>
      <c r="P108" s="207">
        <f>P109</f>
        <v>0</v>
      </c>
      <c r="Q108" s="206"/>
      <c r="R108" s="207">
        <f>R109</f>
        <v>0</v>
      </c>
      <c r="S108" s="206"/>
      <c r="T108" s="208">
        <f>T109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9" t="s">
        <v>78</v>
      </c>
      <c r="AT108" s="210" t="s">
        <v>70</v>
      </c>
      <c r="AU108" s="210" t="s">
        <v>71</v>
      </c>
      <c r="AY108" s="209" t="s">
        <v>141</v>
      </c>
      <c r="BK108" s="211">
        <f>BK109</f>
        <v>0</v>
      </c>
    </row>
    <row r="109" s="2" customFormat="1" ht="16.5" customHeight="1">
      <c r="A109" s="40"/>
      <c r="B109" s="41"/>
      <c r="C109" s="214" t="s">
        <v>217</v>
      </c>
      <c r="D109" s="214" t="s">
        <v>143</v>
      </c>
      <c r="E109" s="215" t="s">
        <v>1564</v>
      </c>
      <c r="F109" s="216" t="s">
        <v>1565</v>
      </c>
      <c r="G109" s="217" t="s">
        <v>1366</v>
      </c>
      <c r="H109" s="218">
        <v>120</v>
      </c>
      <c r="I109" s="219"/>
      <c r="J109" s="220">
        <f>ROUND(I109*H109,2)</f>
        <v>0</v>
      </c>
      <c r="K109" s="216" t="s">
        <v>19</v>
      </c>
      <c r="L109" s="46"/>
      <c r="M109" s="221" t="s">
        <v>19</v>
      </c>
      <c r="N109" s="222" t="s">
        <v>43</v>
      </c>
      <c r="O109" s="86"/>
      <c r="P109" s="223">
        <f>O109*H109</f>
        <v>0</v>
      </c>
      <c r="Q109" s="223">
        <v>0</v>
      </c>
      <c r="R109" s="223">
        <f>Q109*H109</f>
        <v>0</v>
      </c>
      <c r="S109" s="223">
        <v>0</v>
      </c>
      <c r="T109" s="224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25" t="s">
        <v>148</v>
      </c>
      <c r="AT109" s="225" t="s">
        <v>143</v>
      </c>
      <c r="AU109" s="225" t="s">
        <v>78</v>
      </c>
      <c r="AY109" s="19" t="s">
        <v>141</v>
      </c>
      <c r="BE109" s="226">
        <f>IF(N109="základní",J109,0)</f>
        <v>0</v>
      </c>
      <c r="BF109" s="226">
        <f>IF(N109="snížená",J109,0)</f>
        <v>0</v>
      </c>
      <c r="BG109" s="226">
        <f>IF(N109="zákl. přenesená",J109,0)</f>
        <v>0</v>
      </c>
      <c r="BH109" s="226">
        <f>IF(N109="sníž. přenesená",J109,0)</f>
        <v>0</v>
      </c>
      <c r="BI109" s="226">
        <f>IF(N109="nulová",J109,0)</f>
        <v>0</v>
      </c>
      <c r="BJ109" s="19" t="s">
        <v>84</v>
      </c>
      <c r="BK109" s="226">
        <f>ROUND(I109*H109,2)</f>
        <v>0</v>
      </c>
      <c r="BL109" s="19" t="s">
        <v>148</v>
      </c>
      <c r="BM109" s="225" t="s">
        <v>331</v>
      </c>
    </row>
    <row r="110" s="12" customFormat="1" ht="25.92" customHeight="1">
      <c r="A110" s="12"/>
      <c r="B110" s="198"/>
      <c r="C110" s="199"/>
      <c r="D110" s="200" t="s">
        <v>70</v>
      </c>
      <c r="E110" s="201" t="s">
        <v>1566</v>
      </c>
      <c r="F110" s="201" t="s">
        <v>1567</v>
      </c>
      <c r="G110" s="199"/>
      <c r="H110" s="199"/>
      <c r="I110" s="202"/>
      <c r="J110" s="203">
        <f>BK110</f>
        <v>0</v>
      </c>
      <c r="K110" s="199"/>
      <c r="L110" s="204"/>
      <c r="M110" s="205"/>
      <c r="N110" s="206"/>
      <c r="O110" s="206"/>
      <c r="P110" s="207">
        <f>SUM(P111:P118)</f>
        <v>0</v>
      </c>
      <c r="Q110" s="206"/>
      <c r="R110" s="207">
        <f>SUM(R111:R118)</f>
        <v>0</v>
      </c>
      <c r="S110" s="206"/>
      <c r="T110" s="208">
        <f>SUM(T111:T118)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9" t="s">
        <v>78</v>
      </c>
      <c r="AT110" s="210" t="s">
        <v>70</v>
      </c>
      <c r="AU110" s="210" t="s">
        <v>71</v>
      </c>
      <c r="AY110" s="209" t="s">
        <v>141</v>
      </c>
      <c r="BK110" s="211">
        <f>SUM(BK111:BK118)</f>
        <v>0</v>
      </c>
    </row>
    <row r="111" s="2" customFormat="1" ht="16.5" customHeight="1">
      <c r="A111" s="40"/>
      <c r="B111" s="41"/>
      <c r="C111" s="214" t="s">
        <v>225</v>
      </c>
      <c r="D111" s="214" t="s">
        <v>143</v>
      </c>
      <c r="E111" s="215" t="s">
        <v>1568</v>
      </c>
      <c r="F111" s="216" t="s">
        <v>1569</v>
      </c>
      <c r="G111" s="217" t="s">
        <v>1366</v>
      </c>
      <c r="H111" s="218">
        <v>13</v>
      </c>
      <c r="I111" s="219"/>
      <c r="J111" s="220">
        <f>ROUND(I111*H111,2)</f>
        <v>0</v>
      </c>
      <c r="K111" s="216" t="s">
        <v>19</v>
      </c>
      <c r="L111" s="46"/>
      <c r="M111" s="221" t="s">
        <v>19</v>
      </c>
      <c r="N111" s="222" t="s">
        <v>43</v>
      </c>
      <c r="O111" s="86"/>
      <c r="P111" s="223">
        <f>O111*H111</f>
        <v>0</v>
      </c>
      <c r="Q111" s="223">
        <v>0</v>
      </c>
      <c r="R111" s="223">
        <f>Q111*H111</f>
        <v>0</v>
      </c>
      <c r="S111" s="223">
        <v>0</v>
      </c>
      <c r="T111" s="224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25" t="s">
        <v>148</v>
      </c>
      <c r="AT111" s="225" t="s">
        <v>143</v>
      </c>
      <c r="AU111" s="225" t="s">
        <v>78</v>
      </c>
      <c r="AY111" s="19" t="s">
        <v>141</v>
      </c>
      <c r="BE111" s="226">
        <f>IF(N111="základní",J111,0)</f>
        <v>0</v>
      </c>
      <c r="BF111" s="226">
        <f>IF(N111="snížená",J111,0)</f>
        <v>0</v>
      </c>
      <c r="BG111" s="226">
        <f>IF(N111="zákl. přenesená",J111,0)</f>
        <v>0</v>
      </c>
      <c r="BH111" s="226">
        <f>IF(N111="sníž. přenesená",J111,0)</f>
        <v>0</v>
      </c>
      <c r="BI111" s="226">
        <f>IF(N111="nulová",J111,0)</f>
        <v>0</v>
      </c>
      <c r="BJ111" s="19" t="s">
        <v>84</v>
      </c>
      <c r="BK111" s="226">
        <f>ROUND(I111*H111,2)</f>
        <v>0</v>
      </c>
      <c r="BL111" s="19" t="s">
        <v>148</v>
      </c>
      <c r="BM111" s="225" t="s">
        <v>344</v>
      </c>
    </row>
    <row r="112" s="2" customFormat="1" ht="16.5" customHeight="1">
      <c r="A112" s="40"/>
      <c r="B112" s="41"/>
      <c r="C112" s="214" t="s">
        <v>234</v>
      </c>
      <c r="D112" s="214" t="s">
        <v>143</v>
      </c>
      <c r="E112" s="215" t="s">
        <v>1570</v>
      </c>
      <c r="F112" s="216" t="s">
        <v>1571</v>
      </c>
      <c r="G112" s="217" t="s">
        <v>1366</v>
      </c>
      <c r="H112" s="218">
        <v>26</v>
      </c>
      <c r="I112" s="219"/>
      <c r="J112" s="220">
        <f>ROUND(I112*H112,2)</f>
        <v>0</v>
      </c>
      <c r="K112" s="216" t="s">
        <v>19</v>
      </c>
      <c r="L112" s="46"/>
      <c r="M112" s="221" t="s">
        <v>19</v>
      </c>
      <c r="N112" s="222" t="s">
        <v>43</v>
      </c>
      <c r="O112" s="86"/>
      <c r="P112" s="223">
        <f>O112*H112</f>
        <v>0</v>
      </c>
      <c r="Q112" s="223">
        <v>0</v>
      </c>
      <c r="R112" s="223">
        <f>Q112*H112</f>
        <v>0</v>
      </c>
      <c r="S112" s="223">
        <v>0</v>
      </c>
      <c r="T112" s="224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25" t="s">
        <v>148</v>
      </c>
      <c r="AT112" s="225" t="s">
        <v>143</v>
      </c>
      <c r="AU112" s="225" t="s">
        <v>78</v>
      </c>
      <c r="AY112" s="19" t="s">
        <v>141</v>
      </c>
      <c r="BE112" s="226">
        <f>IF(N112="základní",J112,0)</f>
        <v>0</v>
      </c>
      <c r="BF112" s="226">
        <f>IF(N112="snížená",J112,0)</f>
        <v>0</v>
      </c>
      <c r="BG112" s="226">
        <f>IF(N112="zákl. přenesená",J112,0)</f>
        <v>0</v>
      </c>
      <c r="BH112" s="226">
        <f>IF(N112="sníž. přenesená",J112,0)</f>
        <v>0</v>
      </c>
      <c r="BI112" s="226">
        <f>IF(N112="nulová",J112,0)</f>
        <v>0</v>
      </c>
      <c r="BJ112" s="19" t="s">
        <v>84</v>
      </c>
      <c r="BK112" s="226">
        <f>ROUND(I112*H112,2)</f>
        <v>0</v>
      </c>
      <c r="BL112" s="19" t="s">
        <v>148</v>
      </c>
      <c r="BM112" s="225" t="s">
        <v>366</v>
      </c>
    </row>
    <row r="113" s="2" customFormat="1" ht="16.5" customHeight="1">
      <c r="A113" s="40"/>
      <c r="B113" s="41"/>
      <c r="C113" s="214" t="s">
        <v>239</v>
      </c>
      <c r="D113" s="214" t="s">
        <v>143</v>
      </c>
      <c r="E113" s="215" t="s">
        <v>1572</v>
      </c>
      <c r="F113" s="216" t="s">
        <v>1573</v>
      </c>
      <c r="G113" s="217" t="s">
        <v>1366</v>
      </c>
      <c r="H113" s="218">
        <v>4</v>
      </c>
      <c r="I113" s="219"/>
      <c r="J113" s="220">
        <f>ROUND(I113*H113,2)</f>
        <v>0</v>
      </c>
      <c r="K113" s="216" t="s">
        <v>19</v>
      </c>
      <c r="L113" s="46"/>
      <c r="M113" s="221" t="s">
        <v>19</v>
      </c>
      <c r="N113" s="222" t="s">
        <v>43</v>
      </c>
      <c r="O113" s="86"/>
      <c r="P113" s="223">
        <f>O113*H113</f>
        <v>0</v>
      </c>
      <c r="Q113" s="223">
        <v>0</v>
      </c>
      <c r="R113" s="223">
        <f>Q113*H113</f>
        <v>0</v>
      </c>
      <c r="S113" s="223">
        <v>0</v>
      </c>
      <c r="T113" s="224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25" t="s">
        <v>148</v>
      </c>
      <c r="AT113" s="225" t="s">
        <v>143</v>
      </c>
      <c r="AU113" s="225" t="s">
        <v>78</v>
      </c>
      <c r="AY113" s="19" t="s">
        <v>141</v>
      </c>
      <c r="BE113" s="226">
        <f>IF(N113="základní",J113,0)</f>
        <v>0</v>
      </c>
      <c r="BF113" s="226">
        <f>IF(N113="snížená",J113,0)</f>
        <v>0</v>
      </c>
      <c r="BG113" s="226">
        <f>IF(N113="zákl. přenesená",J113,0)</f>
        <v>0</v>
      </c>
      <c r="BH113" s="226">
        <f>IF(N113="sníž. přenesená",J113,0)</f>
        <v>0</v>
      </c>
      <c r="BI113" s="226">
        <f>IF(N113="nulová",J113,0)</f>
        <v>0</v>
      </c>
      <c r="BJ113" s="19" t="s">
        <v>84</v>
      </c>
      <c r="BK113" s="226">
        <f>ROUND(I113*H113,2)</f>
        <v>0</v>
      </c>
      <c r="BL113" s="19" t="s">
        <v>148</v>
      </c>
      <c r="BM113" s="225" t="s">
        <v>377</v>
      </c>
    </row>
    <row r="114" s="2" customFormat="1" ht="16.5" customHeight="1">
      <c r="A114" s="40"/>
      <c r="B114" s="41"/>
      <c r="C114" s="214" t="s">
        <v>244</v>
      </c>
      <c r="D114" s="214" t="s">
        <v>143</v>
      </c>
      <c r="E114" s="215" t="s">
        <v>1574</v>
      </c>
      <c r="F114" s="216" t="s">
        <v>1575</v>
      </c>
      <c r="G114" s="217" t="s">
        <v>1366</v>
      </c>
      <c r="H114" s="218">
        <v>4</v>
      </c>
      <c r="I114" s="219"/>
      <c r="J114" s="220">
        <f>ROUND(I114*H114,2)</f>
        <v>0</v>
      </c>
      <c r="K114" s="216" t="s">
        <v>19</v>
      </c>
      <c r="L114" s="46"/>
      <c r="M114" s="221" t="s">
        <v>19</v>
      </c>
      <c r="N114" s="222" t="s">
        <v>43</v>
      </c>
      <c r="O114" s="86"/>
      <c r="P114" s="223">
        <f>O114*H114</f>
        <v>0</v>
      </c>
      <c r="Q114" s="223">
        <v>0</v>
      </c>
      <c r="R114" s="223">
        <f>Q114*H114</f>
        <v>0</v>
      </c>
      <c r="S114" s="223">
        <v>0</v>
      </c>
      <c r="T114" s="224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25" t="s">
        <v>148</v>
      </c>
      <c r="AT114" s="225" t="s">
        <v>143</v>
      </c>
      <c r="AU114" s="225" t="s">
        <v>78</v>
      </c>
      <c r="AY114" s="19" t="s">
        <v>141</v>
      </c>
      <c r="BE114" s="226">
        <f>IF(N114="základní",J114,0)</f>
        <v>0</v>
      </c>
      <c r="BF114" s="226">
        <f>IF(N114="snížená",J114,0)</f>
        <v>0</v>
      </c>
      <c r="BG114" s="226">
        <f>IF(N114="zákl. přenesená",J114,0)</f>
        <v>0</v>
      </c>
      <c r="BH114" s="226">
        <f>IF(N114="sníž. přenesená",J114,0)</f>
        <v>0</v>
      </c>
      <c r="BI114" s="226">
        <f>IF(N114="nulová",J114,0)</f>
        <v>0</v>
      </c>
      <c r="BJ114" s="19" t="s">
        <v>84</v>
      </c>
      <c r="BK114" s="226">
        <f>ROUND(I114*H114,2)</f>
        <v>0</v>
      </c>
      <c r="BL114" s="19" t="s">
        <v>148</v>
      </c>
      <c r="BM114" s="225" t="s">
        <v>407</v>
      </c>
    </row>
    <row r="115" s="2" customFormat="1" ht="16.5" customHeight="1">
      <c r="A115" s="40"/>
      <c r="B115" s="41"/>
      <c r="C115" s="214" t="s">
        <v>8</v>
      </c>
      <c r="D115" s="214" t="s">
        <v>143</v>
      </c>
      <c r="E115" s="215" t="s">
        <v>1576</v>
      </c>
      <c r="F115" s="216" t="s">
        <v>1577</v>
      </c>
      <c r="G115" s="217" t="s">
        <v>347</v>
      </c>
      <c r="H115" s="218">
        <v>10</v>
      </c>
      <c r="I115" s="219"/>
      <c r="J115" s="220">
        <f>ROUND(I115*H115,2)</f>
        <v>0</v>
      </c>
      <c r="K115" s="216" t="s">
        <v>19</v>
      </c>
      <c r="L115" s="46"/>
      <c r="M115" s="221" t="s">
        <v>19</v>
      </c>
      <c r="N115" s="222" t="s">
        <v>43</v>
      </c>
      <c r="O115" s="86"/>
      <c r="P115" s="223">
        <f>O115*H115</f>
        <v>0</v>
      </c>
      <c r="Q115" s="223">
        <v>0</v>
      </c>
      <c r="R115" s="223">
        <f>Q115*H115</f>
        <v>0</v>
      </c>
      <c r="S115" s="223">
        <v>0</v>
      </c>
      <c r="T115" s="224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25" t="s">
        <v>148</v>
      </c>
      <c r="AT115" s="225" t="s">
        <v>143</v>
      </c>
      <c r="AU115" s="225" t="s">
        <v>78</v>
      </c>
      <c r="AY115" s="19" t="s">
        <v>141</v>
      </c>
      <c r="BE115" s="226">
        <f>IF(N115="základní",J115,0)</f>
        <v>0</v>
      </c>
      <c r="BF115" s="226">
        <f>IF(N115="snížená",J115,0)</f>
        <v>0</v>
      </c>
      <c r="BG115" s="226">
        <f>IF(N115="zákl. přenesená",J115,0)</f>
        <v>0</v>
      </c>
      <c r="BH115" s="226">
        <f>IF(N115="sníž. přenesená",J115,0)</f>
        <v>0</v>
      </c>
      <c r="BI115" s="226">
        <f>IF(N115="nulová",J115,0)</f>
        <v>0</v>
      </c>
      <c r="BJ115" s="19" t="s">
        <v>84</v>
      </c>
      <c r="BK115" s="226">
        <f>ROUND(I115*H115,2)</f>
        <v>0</v>
      </c>
      <c r="BL115" s="19" t="s">
        <v>148</v>
      </c>
      <c r="BM115" s="225" t="s">
        <v>294</v>
      </c>
    </row>
    <row r="116" s="2" customFormat="1" ht="16.5" customHeight="1">
      <c r="A116" s="40"/>
      <c r="B116" s="41"/>
      <c r="C116" s="214" t="s">
        <v>283</v>
      </c>
      <c r="D116" s="214" t="s">
        <v>143</v>
      </c>
      <c r="E116" s="215" t="s">
        <v>1578</v>
      </c>
      <c r="F116" s="216" t="s">
        <v>1579</v>
      </c>
      <c r="G116" s="217" t="s">
        <v>1366</v>
      </c>
      <c r="H116" s="218">
        <v>2</v>
      </c>
      <c r="I116" s="219"/>
      <c r="J116" s="220">
        <f>ROUND(I116*H116,2)</f>
        <v>0</v>
      </c>
      <c r="K116" s="216" t="s">
        <v>19</v>
      </c>
      <c r="L116" s="46"/>
      <c r="M116" s="221" t="s">
        <v>19</v>
      </c>
      <c r="N116" s="222" t="s">
        <v>43</v>
      </c>
      <c r="O116" s="86"/>
      <c r="P116" s="223">
        <f>O116*H116</f>
        <v>0</v>
      </c>
      <c r="Q116" s="223">
        <v>0</v>
      </c>
      <c r="R116" s="223">
        <f>Q116*H116</f>
        <v>0</v>
      </c>
      <c r="S116" s="223">
        <v>0</v>
      </c>
      <c r="T116" s="224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25" t="s">
        <v>148</v>
      </c>
      <c r="AT116" s="225" t="s">
        <v>143</v>
      </c>
      <c r="AU116" s="225" t="s">
        <v>78</v>
      </c>
      <c r="AY116" s="19" t="s">
        <v>141</v>
      </c>
      <c r="BE116" s="226">
        <f>IF(N116="základní",J116,0)</f>
        <v>0</v>
      </c>
      <c r="BF116" s="226">
        <f>IF(N116="snížená",J116,0)</f>
        <v>0</v>
      </c>
      <c r="BG116" s="226">
        <f>IF(N116="zákl. přenesená",J116,0)</f>
        <v>0</v>
      </c>
      <c r="BH116" s="226">
        <f>IF(N116="sníž. přenesená",J116,0)</f>
        <v>0</v>
      </c>
      <c r="BI116" s="226">
        <f>IF(N116="nulová",J116,0)</f>
        <v>0</v>
      </c>
      <c r="BJ116" s="19" t="s">
        <v>84</v>
      </c>
      <c r="BK116" s="226">
        <f>ROUND(I116*H116,2)</f>
        <v>0</v>
      </c>
      <c r="BL116" s="19" t="s">
        <v>148</v>
      </c>
      <c r="BM116" s="225" t="s">
        <v>451</v>
      </c>
    </row>
    <row r="117" s="2" customFormat="1" ht="16.5" customHeight="1">
      <c r="A117" s="40"/>
      <c r="B117" s="41"/>
      <c r="C117" s="214" t="s">
        <v>291</v>
      </c>
      <c r="D117" s="214" t="s">
        <v>143</v>
      </c>
      <c r="E117" s="215" t="s">
        <v>1580</v>
      </c>
      <c r="F117" s="216" t="s">
        <v>1581</v>
      </c>
      <c r="G117" s="217" t="s">
        <v>1366</v>
      </c>
      <c r="H117" s="218">
        <v>4</v>
      </c>
      <c r="I117" s="219"/>
      <c r="J117" s="220">
        <f>ROUND(I117*H117,2)</f>
        <v>0</v>
      </c>
      <c r="K117" s="216" t="s">
        <v>19</v>
      </c>
      <c r="L117" s="46"/>
      <c r="M117" s="221" t="s">
        <v>19</v>
      </c>
      <c r="N117" s="222" t="s">
        <v>43</v>
      </c>
      <c r="O117" s="86"/>
      <c r="P117" s="223">
        <f>O117*H117</f>
        <v>0</v>
      </c>
      <c r="Q117" s="223">
        <v>0</v>
      </c>
      <c r="R117" s="223">
        <f>Q117*H117</f>
        <v>0</v>
      </c>
      <c r="S117" s="223">
        <v>0</v>
      </c>
      <c r="T117" s="224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25" t="s">
        <v>148</v>
      </c>
      <c r="AT117" s="225" t="s">
        <v>143</v>
      </c>
      <c r="AU117" s="225" t="s">
        <v>78</v>
      </c>
      <c r="AY117" s="19" t="s">
        <v>141</v>
      </c>
      <c r="BE117" s="226">
        <f>IF(N117="základní",J117,0)</f>
        <v>0</v>
      </c>
      <c r="BF117" s="226">
        <f>IF(N117="snížená",J117,0)</f>
        <v>0</v>
      </c>
      <c r="BG117" s="226">
        <f>IF(N117="zákl. přenesená",J117,0)</f>
        <v>0</v>
      </c>
      <c r="BH117" s="226">
        <f>IF(N117="sníž. přenesená",J117,0)</f>
        <v>0</v>
      </c>
      <c r="BI117" s="226">
        <f>IF(N117="nulová",J117,0)</f>
        <v>0</v>
      </c>
      <c r="BJ117" s="19" t="s">
        <v>84</v>
      </c>
      <c r="BK117" s="226">
        <f>ROUND(I117*H117,2)</f>
        <v>0</v>
      </c>
      <c r="BL117" s="19" t="s">
        <v>148</v>
      </c>
      <c r="BM117" s="225" t="s">
        <v>464</v>
      </c>
    </row>
    <row r="118" s="2" customFormat="1" ht="16.5" customHeight="1">
      <c r="A118" s="40"/>
      <c r="B118" s="41"/>
      <c r="C118" s="214" t="s">
        <v>297</v>
      </c>
      <c r="D118" s="214" t="s">
        <v>143</v>
      </c>
      <c r="E118" s="215" t="s">
        <v>1582</v>
      </c>
      <c r="F118" s="216" t="s">
        <v>1583</v>
      </c>
      <c r="G118" s="217" t="s">
        <v>1366</v>
      </c>
      <c r="H118" s="218">
        <v>1</v>
      </c>
      <c r="I118" s="219"/>
      <c r="J118" s="220">
        <f>ROUND(I118*H118,2)</f>
        <v>0</v>
      </c>
      <c r="K118" s="216" t="s">
        <v>19</v>
      </c>
      <c r="L118" s="46"/>
      <c r="M118" s="221" t="s">
        <v>19</v>
      </c>
      <c r="N118" s="222" t="s">
        <v>43</v>
      </c>
      <c r="O118" s="86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R118" s="225" t="s">
        <v>148</v>
      </c>
      <c r="AT118" s="225" t="s">
        <v>143</v>
      </c>
      <c r="AU118" s="225" t="s">
        <v>78</v>
      </c>
      <c r="AY118" s="19" t="s">
        <v>141</v>
      </c>
      <c r="BE118" s="226">
        <f>IF(N118="základní",J118,0)</f>
        <v>0</v>
      </c>
      <c r="BF118" s="226">
        <f>IF(N118="snížená",J118,0)</f>
        <v>0</v>
      </c>
      <c r="BG118" s="226">
        <f>IF(N118="zákl. přenesená",J118,0)</f>
        <v>0</v>
      </c>
      <c r="BH118" s="226">
        <f>IF(N118="sníž. přenesená",J118,0)</f>
        <v>0</v>
      </c>
      <c r="BI118" s="226">
        <f>IF(N118="nulová",J118,0)</f>
        <v>0</v>
      </c>
      <c r="BJ118" s="19" t="s">
        <v>84</v>
      </c>
      <c r="BK118" s="226">
        <f>ROUND(I118*H118,2)</f>
        <v>0</v>
      </c>
      <c r="BL118" s="19" t="s">
        <v>148</v>
      </c>
      <c r="BM118" s="225" t="s">
        <v>478</v>
      </c>
    </row>
    <row r="119" s="12" customFormat="1" ht="25.92" customHeight="1">
      <c r="A119" s="12"/>
      <c r="B119" s="198"/>
      <c r="C119" s="199"/>
      <c r="D119" s="200" t="s">
        <v>70</v>
      </c>
      <c r="E119" s="201" t="s">
        <v>1584</v>
      </c>
      <c r="F119" s="201" t="s">
        <v>1585</v>
      </c>
      <c r="G119" s="199"/>
      <c r="H119" s="199"/>
      <c r="I119" s="202"/>
      <c r="J119" s="203">
        <f>BK119</f>
        <v>0</v>
      </c>
      <c r="K119" s="199"/>
      <c r="L119" s="204"/>
      <c r="M119" s="205"/>
      <c r="N119" s="206"/>
      <c r="O119" s="206"/>
      <c r="P119" s="207">
        <f>SUM(P120:P121)</f>
        <v>0</v>
      </c>
      <c r="Q119" s="206"/>
      <c r="R119" s="207">
        <f>SUM(R120:R121)</f>
        <v>0</v>
      </c>
      <c r="S119" s="206"/>
      <c r="T119" s="208">
        <f>SUM(T120:T121)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9" t="s">
        <v>78</v>
      </c>
      <c r="AT119" s="210" t="s">
        <v>70</v>
      </c>
      <c r="AU119" s="210" t="s">
        <v>71</v>
      </c>
      <c r="AY119" s="209" t="s">
        <v>141</v>
      </c>
      <c r="BK119" s="211">
        <f>SUM(BK120:BK121)</f>
        <v>0</v>
      </c>
    </row>
    <row r="120" s="2" customFormat="1" ht="16.5" customHeight="1">
      <c r="A120" s="40"/>
      <c r="B120" s="41"/>
      <c r="C120" s="214" t="s">
        <v>303</v>
      </c>
      <c r="D120" s="214" t="s">
        <v>143</v>
      </c>
      <c r="E120" s="215" t="s">
        <v>1586</v>
      </c>
      <c r="F120" s="216" t="s">
        <v>1587</v>
      </c>
      <c r="G120" s="217" t="s">
        <v>1366</v>
      </c>
      <c r="H120" s="218">
        <v>17</v>
      </c>
      <c r="I120" s="219"/>
      <c r="J120" s="220">
        <f>ROUND(I120*H120,2)</f>
        <v>0</v>
      </c>
      <c r="K120" s="216" t="s">
        <v>19</v>
      </c>
      <c r="L120" s="46"/>
      <c r="M120" s="221" t="s">
        <v>19</v>
      </c>
      <c r="N120" s="222" t="s">
        <v>43</v>
      </c>
      <c r="O120" s="86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25" t="s">
        <v>148</v>
      </c>
      <c r="AT120" s="225" t="s">
        <v>143</v>
      </c>
      <c r="AU120" s="225" t="s">
        <v>78</v>
      </c>
      <c r="AY120" s="19" t="s">
        <v>141</v>
      </c>
      <c r="BE120" s="226">
        <f>IF(N120="základní",J120,0)</f>
        <v>0</v>
      </c>
      <c r="BF120" s="226">
        <f>IF(N120="snížená",J120,0)</f>
        <v>0</v>
      </c>
      <c r="BG120" s="226">
        <f>IF(N120="zákl. přenesená",J120,0)</f>
        <v>0</v>
      </c>
      <c r="BH120" s="226">
        <f>IF(N120="sníž. přenesená",J120,0)</f>
        <v>0</v>
      </c>
      <c r="BI120" s="226">
        <f>IF(N120="nulová",J120,0)</f>
        <v>0</v>
      </c>
      <c r="BJ120" s="19" t="s">
        <v>84</v>
      </c>
      <c r="BK120" s="226">
        <f>ROUND(I120*H120,2)</f>
        <v>0</v>
      </c>
      <c r="BL120" s="19" t="s">
        <v>148</v>
      </c>
      <c r="BM120" s="225" t="s">
        <v>505</v>
      </c>
    </row>
    <row r="121" s="2" customFormat="1" ht="16.5" customHeight="1">
      <c r="A121" s="40"/>
      <c r="B121" s="41"/>
      <c r="C121" s="214" t="s">
        <v>309</v>
      </c>
      <c r="D121" s="214" t="s">
        <v>143</v>
      </c>
      <c r="E121" s="215" t="s">
        <v>1588</v>
      </c>
      <c r="F121" s="216" t="s">
        <v>1589</v>
      </c>
      <c r="G121" s="217" t="s">
        <v>347</v>
      </c>
      <c r="H121" s="218">
        <v>13</v>
      </c>
      <c r="I121" s="219"/>
      <c r="J121" s="220">
        <f>ROUND(I121*H121,2)</f>
        <v>0</v>
      </c>
      <c r="K121" s="216" t="s">
        <v>19</v>
      </c>
      <c r="L121" s="46"/>
      <c r="M121" s="221" t="s">
        <v>19</v>
      </c>
      <c r="N121" s="222" t="s">
        <v>43</v>
      </c>
      <c r="O121" s="86"/>
      <c r="P121" s="223">
        <f>O121*H121</f>
        <v>0</v>
      </c>
      <c r="Q121" s="223">
        <v>0</v>
      </c>
      <c r="R121" s="223">
        <f>Q121*H121</f>
        <v>0</v>
      </c>
      <c r="S121" s="223">
        <v>0</v>
      </c>
      <c r="T121" s="224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25" t="s">
        <v>148</v>
      </c>
      <c r="AT121" s="225" t="s">
        <v>143</v>
      </c>
      <c r="AU121" s="225" t="s">
        <v>78</v>
      </c>
      <c r="AY121" s="19" t="s">
        <v>141</v>
      </c>
      <c r="BE121" s="226">
        <f>IF(N121="základní",J121,0)</f>
        <v>0</v>
      </c>
      <c r="BF121" s="226">
        <f>IF(N121="snížená",J121,0)</f>
        <v>0</v>
      </c>
      <c r="BG121" s="226">
        <f>IF(N121="zákl. přenesená",J121,0)</f>
        <v>0</v>
      </c>
      <c r="BH121" s="226">
        <f>IF(N121="sníž. přenesená",J121,0)</f>
        <v>0</v>
      </c>
      <c r="BI121" s="226">
        <f>IF(N121="nulová",J121,0)</f>
        <v>0</v>
      </c>
      <c r="BJ121" s="19" t="s">
        <v>84</v>
      </c>
      <c r="BK121" s="226">
        <f>ROUND(I121*H121,2)</f>
        <v>0</v>
      </c>
      <c r="BL121" s="19" t="s">
        <v>148</v>
      </c>
      <c r="BM121" s="225" t="s">
        <v>532</v>
      </c>
    </row>
    <row r="122" s="12" customFormat="1" ht="25.92" customHeight="1">
      <c r="A122" s="12"/>
      <c r="B122" s="198"/>
      <c r="C122" s="199"/>
      <c r="D122" s="200" t="s">
        <v>70</v>
      </c>
      <c r="E122" s="201" t="s">
        <v>1584</v>
      </c>
      <c r="F122" s="201" t="s">
        <v>1585</v>
      </c>
      <c r="G122" s="199"/>
      <c r="H122" s="199"/>
      <c r="I122" s="202"/>
      <c r="J122" s="203">
        <f>BK122</f>
        <v>0</v>
      </c>
      <c r="K122" s="199"/>
      <c r="L122" s="204"/>
      <c r="M122" s="205"/>
      <c r="N122" s="206"/>
      <c r="O122" s="206"/>
      <c r="P122" s="207">
        <f>P123</f>
        <v>0</v>
      </c>
      <c r="Q122" s="206"/>
      <c r="R122" s="207">
        <f>R123</f>
        <v>0</v>
      </c>
      <c r="S122" s="206"/>
      <c r="T122" s="208">
        <f>T123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9" t="s">
        <v>78</v>
      </c>
      <c r="AT122" s="210" t="s">
        <v>70</v>
      </c>
      <c r="AU122" s="210" t="s">
        <v>71</v>
      </c>
      <c r="AY122" s="209" t="s">
        <v>141</v>
      </c>
      <c r="BK122" s="211">
        <f>BK123</f>
        <v>0</v>
      </c>
    </row>
    <row r="123" s="2" customFormat="1" ht="16.5" customHeight="1">
      <c r="A123" s="40"/>
      <c r="B123" s="41"/>
      <c r="C123" s="214" t="s">
        <v>7</v>
      </c>
      <c r="D123" s="214" t="s">
        <v>143</v>
      </c>
      <c r="E123" s="215" t="s">
        <v>1590</v>
      </c>
      <c r="F123" s="216" t="s">
        <v>1591</v>
      </c>
      <c r="G123" s="217" t="s">
        <v>1366</v>
      </c>
      <c r="H123" s="218">
        <v>26</v>
      </c>
      <c r="I123" s="219"/>
      <c r="J123" s="220">
        <f>ROUND(I123*H123,2)</f>
        <v>0</v>
      </c>
      <c r="K123" s="216" t="s">
        <v>19</v>
      </c>
      <c r="L123" s="46"/>
      <c r="M123" s="221" t="s">
        <v>19</v>
      </c>
      <c r="N123" s="222" t="s">
        <v>43</v>
      </c>
      <c r="O123" s="86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R123" s="225" t="s">
        <v>148</v>
      </c>
      <c r="AT123" s="225" t="s">
        <v>143</v>
      </c>
      <c r="AU123" s="225" t="s">
        <v>78</v>
      </c>
      <c r="AY123" s="19" t="s">
        <v>141</v>
      </c>
      <c r="BE123" s="226">
        <f>IF(N123="základní",J123,0)</f>
        <v>0</v>
      </c>
      <c r="BF123" s="226">
        <f>IF(N123="snížená",J123,0)</f>
        <v>0</v>
      </c>
      <c r="BG123" s="226">
        <f>IF(N123="zákl. přenesená",J123,0)</f>
        <v>0</v>
      </c>
      <c r="BH123" s="226">
        <f>IF(N123="sníž. přenesená",J123,0)</f>
        <v>0</v>
      </c>
      <c r="BI123" s="226">
        <f>IF(N123="nulová",J123,0)</f>
        <v>0</v>
      </c>
      <c r="BJ123" s="19" t="s">
        <v>84</v>
      </c>
      <c r="BK123" s="226">
        <f>ROUND(I123*H123,2)</f>
        <v>0</v>
      </c>
      <c r="BL123" s="19" t="s">
        <v>148</v>
      </c>
      <c r="BM123" s="225" t="s">
        <v>558</v>
      </c>
    </row>
    <row r="124" s="12" customFormat="1" ht="25.92" customHeight="1">
      <c r="A124" s="12"/>
      <c r="B124" s="198"/>
      <c r="C124" s="199"/>
      <c r="D124" s="200" t="s">
        <v>70</v>
      </c>
      <c r="E124" s="201" t="s">
        <v>1592</v>
      </c>
      <c r="F124" s="201" t="s">
        <v>1593</v>
      </c>
      <c r="G124" s="199"/>
      <c r="H124" s="199"/>
      <c r="I124" s="202"/>
      <c r="J124" s="203">
        <f>BK124</f>
        <v>0</v>
      </c>
      <c r="K124" s="199"/>
      <c r="L124" s="204"/>
      <c r="M124" s="205"/>
      <c r="N124" s="206"/>
      <c r="O124" s="206"/>
      <c r="P124" s="207">
        <f>P125</f>
        <v>0</v>
      </c>
      <c r="Q124" s="206"/>
      <c r="R124" s="207">
        <f>R125</f>
        <v>0</v>
      </c>
      <c r="S124" s="206"/>
      <c r="T124" s="208">
        <f>T125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9" t="s">
        <v>78</v>
      </c>
      <c r="AT124" s="210" t="s">
        <v>70</v>
      </c>
      <c r="AU124" s="210" t="s">
        <v>71</v>
      </c>
      <c r="AY124" s="209" t="s">
        <v>141</v>
      </c>
      <c r="BK124" s="211">
        <f>BK125</f>
        <v>0</v>
      </c>
    </row>
    <row r="125" s="2" customFormat="1" ht="16.5" customHeight="1">
      <c r="A125" s="40"/>
      <c r="B125" s="41"/>
      <c r="C125" s="214" t="s">
        <v>331</v>
      </c>
      <c r="D125" s="214" t="s">
        <v>143</v>
      </c>
      <c r="E125" s="215" t="s">
        <v>1594</v>
      </c>
      <c r="F125" s="216" t="s">
        <v>1595</v>
      </c>
      <c r="G125" s="217" t="s">
        <v>1596</v>
      </c>
      <c r="H125" s="218">
        <v>65</v>
      </c>
      <c r="I125" s="219"/>
      <c r="J125" s="220">
        <f>ROUND(I125*H125,2)</f>
        <v>0</v>
      </c>
      <c r="K125" s="216" t="s">
        <v>19</v>
      </c>
      <c r="L125" s="46"/>
      <c r="M125" s="221" t="s">
        <v>19</v>
      </c>
      <c r="N125" s="222" t="s">
        <v>43</v>
      </c>
      <c r="O125" s="86"/>
      <c r="P125" s="223">
        <f>O125*H125</f>
        <v>0</v>
      </c>
      <c r="Q125" s="223">
        <v>0</v>
      </c>
      <c r="R125" s="223">
        <f>Q125*H125</f>
        <v>0</v>
      </c>
      <c r="S125" s="223">
        <v>0</v>
      </c>
      <c r="T125" s="224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25" t="s">
        <v>148</v>
      </c>
      <c r="AT125" s="225" t="s">
        <v>143</v>
      </c>
      <c r="AU125" s="225" t="s">
        <v>78</v>
      </c>
      <c r="AY125" s="19" t="s">
        <v>141</v>
      </c>
      <c r="BE125" s="226">
        <f>IF(N125="základní",J125,0)</f>
        <v>0</v>
      </c>
      <c r="BF125" s="226">
        <f>IF(N125="snížená",J125,0)</f>
        <v>0</v>
      </c>
      <c r="BG125" s="226">
        <f>IF(N125="zákl. přenesená",J125,0)</f>
        <v>0</v>
      </c>
      <c r="BH125" s="226">
        <f>IF(N125="sníž. přenesená",J125,0)</f>
        <v>0</v>
      </c>
      <c r="BI125" s="226">
        <f>IF(N125="nulová",J125,0)</f>
        <v>0</v>
      </c>
      <c r="BJ125" s="19" t="s">
        <v>84</v>
      </c>
      <c r="BK125" s="226">
        <f>ROUND(I125*H125,2)</f>
        <v>0</v>
      </c>
      <c r="BL125" s="19" t="s">
        <v>148</v>
      </c>
      <c r="BM125" s="225" t="s">
        <v>596</v>
      </c>
    </row>
    <row r="126" s="12" customFormat="1" ht="25.92" customHeight="1">
      <c r="A126" s="12"/>
      <c r="B126" s="198"/>
      <c r="C126" s="199"/>
      <c r="D126" s="200" t="s">
        <v>70</v>
      </c>
      <c r="E126" s="201" t="s">
        <v>1592</v>
      </c>
      <c r="F126" s="201" t="s">
        <v>1593</v>
      </c>
      <c r="G126" s="199"/>
      <c r="H126" s="199"/>
      <c r="I126" s="202"/>
      <c r="J126" s="203">
        <f>BK126</f>
        <v>0</v>
      </c>
      <c r="K126" s="199"/>
      <c r="L126" s="204"/>
      <c r="M126" s="205"/>
      <c r="N126" s="206"/>
      <c r="O126" s="206"/>
      <c r="P126" s="207">
        <f>P127</f>
        <v>0</v>
      </c>
      <c r="Q126" s="206"/>
      <c r="R126" s="207">
        <f>R127</f>
        <v>0</v>
      </c>
      <c r="S126" s="206"/>
      <c r="T126" s="208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9" t="s">
        <v>78</v>
      </c>
      <c r="AT126" s="210" t="s">
        <v>70</v>
      </c>
      <c r="AU126" s="210" t="s">
        <v>71</v>
      </c>
      <c r="AY126" s="209" t="s">
        <v>141</v>
      </c>
      <c r="BK126" s="211">
        <f>BK127</f>
        <v>0</v>
      </c>
    </row>
    <row r="127" s="2" customFormat="1" ht="16.5" customHeight="1">
      <c r="A127" s="40"/>
      <c r="B127" s="41"/>
      <c r="C127" s="214" t="s">
        <v>338</v>
      </c>
      <c r="D127" s="214" t="s">
        <v>143</v>
      </c>
      <c r="E127" s="215" t="s">
        <v>1597</v>
      </c>
      <c r="F127" s="216" t="s">
        <v>1598</v>
      </c>
      <c r="G127" s="217" t="s">
        <v>1596</v>
      </c>
      <c r="H127" s="218">
        <v>5</v>
      </c>
      <c r="I127" s="219"/>
      <c r="J127" s="220">
        <f>ROUND(I127*H127,2)</f>
        <v>0</v>
      </c>
      <c r="K127" s="216" t="s">
        <v>19</v>
      </c>
      <c r="L127" s="46"/>
      <c r="M127" s="221" t="s">
        <v>19</v>
      </c>
      <c r="N127" s="222" t="s">
        <v>43</v>
      </c>
      <c r="O127" s="86"/>
      <c r="P127" s="223">
        <f>O127*H127</f>
        <v>0</v>
      </c>
      <c r="Q127" s="223">
        <v>0</v>
      </c>
      <c r="R127" s="223">
        <f>Q127*H127</f>
        <v>0</v>
      </c>
      <c r="S127" s="223">
        <v>0</v>
      </c>
      <c r="T127" s="224">
        <f>S127*H127</f>
        <v>0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25" t="s">
        <v>148</v>
      </c>
      <c r="AT127" s="225" t="s">
        <v>143</v>
      </c>
      <c r="AU127" s="225" t="s">
        <v>78</v>
      </c>
      <c r="AY127" s="19" t="s">
        <v>141</v>
      </c>
      <c r="BE127" s="226">
        <f>IF(N127="základní",J127,0)</f>
        <v>0</v>
      </c>
      <c r="BF127" s="226">
        <f>IF(N127="snížená",J127,0)</f>
        <v>0</v>
      </c>
      <c r="BG127" s="226">
        <f>IF(N127="zákl. přenesená",J127,0)</f>
        <v>0</v>
      </c>
      <c r="BH127" s="226">
        <f>IF(N127="sníž. přenesená",J127,0)</f>
        <v>0</v>
      </c>
      <c r="BI127" s="226">
        <f>IF(N127="nulová",J127,0)</f>
        <v>0</v>
      </c>
      <c r="BJ127" s="19" t="s">
        <v>84</v>
      </c>
      <c r="BK127" s="226">
        <f>ROUND(I127*H127,2)</f>
        <v>0</v>
      </c>
      <c r="BL127" s="19" t="s">
        <v>148</v>
      </c>
      <c r="BM127" s="225" t="s">
        <v>621</v>
      </c>
    </row>
    <row r="128" s="12" customFormat="1" ht="25.92" customHeight="1">
      <c r="A128" s="12"/>
      <c r="B128" s="198"/>
      <c r="C128" s="199"/>
      <c r="D128" s="200" t="s">
        <v>70</v>
      </c>
      <c r="E128" s="201" t="s">
        <v>1599</v>
      </c>
      <c r="F128" s="201" t="s">
        <v>1600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SUM(P129:P130)</f>
        <v>0</v>
      </c>
      <c r="Q128" s="206"/>
      <c r="R128" s="207">
        <f>SUM(R129:R130)</f>
        <v>0</v>
      </c>
      <c r="S128" s="206"/>
      <c r="T128" s="208">
        <f>SUM(T129:T130)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78</v>
      </c>
      <c r="AT128" s="210" t="s">
        <v>70</v>
      </c>
      <c r="AU128" s="210" t="s">
        <v>71</v>
      </c>
      <c r="AY128" s="209" t="s">
        <v>141</v>
      </c>
      <c r="BK128" s="211">
        <f>SUM(BK129:BK130)</f>
        <v>0</v>
      </c>
    </row>
    <row r="129" s="2" customFormat="1" ht="16.5" customHeight="1">
      <c r="A129" s="40"/>
      <c r="B129" s="41"/>
      <c r="C129" s="214" t="s">
        <v>344</v>
      </c>
      <c r="D129" s="214" t="s">
        <v>143</v>
      </c>
      <c r="E129" s="215" t="s">
        <v>1601</v>
      </c>
      <c r="F129" s="216" t="s">
        <v>1602</v>
      </c>
      <c r="G129" s="217" t="s">
        <v>1596</v>
      </c>
      <c r="H129" s="218">
        <v>4</v>
      </c>
      <c r="I129" s="219"/>
      <c r="J129" s="220">
        <f>ROUND(I129*H129,2)</f>
        <v>0</v>
      </c>
      <c r="K129" s="216" t="s">
        <v>19</v>
      </c>
      <c r="L129" s="46"/>
      <c r="M129" s="221" t="s">
        <v>19</v>
      </c>
      <c r="N129" s="222" t="s">
        <v>43</v>
      </c>
      <c r="O129" s="86"/>
      <c r="P129" s="223">
        <f>O129*H129</f>
        <v>0</v>
      </c>
      <c r="Q129" s="223">
        <v>0</v>
      </c>
      <c r="R129" s="223">
        <f>Q129*H129</f>
        <v>0</v>
      </c>
      <c r="S129" s="223">
        <v>0</v>
      </c>
      <c r="T129" s="224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25" t="s">
        <v>148</v>
      </c>
      <c r="AT129" s="225" t="s">
        <v>143</v>
      </c>
      <c r="AU129" s="225" t="s">
        <v>78</v>
      </c>
      <c r="AY129" s="19" t="s">
        <v>141</v>
      </c>
      <c r="BE129" s="226">
        <f>IF(N129="základní",J129,0)</f>
        <v>0</v>
      </c>
      <c r="BF129" s="226">
        <f>IF(N129="snížená",J129,0)</f>
        <v>0</v>
      </c>
      <c r="BG129" s="226">
        <f>IF(N129="zákl. přenesená",J129,0)</f>
        <v>0</v>
      </c>
      <c r="BH129" s="226">
        <f>IF(N129="sníž. přenesená",J129,0)</f>
        <v>0</v>
      </c>
      <c r="BI129" s="226">
        <f>IF(N129="nulová",J129,0)</f>
        <v>0</v>
      </c>
      <c r="BJ129" s="19" t="s">
        <v>84</v>
      </c>
      <c r="BK129" s="226">
        <f>ROUND(I129*H129,2)</f>
        <v>0</v>
      </c>
      <c r="BL129" s="19" t="s">
        <v>148</v>
      </c>
      <c r="BM129" s="225" t="s">
        <v>633</v>
      </c>
    </row>
    <row r="130" s="2" customFormat="1" ht="16.5" customHeight="1">
      <c r="A130" s="40"/>
      <c r="B130" s="41"/>
      <c r="C130" s="214" t="s">
        <v>356</v>
      </c>
      <c r="D130" s="214" t="s">
        <v>143</v>
      </c>
      <c r="E130" s="215" t="s">
        <v>1603</v>
      </c>
      <c r="F130" s="216" t="s">
        <v>1604</v>
      </c>
      <c r="G130" s="217" t="s">
        <v>1596</v>
      </c>
      <c r="H130" s="218">
        <v>62</v>
      </c>
      <c r="I130" s="219"/>
      <c r="J130" s="220">
        <f>ROUND(I130*H130,2)</f>
        <v>0</v>
      </c>
      <c r="K130" s="216" t="s">
        <v>19</v>
      </c>
      <c r="L130" s="46"/>
      <c r="M130" s="221" t="s">
        <v>19</v>
      </c>
      <c r="N130" s="222" t="s">
        <v>43</v>
      </c>
      <c r="O130" s="86"/>
      <c r="P130" s="223">
        <f>O130*H130</f>
        <v>0</v>
      </c>
      <c r="Q130" s="223">
        <v>0</v>
      </c>
      <c r="R130" s="223">
        <f>Q130*H130</f>
        <v>0</v>
      </c>
      <c r="S130" s="223">
        <v>0</v>
      </c>
      <c r="T130" s="224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25" t="s">
        <v>148</v>
      </c>
      <c r="AT130" s="225" t="s">
        <v>143</v>
      </c>
      <c r="AU130" s="225" t="s">
        <v>78</v>
      </c>
      <c r="AY130" s="19" t="s">
        <v>141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9" t="s">
        <v>84</v>
      </c>
      <c r="BK130" s="226">
        <f>ROUND(I130*H130,2)</f>
        <v>0</v>
      </c>
      <c r="BL130" s="19" t="s">
        <v>148</v>
      </c>
      <c r="BM130" s="225" t="s">
        <v>645</v>
      </c>
    </row>
    <row r="131" s="12" customFormat="1" ht="25.92" customHeight="1">
      <c r="A131" s="12"/>
      <c r="B131" s="198"/>
      <c r="C131" s="199"/>
      <c r="D131" s="200" t="s">
        <v>70</v>
      </c>
      <c r="E131" s="201" t="s">
        <v>1592</v>
      </c>
      <c r="F131" s="201" t="s">
        <v>1593</v>
      </c>
      <c r="G131" s="199"/>
      <c r="H131" s="199"/>
      <c r="I131" s="202"/>
      <c r="J131" s="20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0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78</v>
      </c>
      <c r="AT131" s="210" t="s">
        <v>70</v>
      </c>
      <c r="AU131" s="210" t="s">
        <v>71</v>
      </c>
      <c r="AY131" s="209" t="s">
        <v>141</v>
      </c>
      <c r="BK131" s="211">
        <f>SUM(BK132:BK134)</f>
        <v>0</v>
      </c>
    </row>
    <row r="132" s="2" customFormat="1" ht="16.5" customHeight="1">
      <c r="A132" s="40"/>
      <c r="B132" s="41"/>
      <c r="C132" s="214" t="s">
        <v>366</v>
      </c>
      <c r="D132" s="214" t="s">
        <v>143</v>
      </c>
      <c r="E132" s="215" t="s">
        <v>1605</v>
      </c>
      <c r="F132" s="216" t="s">
        <v>1606</v>
      </c>
      <c r="G132" s="217" t="s">
        <v>1596</v>
      </c>
      <c r="H132" s="218">
        <v>16</v>
      </c>
      <c r="I132" s="219"/>
      <c r="J132" s="220">
        <f>ROUND(I132*H132,2)</f>
        <v>0</v>
      </c>
      <c r="K132" s="216" t="s">
        <v>19</v>
      </c>
      <c r="L132" s="46"/>
      <c r="M132" s="221" t="s">
        <v>19</v>
      </c>
      <c r="N132" s="222" t="s">
        <v>43</v>
      </c>
      <c r="O132" s="86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25" t="s">
        <v>148</v>
      </c>
      <c r="AT132" s="225" t="s">
        <v>143</v>
      </c>
      <c r="AU132" s="225" t="s">
        <v>78</v>
      </c>
      <c r="AY132" s="19" t="s">
        <v>141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9" t="s">
        <v>84</v>
      </c>
      <c r="BK132" s="226">
        <f>ROUND(I132*H132,2)</f>
        <v>0</v>
      </c>
      <c r="BL132" s="19" t="s">
        <v>148</v>
      </c>
      <c r="BM132" s="225" t="s">
        <v>658</v>
      </c>
    </row>
    <row r="133" s="2" customFormat="1" ht="16.5" customHeight="1">
      <c r="A133" s="40"/>
      <c r="B133" s="41"/>
      <c r="C133" s="214" t="s">
        <v>373</v>
      </c>
      <c r="D133" s="214" t="s">
        <v>143</v>
      </c>
      <c r="E133" s="215" t="s">
        <v>1607</v>
      </c>
      <c r="F133" s="216" t="s">
        <v>1608</v>
      </c>
      <c r="G133" s="217" t="s">
        <v>1596</v>
      </c>
      <c r="H133" s="218">
        <v>30</v>
      </c>
      <c r="I133" s="219"/>
      <c r="J133" s="220">
        <f>ROUND(I133*H133,2)</f>
        <v>0</v>
      </c>
      <c r="K133" s="216" t="s">
        <v>19</v>
      </c>
      <c r="L133" s="46"/>
      <c r="M133" s="221" t="s">
        <v>19</v>
      </c>
      <c r="N133" s="222" t="s">
        <v>43</v>
      </c>
      <c r="O133" s="86"/>
      <c r="P133" s="223">
        <f>O133*H133</f>
        <v>0</v>
      </c>
      <c r="Q133" s="223">
        <v>0</v>
      </c>
      <c r="R133" s="223">
        <f>Q133*H133</f>
        <v>0</v>
      </c>
      <c r="S133" s="223">
        <v>0</v>
      </c>
      <c r="T133" s="224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25" t="s">
        <v>148</v>
      </c>
      <c r="AT133" s="225" t="s">
        <v>143</v>
      </c>
      <c r="AU133" s="225" t="s">
        <v>78</v>
      </c>
      <c r="AY133" s="19" t="s">
        <v>141</v>
      </c>
      <c r="BE133" s="226">
        <f>IF(N133="základní",J133,0)</f>
        <v>0</v>
      </c>
      <c r="BF133" s="226">
        <f>IF(N133="snížená",J133,0)</f>
        <v>0</v>
      </c>
      <c r="BG133" s="226">
        <f>IF(N133="zákl. přenesená",J133,0)</f>
        <v>0</v>
      </c>
      <c r="BH133" s="226">
        <f>IF(N133="sníž. přenesená",J133,0)</f>
        <v>0</v>
      </c>
      <c r="BI133" s="226">
        <f>IF(N133="nulová",J133,0)</f>
        <v>0</v>
      </c>
      <c r="BJ133" s="19" t="s">
        <v>84</v>
      </c>
      <c r="BK133" s="226">
        <f>ROUND(I133*H133,2)</f>
        <v>0</v>
      </c>
      <c r="BL133" s="19" t="s">
        <v>148</v>
      </c>
      <c r="BM133" s="225" t="s">
        <v>671</v>
      </c>
    </row>
    <row r="134" s="2" customFormat="1">
      <c r="A134" s="40"/>
      <c r="B134" s="41"/>
      <c r="C134" s="42"/>
      <c r="D134" s="234" t="s">
        <v>1609</v>
      </c>
      <c r="E134" s="42"/>
      <c r="F134" s="292" t="s">
        <v>1610</v>
      </c>
      <c r="G134" s="42"/>
      <c r="H134" s="42"/>
      <c r="I134" s="229"/>
      <c r="J134" s="42"/>
      <c r="K134" s="42"/>
      <c r="L134" s="46"/>
      <c r="M134" s="230"/>
      <c r="N134" s="231"/>
      <c r="O134" s="86"/>
      <c r="P134" s="86"/>
      <c r="Q134" s="86"/>
      <c r="R134" s="86"/>
      <c r="S134" s="86"/>
      <c r="T134" s="87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T134" s="19" t="s">
        <v>1609</v>
      </c>
      <c r="AU134" s="19" t="s">
        <v>78</v>
      </c>
    </row>
    <row r="135" s="12" customFormat="1" ht="25.92" customHeight="1">
      <c r="A135" s="12"/>
      <c r="B135" s="198"/>
      <c r="C135" s="199"/>
      <c r="D135" s="200" t="s">
        <v>70</v>
      </c>
      <c r="E135" s="201" t="s">
        <v>1403</v>
      </c>
      <c r="F135" s="201" t="s">
        <v>1404</v>
      </c>
      <c r="G135" s="199"/>
      <c r="H135" s="199"/>
      <c r="I135" s="202"/>
      <c r="J135" s="203">
        <f>BK135</f>
        <v>0</v>
      </c>
      <c r="K135" s="199"/>
      <c r="L135" s="204"/>
      <c r="M135" s="205"/>
      <c r="N135" s="206"/>
      <c r="O135" s="206"/>
      <c r="P135" s="207">
        <f>SUM(P136:P141)</f>
        <v>0</v>
      </c>
      <c r="Q135" s="206"/>
      <c r="R135" s="207">
        <f>SUM(R136:R141)</f>
        <v>0</v>
      </c>
      <c r="S135" s="206"/>
      <c r="T135" s="208">
        <f>SUM(T136:T141)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148</v>
      </c>
      <c r="AT135" s="210" t="s">
        <v>70</v>
      </c>
      <c r="AU135" s="210" t="s">
        <v>71</v>
      </c>
      <c r="AY135" s="209" t="s">
        <v>141</v>
      </c>
      <c r="BK135" s="211">
        <f>SUM(BK136:BK141)</f>
        <v>0</v>
      </c>
    </row>
    <row r="136" s="2" customFormat="1" ht="16.5" customHeight="1">
      <c r="A136" s="40"/>
      <c r="B136" s="41"/>
      <c r="C136" s="214" t="s">
        <v>377</v>
      </c>
      <c r="D136" s="214" t="s">
        <v>143</v>
      </c>
      <c r="E136" s="215" t="s">
        <v>1405</v>
      </c>
      <c r="F136" s="216" t="s">
        <v>1611</v>
      </c>
      <c r="G136" s="217" t="s">
        <v>1257</v>
      </c>
      <c r="H136" s="218">
        <v>1</v>
      </c>
      <c r="I136" s="219"/>
      <c r="J136" s="220">
        <f>ROUND(I136*H136,2)</f>
        <v>0</v>
      </c>
      <c r="K136" s="216" t="s">
        <v>19</v>
      </c>
      <c r="L136" s="46"/>
      <c r="M136" s="221" t="s">
        <v>19</v>
      </c>
      <c r="N136" s="222" t="s">
        <v>43</v>
      </c>
      <c r="O136" s="86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25" t="s">
        <v>1407</v>
      </c>
      <c r="AT136" s="225" t="s">
        <v>143</v>
      </c>
      <c r="AU136" s="225" t="s">
        <v>78</v>
      </c>
      <c r="AY136" s="19" t="s">
        <v>141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9" t="s">
        <v>84</v>
      </c>
      <c r="BK136" s="226">
        <f>ROUND(I136*H136,2)</f>
        <v>0</v>
      </c>
      <c r="BL136" s="19" t="s">
        <v>1407</v>
      </c>
      <c r="BM136" s="225" t="s">
        <v>1612</v>
      </c>
    </row>
    <row r="137" s="14" customFormat="1">
      <c r="A137" s="14"/>
      <c r="B137" s="243"/>
      <c r="C137" s="244"/>
      <c r="D137" s="234" t="s">
        <v>152</v>
      </c>
      <c r="E137" s="245" t="s">
        <v>19</v>
      </c>
      <c r="F137" s="246" t="s">
        <v>78</v>
      </c>
      <c r="G137" s="244"/>
      <c r="H137" s="247">
        <v>1</v>
      </c>
      <c r="I137" s="248"/>
      <c r="J137" s="244"/>
      <c r="K137" s="244"/>
      <c r="L137" s="249"/>
      <c r="M137" s="250"/>
      <c r="N137" s="251"/>
      <c r="O137" s="251"/>
      <c r="P137" s="251"/>
      <c r="Q137" s="251"/>
      <c r="R137" s="251"/>
      <c r="S137" s="251"/>
      <c r="T137" s="252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53" t="s">
        <v>152</v>
      </c>
      <c r="AU137" s="253" t="s">
        <v>78</v>
      </c>
      <c r="AV137" s="14" t="s">
        <v>84</v>
      </c>
      <c r="AW137" s="14" t="s">
        <v>33</v>
      </c>
      <c r="AX137" s="14" t="s">
        <v>71</v>
      </c>
      <c r="AY137" s="253" t="s">
        <v>141</v>
      </c>
    </row>
    <row r="138" s="15" customFormat="1">
      <c r="A138" s="15"/>
      <c r="B138" s="254"/>
      <c r="C138" s="255"/>
      <c r="D138" s="234" t="s">
        <v>152</v>
      </c>
      <c r="E138" s="256" t="s">
        <v>19</v>
      </c>
      <c r="F138" s="257" t="s">
        <v>159</v>
      </c>
      <c r="G138" s="255"/>
      <c r="H138" s="258">
        <v>1</v>
      </c>
      <c r="I138" s="259"/>
      <c r="J138" s="255"/>
      <c r="K138" s="255"/>
      <c r="L138" s="260"/>
      <c r="M138" s="261"/>
      <c r="N138" s="262"/>
      <c r="O138" s="262"/>
      <c r="P138" s="262"/>
      <c r="Q138" s="262"/>
      <c r="R138" s="262"/>
      <c r="S138" s="262"/>
      <c r="T138" s="263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4" t="s">
        <v>152</v>
      </c>
      <c r="AU138" s="264" t="s">
        <v>78</v>
      </c>
      <c r="AV138" s="15" t="s">
        <v>148</v>
      </c>
      <c r="AW138" s="15" t="s">
        <v>33</v>
      </c>
      <c r="AX138" s="15" t="s">
        <v>78</v>
      </c>
      <c r="AY138" s="264" t="s">
        <v>141</v>
      </c>
    </row>
    <row r="139" s="2" customFormat="1" ht="16.5" customHeight="1">
      <c r="A139" s="40"/>
      <c r="B139" s="41"/>
      <c r="C139" s="214" t="s">
        <v>401</v>
      </c>
      <c r="D139" s="214" t="s">
        <v>143</v>
      </c>
      <c r="E139" s="215" t="s">
        <v>1409</v>
      </c>
      <c r="F139" s="216" t="s">
        <v>1613</v>
      </c>
      <c r="G139" s="217" t="s">
        <v>1257</v>
      </c>
      <c r="H139" s="218">
        <v>1</v>
      </c>
      <c r="I139" s="219"/>
      <c r="J139" s="220">
        <f>ROUND(I139*H139,2)</f>
        <v>0</v>
      </c>
      <c r="K139" s="216" t="s">
        <v>19</v>
      </c>
      <c r="L139" s="46"/>
      <c r="M139" s="221" t="s">
        <v>19</v>
      </c>
      <c r="N139" s="222" t="s">
        <v>43</v>
      </c>
      <c r="O139" s="86"/>
      <c r="P139" s="223">
        <f>O139*H139</f>
        <v>0</v>
      </c>
      <c r="Q139" s="223">
        <v>0</v>
      </c>
      <c r="R139" s="223">
        <f>Q139*H139</f>
        <v>0</v>
      </c>
      <c r="S139" s="223">
        <v>0</v>
      </c>
      <c r="T139" s="224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25" t="s">
        <v>1407</v>
      </c>
      <c r="AT139" s="225" t="s">
        <v>143</v>
      </c>
      <c r="AU139" s="225" t="s">
        <v>78</v>
      </c>
      <c r="AY139" s="19" t="s">
        <v>141</v>
      </c>
      <c r="BE139" s="226">
        <f>IF(N139="základní",J139,0)</f>
        <v>0</v>
      </c>
      <c r="BF139" s="226">
        <f>IF(N139="snížená",J139,0)</f>
        <v>0</v>
      </c>
      <c r="BG139" s="226">
        <f>IF(N139="zákl. přenesená",J139,0)</f>
        <v>0</v>
      </c>
      <c r="BH139" s="226">
        <f>IF(N139="sníž. přenesená",J139,0)</f>
        <v>0</v>
      </c>
      <c r="BI139" s="226">
        <f>IF(N139="nulová",J139,0)</f>
        <v>0</v>
      </c>
      <c r="BJ139" s="19" t="s">
        <v>84</v>
      </c>
      <c r="BK139" s="226">
        <f>ROUND(I139*H139,2)</f>
        <v>0</v>
      </c>
      <c r="BL139" s="19" t="s">
        <v>1407</v>
      </c>
      <c r="BM139" s="225" t="s">
        <v>1614</v>
      </c>
    </row>
    <row r="140" s="14" customFormat="1">
      <c r="A140" s="14"/>
      <c r="B140" s="243"/>
      <c r="C140" s="244"/>
      <c r="D140" s="234" t="s">
        <v>152</v>
      </c>
      <c r="E140" s="245" t="s">
        <v>19</v>
      </c>
      <c r="F140" s="246" t="s">
        <v>78</v>
      </c>
      <c r="G140" s="244"/>
      <c r="H140" s="247">
        <v>1</v>
      </c>
      <c r="I140" s="248"/>
      <c r="J140" s="244"/>
      <c r="K140" s="244"/>
      <c r="L140" s="249"/>
      <c r="M140" s="250"/>
      <c r="N140" s="251"/>
      <c r="O140" s="251"/>
      <c r="P140" s="251"/>
      <c r="Q140" s="251"/>
      <c r="R140" s="251"/>
      <c r="S140" s="251"/>
      <c r="T140" s="252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3" t="s">
        <v>152</v>
      </c>
      <c r="AU140" s="253" t="s">
        <v>78</v>
      </c>
      <c r="AV140" s="14" t="s">
        <v>84</v>
      </c>
      <c r="AW140" s="14" t="s">
        <v>33</v>
      </c>
      <c r="AX140" s="14" t="s">
        <v>71</v>
      </c>
      <c r="AY140" s="253" t="s">
        <v>141</v>
      </c>
    </row>
    <row r="141" s="15" customFormat="1">
      <c r="A141" s="15"/>
      <c r="B141" s="254"/>
      <c r="C141" s="255"/>
      <c r="D141" s="234" t="s">
        <v>152</v>
      </c>
      <c r="E141" s="256" t="s">
        <v>19</v>
      </c>
      <c r="F141" s="257" t="s">
        <v>159</v>
      </c>
      <c r="G141" s="255"/>
      <c r="H141" s="258">
        <v>1</v>
      </c>
      <c r="I141" s="259"/>
      <c r="J141" s="255"/>
      <c r="K141" s="255"/>
      <c r="L141" s="260"/>
      <c r="M141" s="293"/>
      <c r="N141" s="294"/>
      <c r="O141" s="294"/>
      <c r="P141" s="294"/>
      <c r="Q141" s="294"/>
      <c r="R141" s="294"/>
      <c r="S141" s="294"/>
      <c r="T141" s="29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4" t="s">
        <v>152</v>
      </c>
      <c r="AU141" s="264" t="s">
        <v>78</v>
      </c>
      <c r="AV141" s="15" t="s">
        <v>148</v>
      </c>
      <c r="AW141" s="15" t="s">
        <v>33</v>
      </c>
      <c r="AX141" s="15" t="s">
        <v>78</v>
      </c>
      <c r="AY141" s="264" t="s">
        <v>141</v>
      </c>
    </row>
    <row r="142" s="2" customFormat="1" ht="6.96" customHeight="1">
      <c r="A142" s="40"/>
      <c r="B142" s="61"/>
      <c r="C142" s="62"/>
      <c r="D142" s="62"/>
      <c r="E142" s="62"/>
      <c r="F142" s="62"/>
      <c r="G142" s="62"/>
      <c r="H142" s="62"/>
      <c r="I142" s="62"/>
      <c r="J142" s="62"/>
      <c r="K142" s="62"/>
      <c r="L142" s="46"/>
      <c r="M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</row>
  </sheetData>
  <sheetProtection sheet="1" autoFilter="0" formatColumns="0" formatRows="0" objects="1" scenarios="1" spinCount="100000" saltValue="0CcMogPhXU+MqdUYBNdec8NneeW47tE0Z/Q+9/UqpaRb0YVaOe4gp64dmpGXq4yTu7XilV1/m7F3gWROr6eMkQ==" hashValue="kLyorK0lon4EmFS81L0iGHr5uN2v0Wb5SVcSskoUP7yYHvftI8i3Rvy+6nM6B9QFS+/JeFIz7gN4GQGYjWePaA==" algorithmName="SHA-512" password="CC35"/>
  <autoFilter ref="C92:K141"/>
  <mergeCells count="9">
    <mergeCell ref="E7:H7"/>
    <mergeCell ref="E9:H9"/>
    <mergeCell ref="E18:H18"/>
    <mergeCell ref="E27:H27"/>
    <mergeCell ref="E48:H48"/>
    <mergeCell ref="E50:H50"/>
    <mergeCell ref="E83:H83"/>
    <mergeCell ref="E85:H85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96" customWidth="1"/>
    <col min="2" max="2" width="1.667969" style="296" customWidth="1"/>
    <col min="3" max="4" width="5" style="296" customWidth="1"/>
    <col min="5" max="5" width="11.66016" style="296" customWidth="1"/>
    <col min="6" max="6" width="9.160156" style="296" customWidth="1"/>
    <col min="7" max="7" width="5" style="296" customWidth="1"/>
    <col min="8" max="8" width="77.83203" style="296" customWidth="1"/>
    <col min="9" max="10" width="20" style="296" customWidth="1"/>
    <col min="11" max="11" width="1.667969" style="296" customWidth="1"/>
  </cols>
  <sheetData>
    <row r="1" s="1" customFormat="1" ht="37.5" customHeight="1"/>
    <row r="2" s="1" customFormat="1" ht="7.5" customHeight="1">
      <c r="B2" s="297"/>
      <c r="C2" s="298"/>
      <c r="D2" s="298"/>
      <c r="E2" s="298"/>
      <c r="F2" s="298"/>
      <c r="G2" s="298"/>
      <c r="H2" s="298"/>
      <c r="I2" s="298"/>
      <c r="J2" s="298"/>
      <c r="K2" s="299"/>
    </row>
    <row r="3" s="17" customFormat="1" ht="45" customHeight="1">
      <c r="B3" s="300"/>
      <c r="C3" s="301" t="s">
        <v>1615</v>
      </c>
      <c r="D3" s="301"/>
      <c r="E3" s="301"/>
      <c r="F3" s="301"/>
      <c r="G3" s="301"/>
      <c r="H3" s="301"/>
      <c r="I3" s="301"/>
      <c r="J3" s="301"/>
      <c r="K3" s="302"/>
    </row>
    <row r="4" s="1" customFormat="1" ht="25.5" customHeight="1">
      <c r="B4" s="303"/>
      <c r="C4" s="304" t="s">
        <v>1616</v>
      </c>
      <c r="D4" s="304"/>
      <c r="E4" s="304"/>
      <c r="F4" s="304"/>
      <c r="G4" s="304"/>
      <c r="H4" s="304"/>
      <c r="I4" s="304"/>
      <c r="J4" s="304"/>
      <c r="K4" s="305"/>
    </row>
    <row r="5" s="1" customFormat="1" ht="5.25" customHeight="1">
      <c r="B5" s="303"/>
      <c r="C5" s="306"/>
      <c r="D5" s="306"/>
      <c r="E5" s="306"/>
      <c r="F5" s="306"/>
      <c r="G5" s="306"/>
      <c r="H5" s="306"/>
      <c r="I5" s="306"/>
      <c r="J5" s="306"/>
      <c r="K5" s="305"/>
    </row>
    <row r="6" s="1" customFormat="1" ht="15" customHeight="1">
      <c r="B6" s="303"/>
      <c r="C6" s="307" t="s">
        <v>1617</v>
      </c>
      <c r="D6" s="307"/>
      <c r="E6" s="307"/>
      <c r="F6" s="307"/>
      <c r="G6" s="307"/>
      <c r="H6" s="307"/>
      <c r="I6" s="307"/>
      <c r="J6" s="307"/>
      <c r="K6" s="305"/>
    </row>
    <row r="7" s="1" customFormat="1" ht="15" customHeight="1">
      <c r="B7" s="308"/>
      <c r="C7" s="307" t="s">
        <v>1618</v>
      </c>
      <c r="D7" s="307"/>
      <c r="E7" s="307"/>
      <c r="F7" s="307"/>
      <c r="G7" s="307"/>
      <c r="H7" s="307"/>
      <c r="I7" s="307"/>
      <c r="J7" s="307"/>
      <c r="K7" s="305"/>
    </row>
    <row r="8" s="1" customFormat="1" ht="12.75" customHeight="1">
      <c r="B8" s="308"/>
      <c r="C8" s="307"/>
      <c r="D8" s="307"/>
      <c r="E8" s="307"/>
      <c r="F8" s="307"/>
      <c r="G8" s="307"/>
      <c r="H8" s="307"/>
      <c r="I8" s="307"/>
      <c r="J8" s="307"/>
      <c r="K8" s="305"/>
    </row>
    <row r="9" s="1" customFormat="1" ht="15" customHeight="1">
      <c r="B9" s="308"/>
      <c r="C9" s="307" t="s">
        <v>1619</v>
      </c>
      <c r="D9" s="307"/>
      <c r="E9" s="307"/>
      <c r="F9" s="307"/>
      <c r="G9" s="307"/>
      <c r="H9" s="307"/>
      <c r="I9" s="307"/>
      <c r="J9" s="307"/>
      <c r="K9" s="305"/>
    </row>
    <row r="10" s="1" customFormat="1" ht="15" customHeight="1">
      <c r="B10" s="308"/>
      <c r="C10" s="307"/>
      <c r="D10" s="307" t="s">
        <v>1620</v>
      </c>
      <c r="E10" s="307"/>
      <c r="F10" s="307"/>
      <c r="G10" s="307"/>
      <c r="H10" s="307"/>
      <c r="I10" s="307"/>
      <c r="J10" s="307"/>
      <c r="K10" s="305"/>
    </row>
    <row r="11" s="1" customFormat="1" ht="15" customHeight="1">
      <c r="B11" s="308"/>
      <c r="C11" s="309"/>
      <c r="D11" s="307" t="s">
        <v>1621</v>
      </c>
      <c r="E11" s="307"/>
      <c r="F11" s="307"/>
      <c r="G11" s="307"/>
      <c r="H11" s="307"/>
      <c r="I11" s="307"/>
      <c r="J11" s="307"/>
      <c r="K11" s="305"/>
    </row>
    <row r="12" s="1" customFormat="1" ht="15" customHeight="1">
      <c r="B12" s="308"/>
      <c r="C12" s="309"/>
      <c r="D12" s="307"/>
      <c r="E12" s="307"/>
      <c r="F12" s="307"/>
      <c r="G12" s="307"/>
      <c r="H12" s="307"/>
      <c r="I12" s="307"/>
      <c r="J12" s="307"/>
      <c r="K12" s="305"/>
    </row>
    <row r="13" s="1" customFormat="1" ht="15" customHeight="1">
      <c r="B13" s="308"/>
      <c r="C13" s="309"/>
      <c r="D13" s="310" t="s">
        <v>1622</v>
      </c>
      <c r="E13" s="307"/>
      <c r="F13" s="307"/>
      <c r="G13" s="307"/>
      <c r="H13" s="307"/>
      <c r="I13" s="307"/>
      <c r="J13" s="307"/>
      <c r="K13" s="305"/>
    </row>
    <row r="14" s="1" customFormat="1" ht="12.75" customHeight="1">
      <c r="B14" s="308"/>
      <c r="C14" s="309"/>
      <c r="D14" s="309"/>
      <c r="E14" s="309"/>
      <c r="F14" s="309"/>
      <c r="G14" s="309"/>
      <c r="H14" s="309"/>
      <c r="I14" s="309"/>
      <c r="J14" s="309"/>
      <c r="K14" s="305"/>
    </row>
    <row r="15" s="1" customFormat="1" ht="15" customHeight="1">
      <c r="B15" s="308"/>
      <c r="C15" s="309"/>
      <c r="D15" s="307" t="s">
        <v>1623</v>
      </c>
      <c r="E15" s="307"/>
      <c r="F15" s="307"/>
      <c r="G15" s="307"/>
      <c r="H15" s="307"/>
      <c r="I15" s="307"/>
      <c r="J15" s="307"/>
      <c r="K15" s="305"/>
    </row>
    <row r="16" s="1" customFormat="1" ht="15" customHeight="1">
      <c r="B16" s="308"/>
      <c r="C16" s="309"/>
      <c r="D16" s="307" t="s">
        <v>1624</v>
      </c>
      <c r="E16" s="307"/>
      <c r="F16" s="307"/>
      <c r="G16" s="307"/>
      <c r="H16" s="307"/>
      <c r="I16" s="307"/>
      <c r="J16" s="307"/>
      <c r="K16" s="305"/>
    </row>
    <row r="17" s="1" customFormat="1" ht="15" customHeight="1">
      <c r="B17" s="308"/>
      <c r="C17" s="309"/>
      <c r="D17" s="307" t="s">
        <v>1625</v>
      </c>
      <c r="E17" s="307"/>
      <c r="F17" s="307"/>
      <c r="G17" s="307"/>
      <c r="H17" s="307"/>
      <c r="I17" s="307"/>
      <c r="J17" s="307"/>
      <c r="K17" s="305"/>
    </row>
    <row r="18" s="1" customFormat="1" ht="15" customHeight="1">
      <c r="B18" s="308"/>
      <c r="C18" s="309"/>
      <c r="D18" s="309"/>
      <c r="E18" s="311" t="s">
        <v>77</v>
      </c>
      <c r="F18" s="307" t="s">
        <v>1626</v>
      </c>
      <c r="G18" s="307"/>
      <c r="H18" s="307"/>
      <c r="I18" s="307"/>
      <c r="J18" s="307"/>
      <c r="K18" s="305"/>
    </row>
    <row r="19" s="1" customFormat="1" ht="15" customHeight="1">
      <c r="B19" s="308"/>
      <c r="C19" s="309"/>
      <c r="D19" s="309"/>
      <c r="E19" s="311" t="s">
        <v>1627</v>
      </c>
      <c r="F19" s="307" t="s">
        <v>1628</v>
      </c>
      <c r="G19" s="307"/>
      <c r="H19" s="307"/>
      <c r="I19" s="307"/>
      <c r="J19" s="307"/>
      <c r="K19" s="305"/>
    </row>
    <row r="20" s="1" customFormat="1" ht="15" customHeight="1">
      <c r="B20" s="308"/>
      <c r="C20" s="309"/>
      <c r="D20" s="309"/>
      <c r="E20" s="311" t="s">
        <v>1629</v>
      </c>
      <c r="F20" s="307" t="s">
        <v>1630</v>
      </c>
      <c r="G20" s="307"/>
      <c r="H20" s="307"/>
      <c r="I20" s="307"/>
      <c r="J20" s="307"/>
      <c r="K20" s="305"/>
    </row>
    <row r="21" s="1" customFormat="1" ht="15" customHeight="1">
      <c r="B21" s="308"/>
      <c r="C21" s="309"/>
      <c r="D21" s="309"/>
      <c r="E21" s="311" t="s">
        <v>1631</v>
      </c>
      <c r="F21" s="307" t="s">
        <v>1632</v>
      </c>
      <c r="G21" s="307"/>
      <c r="H21" s="307"/>
      <c r="I21" s="307"/>
      <c r="J21" s="307"/>
      <c r="K21" s="305"/>
    </row>
    <row r="22" s="1" customFormat="1" ht="15" customHeight="1">
      <c r="B22" s="308"/>
      <c r="C22" s="309"/>
      <c r="D22" s="309"/>
      <c r="E22" s="311" t="s">
        <v>1403</v>
      </c>
      <c r="F22" s="307" t="s">
        <v>1404</v>
      </c>
      <c r="G22" s="307"/>
      <c r="H22" s="307"/>
      <c r="I22" s="307"/>
      <c r="J22" s="307"/>
      <c r="K22" s="305"/>
    </row>
    <row r="23" s="1" customFormat="1" ht="15" customHeight="1">
      <c r="B23" s="308"/>
      <c r="C23" s="309"/>
      <c r="D23" s="309"/>
      <c r="E23" s="311" t="s">
        <v>83</v>
      </c>
      <c r="F23" s="307" t="s">
        <v>1633</v>
      </c>
      <c r="G23" s="307"/>
      <c r="H23" s="307"/>
      <c r="I23" s="307"/>
      <c r="J23" s="307"/>
      <c r="K23" s="305"/>
    </row>
    <row r="24" s="1" customFormat="1" ht="12.75" customHeight="1">
      <c r="B24" s="308"/>
      <c r="C24" s="309"/>
      <c r="D24" s="309"/>
      <c r="E24" s="309"/>
      <c r="F24" s="309"/>
      <c r="G24" s="309"/>
      <c r="H24" s="309"/>
      <c r="I24" s="309"/>
      <c r="J24" s="309"/>
      <c r="K24" s="305"/>
    </row>
    <row r="25" s="1" customFormat="1" ht="15" customHeight="1">
      <c r="B25" s="308"/>
      <c r="C25" s="307" t="s">
        <v>1634</v>
      </c>
      <c r="D25" s="307"/>
      <c r="E25" s="307"/>
      <c r="F25" s="307"/>
      <c r="G25" s="307"/>
      <c r="H25" s="307"/>
      <c r="I25" s="307"/>
      <c r="J25" s="307"/>
      <c r="K25" s="305"/>
    </row>
    <row r="26" s="1" customFormat="1" ht="15" customHeight="1">
      <c r="B26" s="308"/>
      <c r="C26" s="307" t="s">
        <v>1635</v>
      </c>
      <c r="D26" s="307"/>
      <c r="E26" s="307"/>
      <c r="F26" s="307"/>
      <c r="G26" s="307"/>
      <c r="H26" s="307"/>
      <c r="I26" s="307"/>
      <c r="J26" s="307"/>
      <c r="K26" s="305"/>
    </row>
    <row r="27" s="1" customFormat="1" ht="15" customHeight="1">
      <c r="B27" s="308"/>
      <c r="C27" s="307"/>
      <c r="D27" s="307" t="s">
        <v>1636</v>
      </c>
      <c r="E27" s="307"/>
      <c r="F27" s="307"/>
      <c r="G27" s="307"/>
      <c r="H27" s="307"/>
      <c r="I27" s="307"/>
      <c r="J27" s="307"/>
      <c r="K27" s="305"/>
    </row>
    <row r="28" s="1" customFormat="1" ht="15" customHeight="1">
      <c r="B28" s="308"/>
      <c r="C28" s="309"/>
      <c r="D28" s="307" t="s">
        <v>1637</v>
      </c>
      <c r="E28" s="307"/>
      <c r="F28" s="307"/>
      <c r="G28" s="307"/>
      <c r="H28" s="307"/>
      <c r="I28" s="307"/>
      <c r="J28" s="307"/>
      <c r="K28" s="305"/>
    </row>
    <row r="29" s="1" customFormat="1" ht="12.75" customHeight="1">
      <c r="B29" s="308"/>
      <c r="C29" s="309"/>
      <c r="D29" s="309"/>
      <c r="E29" s="309"/>
      <c r="F29" s="309"/>
      <c r="G29" s="309"/>
      <c r="H29" s="309"/>
      <c r="I29" s="309"/>
      <c r="J29" s="309"/>
      <c r="K29" s="305"/>
    </row>
    <row r="30" s="1" customFormat="1" ht="15" customHeight="1">
      <c r="B30" s="308"/>
      <c r="C30" s="309"/>
      <c r="D30" s="307" t="s">
        <v>1638</v>
      </c>
      <c r="E30" s="307"/>
      <c r="F30" s="307"/>
      <c r="G30" s="307"/>
      <c r="H30" s="307"/>
      <c r="I30" s="307"/>
      <c r="J30" s="307"/>
      <c r="K30" s="305"/>
    </row>
    <row r="31" s="1" customFormat="1" ht="15" customHeight="1">
      <c r="B31" s="308"/>
      <c r="C31" s="309"/>
      <c r="D31" s="307" t="s">
        <v>1639</v>
      </c>
      <c r="E31" s="307"/>
      <c r="F31" s="307"/>
      <c r="G31" s="307"/>
      <c r="H31" s="307"/>
      <c r="I31" s="307"/>
      <c r="J31" s="307"/>
      <c r="K31" s="305"/>
    </row>
    <row r="32" s="1" customFormat="1" ht="12.75" customHeight="1">
      <c r="B32" s="308"/>
      <c r="C32" s="309"/>
      <c r="D32" s="309"/>
      <c r="E32" s="309"/>
      <c r="F32" s="309"/>
      <c r="G32" s="309"/>
      <c r="H32" s="309"/>
      <c r="I32" s="309"/>
      <c r="J32" s="309"/>
      <c r="K32" s="305"/>
    </row>
    <row r="33" s="1" customFormat="1" ht="15" customHeight="1">
      <c r="B33" s="308"/>
      <c r="C33" s="309"/>
      <c r="D33" s="307" t="s">
        <v>1640</v>
      </c>
      <c r="E33" s="307"/>
      <c r="F33" s="307"/>
      <c r="G33" s="307"/>
      <c r="H33" s="307"/>
      <c r="I33" s="307"/>
      <c r="J33" s="307"/>
      <c r="K33" s="305"/>
    </row>
    <row r="34" s="1" customFormat="1" ht="15" customHeight="1">
      <c r="B34" s="308"/>
      <c r="C34" s="309"/>
      <c r="D34" s="307" t="s">
        <v>1641</v>
      </c>
      <c r="E34" s="307"/>
      <c r="F34" s="307"/>
      <c r="G34" s="307"/>
      <c r="H34" s="307"/>
      <c r="I34" s="307"/>
      <c r="J34" s="307"/>
      <c r="K34" s="305"/>
    </row>
    <row r="35" s="1" customFormat="1" ht="15" customHeight="1">
      <c r="B35" s="308"/>
      <c r="C35" s="309"/>
      <c r="D35" s="307" t="s">
        <v>1642</v>
      </c>
      <c r="E35" s="307"/>
      <c r="F35" s="307"/>
      <c r="G35" s="307"/>
      <c r="H35" s="307"/>
      <c r="I35" s="307"/>
      <c r="J35" s="307"/>
      <c r="K35" s="305"/>
    </row>
    <row r="36" s="1" customFormat="1" ht="15" customHeight="1">
      <c r="B36" s="308"/>
      <c r="C36" s="309"/>
      <c r="D36" s="307"/>
      <c r="E36" s="310" t="s">
        <v>127</v>
      </c>
      <c r="F36" s="307"/>
      <c r="G36" s="307" t="s">
        <v>1643</v>
      </c>
      <c r="H36" s="307"/>
      <c r="I36" s="307"/>
      <c r="J36" s="307"/>
      <c r="K36" s="305"/>
    </row>
    <row r="37" s="1" customFormat="1" ht="30.75" customHeight="1">
      <c r="B37" s="308"/>
      <c r="C37" s="309"/>
      <c r="D37" s="307"/>
      <c r="E37" s="310" t="s">
        <v>1644</v>
      </c>
      <c r="F37" s="307"/>
      <c r="G37" s="307" t="s">
        <v>1645</v>
      </c>
      <c r="H37" s="307"/>
      <c r="I37" s="307"/>
      <c r="J37" s="307"/>
      <c r="K37" s="305"/>
    </row>
    <row r="38" s="1" customFormat="1" ht="15" customHeight="1">
      <c r="B38" s="308"/>
      <c r="C38" s="309"/>
      <c r="D38" s="307"/>
      <c r="E38" s="310" t="s">
        <v>52</v>
      </c>
      <c r="F38" s="307"/>
      <c r="G38" s="307" t="s">
        <v>1646</v>
      </c>
      <c r="H38" s="307"/>
      <c r="I38" s="307"/>
      <c r="J38" s="307"/>
      <c r="K38" s="305"/>
    </row>
    <row r="39" s="1" customFormat="1" ht="15" customHeight="1">
      <c r="B39" s="308"/>
      <c r="C39" s="309"/>
      <c r="D39" s="307"/>
      <c r="E39" s="310" t="s">
        <v>53</v>
      </c>
      <c r="F39" s="307"/>
      <c r="G39" s="307" t="s">
        <v>1647</v>
      </c>
      <c r="H39" s="307"/>
      <c r="I39" s="307"/>
      <c r="J39" s="307"/>
      <c r="K39" s="305"/>
    </row>
    <row r="40" s="1" customFormat="1" ht="15" customHeight="1">
      <c r="B40" s="308"/>
      <c r="C40" s="309"/>
      <c r="D40" s="307"/>
      <c r="E40" s="310" t="s">
        <v>128</v>
      </c>
      <c r="F40" s="307"/>
      <c r="G40" s="307" t="s">
        <v>1648</v>
      </c>
      <c r="H40" s="307"/>
      <c r="I40" s="307"/>
      <c r="J40" s="307"/>
      <c r="K40" s="305"/>
    </row>
    <row r="41" s="1" customFormat="1" ht="15" customHeight="1">
      <c r="B41" s="308"/>
      <c r="C41" s="309"/>
      <c r="D41" s="307"/>
      <c r="E41" s="310" t="s">
        <v>129</v>
      </c>
      <c r="F41" s="307"/>
      <c r="G41" s="307" t="s">
        <v>1649</v>
      </c>
      <c r="H41" s="307"/>
      <c r="I41" s="307"/>
      <c r="J41" s="307"/>
      <c r="K41" s="305"/>
    </row>
    <row r="42" s="1" customFormat="1" ht="15" customHeight="1">
      <c r="B42" s="308"/>
      <c r="C42" s="309"/>
      <c r="D42" s="307"/>
      <c r="E42" s="310" t="s">
        <v>1650</v>
      </c>
      <c r="F42" s="307"/>
      <c r="G42" s="307" t="s">
        <v>1651</v>
      </c>
      <c r="H42" s="307"/>
      <c r="I42" s="307"/>
      <c r="J42" s="307"/>
      <c r="K42" s="305"/>
    </row>
    <row r="43" s="1" customFormat="1" ht="15" customHeight="1">
      <c r="B43" s="308"/>
      <c r="C43" s="309"/>
      <c r="D43" s="307"/>
      <c r="E43" s="310"/>
      <c r="F43" s="307"/>
      <c r="G43" s="307" t="s">
        <v>1652</v>
      </c>
      <c r="H43" s="307"/>
      <c r="I43" s="307"/>
      <c r="J43" s="307"/>
      <c r="K43" s="305"/>
    </row>
    <row r="44" s="1" customFormat="1" ht="15" customHeight="1">
      <c r="B44" s="308"/>
      <c r="C44" s="309"/>
      <c r="D44" s="307"/>
      <c r="E44" s="310" t="s">
        <v>1653</v>
      </c>
      <c r="F44" s="307"/>
      <c r="G44" s="307" t="s">
        <v>1654</v>
      </c>
      <c r="H44" s="307"/>
      <c r="I44" s="307"/>
      <c r="J44" s="307"/>
      <c r="K44" s="305"/>
    </row>
    <row r="45" s="1" customFormat="1" ht="15" customHeight="1">
      <c r="B45" s="308"/>
      <c r="C45" s="309"/>
      <c r="D45" s="307"/>
      <c r="E45" s="310" t="s">
        <v>131</v>
      </c>
      <c r="F45" s="307"/>
      <c r="G45" s="307" t="s">
        <v>1655</v>
      </c>
      <c r="H45" s="307"/>
      <c r="I45" s="307"/>
      <c r="J45" s="307"/>
      <c r="K45" s="305"/>
    </row>
    <row r="46" s="1" customFormat="1" ht="12.75" customHeight="1">
      <c r="B46" s="308"/>
      <c r="C46" s="309"/>
      <c r="D46" s="307"/>
      <c r="E46" s="307"/>
      <c r="F46" s="307"/>
      <c r="G46" s="307"/>
      <c r="H46" s="307"/>
      <c r="I46" s="307"/>
      <c r="J46" s="307"/>
      <c r="K46" s="305"/>
    </row>
    <row r="47" s="1" customFormat="1" ht="15" customHeight="1">
      <c r="B47" s="308"/>
      <c r="C47" s="309"/>
      <c r="D47" s="307" t="s">
        <v>1656</v>
      </c>
      <c r="E47" s="307"/>
      <c r="F47" s="307"/>
      <c r="G47" s="307"/>
      <c r="H47" s="307"/>
      <c r="I47" s="307"/>
      <c r="J47" s="307"/>
      <c r="K47" s="305"/>
    </row>
    <row r="48" s="1" customFormat="1" ht="15" customHeight="1">
      <c r="B48" s="308"/>
      <c r="C48" s="309"/>
      <c r="D48" s="309"/>
      <c r="E48" s="307" t="s">
        <v>1657</v>
      </c>
      <c r="F48" s="307"/>
      <c r="G48" s="307"/>
      <c r="H48" s="307"/>
      <c r="I48" s="307"/>
      <c r="J48" s="307"/>
      <c r="K48" s="305"/>
    </row>
    <row r="49" s="1" customFormat="1" ht="15" customHeight="1">
      <c r="B49" s="308"/>
      <c r="C49" s="309"/>
      <c r="D49" s="309"/>
      <c r="E49" s="307" t="s">
        <v>1658</v>
      </c>
      <c r="F49" s="307"/>
      <c r="G49" s="307"/>
      <c r="H49" s="307"/>
      <c r="I49" s="307"/>
      <c r="J49" s="307"/>
      <c r="K49" s="305"/>
    </row>
    <row r="50" s="1" customFormat="1" ht="15" customHeight="1">
      <c r="B50" s="308"/>
      <c r="C50" s="309"/>
      <c r="D50" s="309"/>
      <c r="E50" s="307" t="s">
        <v>1659</v>
      </c>
      <c r="F50" s="307"/>
      <c r="G50" s="307"/>
      <c r="H50" s="307"/>
      <c r="I50" s="307"/>
      <c r="J50" s="307"/>
      <c r="K50" s="305"/>
    </row>
    <row r="51" s="1" customFormat="1" ht="15" customHeight="1">
      <c r="B51" s="308"/>
      <c r="C51" s="309"/>
      <c r="D51" s="307" t="s">
        <v>1660</v>
      </c>
      <c r="E51" s="307"/>
      <c r="F51" s="307"/>
      <c r="G51" s="307"/>
      <c r="H51" s="307"/>
      <c r="I51" s="307"/>
      <c r="J51" s="307"/>
      <c r="K51" s="305"/>
    </row>
    <row r="52" s="1" customFormat="1" ht="25.5" customHeight="1">
      <c r="B52" s="303"/>
      <c r="C52" s="304" t="s">
        <v>1661</v>
      </c>
      <c r="D52" s="304"/>
      <c r="E52" s="304"/>
      <c r="F52" s="304"/>
      <c r="G52" s="304"/>
      <c r="H52" s="304"/>
      <c r="I52" s="304"/>
      <c r="J52" s="304"/>
      <c r="K52" s="305"/>
    </row>
    <row r="53" s="1" customFormat="1" ht="5.25" customHeight="1">
      <c r="B53" s="303"/>
      <c r="C53" s="306"/>
      <c r="D53" s="306"/>
      <c r="E53" s="306"/>
      <c r="F53" s="306"/>
      <c r="G53" s="306"/>
      <c r="H53" s="306"/>
      <c r="I53" s="306"/>
      <c r="J53" s="306"/>
      <c r="K53" s="305"/>
    </row>
    <row r="54" s="1" customFormat="1" ht="15" customHeight="1">
      <c r="B54" s="303"/>
      <c r="C54" s="307" t="s">
        <v>1662</v>
      </c>
      <c r="D54" s="307"/>
      <c r="E54" s="307"/>
      <c r="F54" s="307"/>
      <c r="G54" s="307"/>
      <c r="H54" s="307"/>
      <c r="I54" s="307"/>
      <c r="J54" s="307"/>
      <c r="K54" s="305"/>
    </row>
    <row r="55" s="1" customFormat="1" ht="15" customHeight="1">
      <c r="B55" s="303"/>
      <c r="C55" s="307" t="s">
        <v>1663</v>
      </c>
      <c r="D55" s="307"/>
      <c r="E55" s="307"/>
      <c r="F55" s="307"/>
      <c r="G55" s="307"/>
      <c r="H55" s="307"/>
      <c r="I55" s="307"/>
      <c r="J55" s="307"/>
      <c r="K55" s="305"/>
    </row>
    <row r="56" s="1" customFormat="1" ht="12.75" customHeight="1">
      <c r="B56" s="303"/>
      <c r="C56" s="307"/>
      <c r="D56" s="307"/>
      <c r="E56" s="307"/>
      <c r="F56" s="307"/>
      <c r="G56" s="307"/>
      <c r="H56" s="307"/>
      <c r="I56" s="307"/>
      <c r="J56" s="307"/>
      <c r="K56" s="305"/>
    </row>
    <row r="57" s="1" customFormat="1" ht="15" customHeight="1">
      <c r="B57" s="303"/>
      <c r="C57" s="307" t="s">
        <v>1664</v>
      </c>
      <c r="D57" s="307"/>
      <c r="E57" s="307"/>
      <c r="F57" s="307"/>
      <c r="G57" s="307"/>
      <c r="H57" s="307"/>
      <c r="I57" s="307"/>
      <c r="J57" s="307"/>
      <c r="K57" s="305"/>
    </row>
    <row r="58" s="1" customFormat="1" ht="15" customHeight="1">
      <c r="B58" s="303"/>
      <c r="C58" s="309"/>
      <c r="D58" s="307" t="s">
        <v>1665</v>
      </c>
      <c r="E58" s="307"/>
      <c r="F58" s="307"/>
      <c r="G58" s="307"/>
      <c r="H58" s="307"/>
      <c r="I58" s="307"/>
      <c r="J58" s="307"/>
      <c r="K58" s="305"/>
    </row>
    <row r="59" s="1" customFormat="1" ht="15" customHeight="1">
      <c r="B59" s="303"/>
      <c r="C59" s="309"/>
      <c r="D59" s="307" t="s">
        <v>1666</v>
      </c>
      <c r="E59" s="307"/>
      <c r="F59" s="307"/>
      <c r="G59" s="307"/>
      <c r="H59" s="307"/>
      <c r="I59" s="307"/>
      <c r="J59" s="307"/>
      <c r="K59" s="305"/>
    </row>
    <row r="60" s="1" customFormat="1" ht="15" customHeight="1">
      <c r="B60" s="303"/>
      <c r="C60" s="309"/>
      <c r="D60" s="307" t="s">
        <v>1667</v>
      </c>
      <c r="E60" s="307"/>
      <c r="F60" s="307"/>
      <c r="G60" s="307"/>
      <c r="H60" s="307"/>
      <c r="I60" s="307"/>
      <c r="J60" s="307"/>
      <c r="K60" s="305"/>
    </row>
    <row r="61" s="1" customFormat="1" ht="15" customHeight="1">
      <c r="B61" s="303"/>
      <c r="C61" s="309"/>
      <c r="D61" s="307" t="s">
        <v>1668</v>
      </c>
      <c r="E61" s="307"/>
      <c r="F61" s="307"/>
      <c r="G61" s="307"/>
      <c r="H61" s="307"/>
      <c r="I61" s="307"/>
      <c r="J61" s="307"/>
      <c r="K61" s="305"/>
    </row>
    <row r="62" s="1" customFormat="1" ht="15" customHeight="1">
      <c r="B62" s="303"/>
      <c r="C62" s="309"/>
      <c r="D62" s="312" t="s">
        <v>1669</v>
      </c>
      <c r="E62" s="312"/>
      <c r="F62" s="312"/>
      <c r="G62" s="312"/>
      <c r="H62" s="312"/>
      <c r="I62" s="312"/>
      <c r="J62" s="312"/>
      <c r="K62" s="305"/>
    </row>
    <row r="63" s="1" customFormat="1" ht="15" customHeight="1">
      <c r="B63" s="303"/>
      <c r="C63" s="309"/>
      <c r="D63" s="307" t="s">
        <v>1670</v>
      </c>
      <c r="E63" s="307"/>
      <c r="F63" s="307"/>
      <c r="G63" s="307"/>
      <c r="H63" s="307"/>
      <c r="I63" s="307"/>
      <c r="J63" s="307"/>
      <c r="K63" s="305"/>
    </row>
    <row r="64" s="1" customFormat="1" ht="12.75" customHeight="1">
      <c r="B64" s="303"/>
      <c r="C64" s="309"/>
      <c r="D64" s="309"/>
      <c r="E64" s="313"/>
      <c r="F64" s="309"/>
      <c r="G64" s="309"/>
      <c r="H64" s="309"/>
      <c r="I64" s="309"/>
      <c r="J64" s="309"/>
      <c r="K64" s="305"/>
    </row>
    <row r="65" s="1" customFormat="1" ht="15" customHeight="1">
      <c r="B65" s="303"/>
      <c r="C65" s="309"/>
      <c r="D65" s="307" t="s">
        <v>1671</v>
      </c>
      <c r="E65" s="307"/>
      <c r="F65" s="307"/>
      <c r="G65" s="307"/>
      <c r="H65" s="307"/>
      <c r="I65" s="307"/>
      <c r="J65" s="307"/>
      <c r="K65" s="305"/>
    </row>
    <row r="66" s="1" customFormat="1" ht="15" customHeight="1">
      <c r="B66" s="303"/>
      <c r="C66" s="309"/>
      <c r="D66" s="312" t="s">
        <v>1672</v>
      </c>
      <c r="E66" s="312"/>
      <c r="F66" s="312"/>
      <c r="G66" s="312"/>
      <c r="H66" s="312"/>
      <c r="I66" s="312"/>
      <c r="J66" s="312"/>
      <c r="K66" s="305"/>
    </row>
    <row r="67" s="1" customFormat="1" ht="15" customHeight="1">
      <c r="B67" s="303"/>
      <c r="C67" s="309"/>
      <c r="D67" s="307" t="s">
        <v>1673</v>
      </c>
      <c r="E67" s="307"/>
      <c r="F67" s="307"/>
      <c r="G67" s="307"/>
      <c r="H67" s="307"/>
      <c r="I67" s="307"/>
      <c r="J67" s="307"/>
      <c r="K67" s="305"/>
    </row>
    <row r="68" s="1" customFormat="1" ht="15" customHeight="1">
      <c r="B68" s="303"/>
      <c r="C68" s="309"/>
      <c r="D68" s="307" t="s">
        <v>1674</v>
      </c>
      <c r="E68" s="307"/>
      <c r="F68" s="307"/>
      <c r="G68" s="307"/>
      <c r="H68" s="307"/>
      <c r="I68" s="307"/>
      <c r="J68" s="307"/>
      <c r="K68" s="305"/>
    </row>
    <row r="69" s="1" customFormat="1" ht="15" customHeight="1">
      <c r="B69" s="303"/>
      <c r="C69" s="309"/>
      <c r="D69" s="307" t="s">
        <v>1675</v>
      </c>
      <c r="E69" s="307"/>
      <c r="F69" s="307"/>
      <c r="G69" s="307"/>
      <c r="H69" s="307"/>
      <c r="I69" s="307"/>
      <c r="J69" s="307"/>
      <c r="K69" s="305"/>
    </row>
    <row r="70" s="1" customFormat="1" ht="15" customHeight="1">
      <c r="B70" s="303"/>
      <c r="C70" s="309"/>
      <c r="D70" s="307" t="s">
        <v>1676</v>
      </c>
      <c r="E70" s="307"/>
      <c r="F70" s="307"/>
      <c r="G70" s="307"/>
      <c r="H70" s="307"/>
      <c r="I70" s="307"/>
      <c r="J70" s="307"/>
      <c r="K70" s="305"/>
    </row>
    <row r="71" s="1" customFormat="1" ht="12.75" customHeight="1">
      <c r="B71" s="314"/>
      <c r="C71" s="315"/>
      <c r="D71" s="315"/>
      <c r="E71" s="315"/>
      <c r="F71" s="315"/>
      <c r="G71" s="315"/>
      <c r="H71" s="315"/>
      <c r="I71" s="315"/>
      <c r="J71" s="315"/>
      <c r="K71" s="316"/>
    </row>
    <row r="72" s="1" customFormat="1" ht="18.75" customHeight="1">
      <c r="B72" s="317"/>
      <c r="C72" s="317"/>
      <c r="D72" s="317"/>
      <c r="E72" s="317"/>
      <c r="F72" s="317"/>
      <c r="G72" s="317"/>
      <c r="H72" s="317"/>
      <c r="I72" s="317"/>
      <c r="J72" s="317"/>
      <c r="K72" s="318"/>
    </row>
    <row r="73" s="1" customFormat="1" ht="18.75" customHeight="1">
      <c r="B73" s="318"/>
      <c r="C73" s="318"/>
      <c r="D73" s="318"/>
      <c r="E73" s="318"/>
      <c r="F73" s="318"/>
      <c r="G73" s="318"/>
      <c r="H73" s="318"/>
      <c r="I73" s="318"/>
      <c r="J73" s="318"/>
      <c r="K73" s="318"/>
    </row>
    <row r="74" s="1" customFormat="1" ht="7.5" customHeight="1">
      <c r="B74" s="319"/>
      <c r="C74" s="320"/>
      <c r="D74" s="320"/>
      <c r="E74" s="320"/>
      <c r="F74" s="320"/>
      <c r="G74" s="320"/>
      <c r="H74" s="320"/>
      <c r="I74" s="320"/>
      <c r="J74" s="320"/>
      <c r="K74" s="321"/>
    </row>
    <row r="75" s="1" customFormat="1" ht="45" customHeight="1">
      <c r="B75" s="322"/>
      <c r="C75" s="323" t="s">
        <v>1677</v>
      </c>
      <c r="D75" s="323"/>
      <c r="E75" s="323"/>
      <c r="F75" s="323"/>
      <c r="G75" s="323"/>
      <c r="H75" s="323"/>
      <c r="I75" s="323"/>
      <c r="J75" s="323"/>
      <c r="K75" s="324"/>
    </row>
    <row r="76" s="1" customFormat="1" ht="17.25" customHeight="1">
      <c r="B76" s="322"/>
      <c r="C76" s="325" t="s">
        <v>1678</v>
      </c>
      <c r="D76" s="325"/>
      <c r="E76" s="325"/>
      <c r="F76" s="325" t="s">
        <v>1679</v>
      </c>
      <c r="G76" s="326"/>
      <c r="H76" s="325" t="s">
        <v>53</v>
      </c>
      <c r="I76" s="325" t="s">
        <v>56</v>
      </c>
      <c r="J76" s="325" t="s">
        <v>1680</v>
      </c>
      <c r="K76" s="324"/>
    </row>
    <row r="77" s="1" customFormat="1" ht="17.25" customHeight="1">
      <c r="B77" s="322"/>
      <c r="C77" s="327" t="s">
        <v>1681</v>
      </c>
      <c r="D77" s="327"/>
      <c r="E77" s="327"/>
      <c r="F77" s="328" t="s">
        <v>1682</v>
      </c>
      <c r="G77" s="329"/>
      <c r="H77" s="327"/>
      <c r="I77" s="327"/>
      <c r="J77" s="327" t="s">
        <v>1683</v>
      </c>
      <c r="K77" s="324"/>
    </row>
    <row r="78" s="1" customFormat="1" ht="5.25" customHeight="1">
      <c r="B78" s="322"/>
      <c r="C78" s="330"/>
      <c r="D78" s="330"/>
      <c r="E78" s="330"/>
      <c r="F78" s="330"/>
      <c r="G78" s="331"/>
      <c r="H78" s="330"/>
      <c r="I78" s="330"/>
      <c r="J78" s="330"/>
      <c r="K78" s="324"/>
    </row>
    <row r="79" s="1" customFormat="1" ht="15" customHeight="1">
      <c r="B79" s="322"/>
      <c r="C79" s="310" t="s">
        <v>52</v>
      </c>
      <c r="D79" s="332"/>
      <c r="E79" s="332"/>
      <c r="F79" s="333" t="s">
        <v>1684</v>
      </c>
      <c r="G79" s="334"/>
      <c r="H79" s="310" t="s">
        <v>1685</v>
      </c>
      <c r="I79" s="310" t="s">
        <v>1686</v>
      </c>
      <c r="J79" s="310">
        <v>20</v>
      </c>
      <c r="K79" s="324"/>
    </row>
    <row r="80" s="1" customFormat="1" ht="15" customHeight="1">
      <c r="B80" s="322"/>
      <c r="C80" s="310" t="s">
        <v>1687</v>
      </c>
      <c r="D80" s="310"/>
      <c r="E80" s="310"/>
      <c r="F80" s="333" t="s">
        <v>1684</v>
      </c>
      <c r="G80" s="334"/>
      <c r="H80" s="310" t="s">
        <v>1688</v>
      </c>
      <c r="I80" s="310" t="s">
        <v>1686</v>
      </c>
      <c r="J80" s="310">
        <v>120</v>
      </c>
      <c r="K80" s="324"/>
    </row>
    <row r="81" s="1" customFormat="1" ht="15" customHeight="1">
      <c r="B81" s="335"/>
      <c r="C81" s="310" t="s">
        <v>1689</v>
      </c>
      <c r="D81" s="310"/>
      <c r="E81" s="310"/>
      <c r="F81" s="333" t="s">
        <v>1690</v>
      </c>
      <c r="G81" s="334"/>
      <c r="H81" s="310" t="s">
        <v>1691</v>
      </c>
      <c r="I81" s="310" t="s">
        <v>1686</v>
      </c>
      <c r="J81" s="310">
        <v>50</v>
      </c>
      <c r="K81" s="324"/>
    </row>
    <row r="82" s="1" customFormat="1" ht="15" customHeight="1">
      <c r="B82" s="335"/>
      <c r="C82" s="310" t="s">
        <v>1692</v>
      </c>
      <c r="D82" s="310"/>
      <c r="E82" s="310"/>
      <c r="F82" s="333" t="s">
        <v>1684</v>
      </c>
      <c r="G82" s="334"/>
      <c r="H82" s="310" t="s">
        <v>1693</v>
      </c>
      <c r="I82" s="310" t="s">
        <v>1694</v>
      </c>
      <c r="J82" s="310"/>
      <c r="K82" s="324"/>
    </row>
    <row r="83" s="1" customFormat="1" ht="15" customHeight="1">
      <c r="B83" s="335"/>
      <c r="C83" s="336" t="s">
        <v>1695</v>
      </c>
      <c r="D83" s="336"/>
      <c r="E83" s="336"/>
      <c r="F83" s="337" t="s">
        <v>1690</v>
      </c>
      <c r="G83" s="336"/>
      <c r="H83" s="336" t="s">
        <v>1696</v>
      </c>
      <c r="I83" s="336" t="s">
        <v>1686</v>
      </c>
      <c r="J83" s="336">
        <v>15</v>
      </c>
      <c r="K83" s="324"/>
    </row>
    <row r="84" s="1" customFormat="1" ht="15" customHeight="1">
      <c r="B84" s="335"/>
      <c r="C84" s="336" t="s">
        <v>1697</v>
      </c>
      <c r="D84" s="336"/>
      <c r="E84" s="336"/>
      <c r="F84" s="337" t="s">
        <v>1690</v>
      </c>
      <c r="G84" s="336"/>
      <c r="H84" s="336" t="s">
        <v>1698</v>
      </c>
      <c r="I84" s="336" t="s">
        <v>1686</v>
      </c>
      <c r="J84" s="336">
        <v>15</v>
      </c>
      <c r="K84" s="324"/>
    </row>
    <row r="85" s="1" customFormat="1" ht="15" customHeight="1">
      <c r="B85" s="335"/>
      <c r="C85" s="336" t="s">
        <v>1699</v>
      </c>
      <c r="D85" s="336"/>
      <c r="E85" s="336"/>
      <c r="F85" s="337" t="s">
        <v>1690</v>
      </c>
      <c r="G85" s="336"/>
      <c r="H85" s="336" t="s">
        <v>1700</v>
      </c>
      <c r="I85" s="336" t="s">
        <v>1686</v>
      </c>
      <c r="J85" s="336">
        <v>20</v>
      </c>
      <c r="K85" s="324"/>
    </row>
    <row r="86" s="1" customFormat="1" ht="15" customHeight="1">
      <c r="B86" s="335"/>
      <c r="C86" s="336" t="s">
        <v>1701</v>
      </c>
      <c r="D86" s="336"/>
      <c r="E86" s="336"/>
      <c r="F86" s="337" t="s">
        <v>1690</v>
      </c>
      <c r="G86" s="336"/>
      <c r="H86" s="336" t="s">
        <v>1702</v>
      </c>
      <c r="I86" s="336" t="s">
        <v>1686</v>
      </c>
      <c r="J86" s="336">
        <v>20</v>
      </c>
      <c r="K86" s="324"/>
    </row>
    <row r="87" s="1" customFormat="1" ht="15" customHeight="1">
      <c r="B87" s="335"/>
      <c r="C87" s="310" t="s">
        <v>1703</v>
      </c>
      <c r="D87" s="310"/>
      <c r="E87" s="310"/>
      <c r="F87" s="333" t="s">
        <v>1690</v>
      </c>
      <c r="G87" s="334"/>
      <c r="H87" s="310" t="s">
        <v>1704</v>
      </c>
      <c r="I87" s="310" t="s">
        <v>1686</v>
      </c>
      <c r="J87" s="310">
        <v>50</v>
      </c>
      <c r="K87" s="324"/>
    </row>
    <row r="88" s="1" customFormat="1" ht="15" customHeight="1">
      <c r="B88" s="335"/>
      <c r="C88" s="310" t="s">
        <v>1705</v>
      </c>
      <c r="D88" s="310"/>
      <c r="E88" s="310"/>
      <c r="F88" s="333" t="s">
        <v>1690</v>
      </c>
      <c r="G88" s="334"/>
      <c r="H88" s="310" t="s">
        <v>1706</v>
      </c>
      <c r="I88" s="310" t="s">
        <v>1686</v>
      </c>
      <c r="J88" s="310">
        <v>20</v>
      </c>
      <c r="K88" s="324"/>
    </row>
    <row r="89" s="1" customFormat="1" ht="15" customHeight="1">
      <c r="B89" s="335"/>
      <c r="C89" s="310" t="s">
        <v>1707</v>
      </c>
      <c r="D89" s="310"/>
      <c r="E89" s="310"/>
      <c r="F89" s="333" t="s">
        <v>1690</v>
      </c>
      <c r="G89" s="334"/>
      <c r="H89" s="310" t="s">
        <v>1708</v>
      </c>
      <c r="I89" s="310" t="s">
        <v>1686</v>
      </c>
      <c r="J89" s="310">
        <v>20</v>
      </c>
      <c r="K89" s="324"/>
    </row>
    <row r="90" s="1" customFormat="1" ht="15" customHeight="1">
      <c r="B90" s="335"/>
      <c r="C90" s="310" t="s">
        <v>1709</v>
      </c>
      <c r="D90" s="310"/>
      <c r="E90" s="310"/>
      <c r="F90" s="333" t="s">
        <v>1690</v>
      </c>
      <c r="G90" s="334"/>
      <c r="H90" s="310" t="s">
        <v>1710</v>
      </c>
      <c r="I90" s="310" t="s">
        <v>1686</v>
      </c>
      <c r="J90" s="310">
        <v>50</v>
      </c>
      <c r="K90" s="324"/>
    </row>
    <row r="91" s="1" customFormat="1" ht="15" customHeight="1">
      <c r="B91" s="335"/>
      <c r="C91" s="310" t="s">
        <v>1711</v>
      </c>
      <c r="D91" s="310"/>
      <c r="E91" s="310"/>
      <c r="F91" s="333" t="s">
        <v>1690</v>
      </c>
      <c r="G91" s="334"/>
      <c r="H91" s="310" t="s">
        <v>1711</v>
      </c>
      <c r="I91" s="310" t="s">
        <v>1686</v>
      </c>
      <c r="J91" s="310">
        <v>50</v>
      </c>
      <c r="K91" s="324"/>
    </row>
    <row r="92" s="1" customFormat="1" ht="15" customHeight="1">
      <c r="B92" s="335"/>
      <c r="C92" s="310" t="s">
        <v>1712</v>
      </c>
      <c r="D92" s="310"/>
      <c r="E92" s="310"/>
      <c r="F92" s="333" t="s">
        <v>1690</v>
      </c>
      <c r="G92" s="334"/>
      <c r="H92" s="310" t="s">
        <v>1713</v>
      </c>
      <c r="I92" s="310" t="s">
        <v>1686</v>
      </c>
      <c r="J92" s="310">
        <v>255</v>
      </c>
      <c r="K92" s="324"/>
    </row>
    <row r="93" s="1" customFormat="1" ht="15" customHeight="1">
      <c r="B93" s="335"/>
      <c r="C93" s="310" t="s">
        <v>1714</v>
      </c>
      <c r="D93" s="310"/>
      <c r="E93" s="310"/>
      <c r="F93" s="333" t="s">
        <v>1684</v>
      </c>
      <c r="G93" s="334"/>
      <c r="H93" s="310" t="s">
        <v>1715</v>
      </c>
      <c r="I93" s="310" t="s">
        <v>1716</v>
      </c>
      <c r="J93" s="310"/>
      <c r="K93" s="324"/>
    </row>
    <row r="94" s="1" customFormat="1" ht="15" customHeight="1">
      <c r="B94" s="335"/>
      <c r="C94" s="310" t="s">
        <v>1717</v>
      </c>
      <c r="D94" s="310"/>
      <c r="E94" s="310"/>
      <c r="F94" s="333" t="s">
        <v>1684</v>
      </c>
      <c r="G94" s="334"/>
      <c r="H94" s="310" t="s">
        <v>1718</v>
      </c>
      <c r="I94" s="310" t="s">
        <v>1719</v>
      </c>
      <c r="J94" s="310"/>
      <c r="K94" s="324"/>
    </row>
    <row r="95" s="1" customFormat="1" ht="15" customHeight="1">
      <c r="B95" s="335"/>
      <c r="C95" s="310" t="s">
        <v>1720</v>
      </c>
      <c r="D95" s="310"/>
      <c r="E95" s="310"/>
      <c r="F95" s="333" t="s">
        <v>1684</v>
      </c>
      <c r="G95" s="334"/>
      <c r="H95" s="310" t="s">
        <v>1720</v>
      </c>
      <c r="I95" s="310" t="s">
        <v>1719</v>
      </c>
      <c r="J95" s="310"/>
      <c r="K95" s="324"/>
    </row>
    <row r="96" s="1" customFormat="1" ht="15" customHeight="1">
      <c r="B96" s="335"/>
      <c r="C96" s="310" t="s">
        <v>37</v>
      </c>
      <c r="D96" s="310"/>
      <c r="E96" s="310"/>
      <c r="F96" s="333" t="s">
        <v>1684</v>
      </c>
      <c r="G96" s="334"/>
      <c r="H96" s="310" t="s">
        <v>1721</v>
      </c>
      <c r="I96" s="310" t="s">
        <v>1719</v>
      </c>
      <c r="J96" s="310"/>
      <c r="K96" s="324"/>
    </row>
    <row r="97" s="1" customFormat="1" ht="15" customHeight="1">
      <c r="B97" s="335"/>
      <c r="C97" s="310" t="s">
        <v>47</v>
      </c>
      <c r="D97" s="310"/>
      <c r="E97" s="310"/>
      <c r="F97" s="333" t="s">
        <v>1684</v>
      </c>
      <c r="G97" s="334"/>
      <c r="H97" s="310" t="s">
        <v>1722</v>
      </c>
      <c r="I97" s="310" t="s">
        <v>1719</v>
      </c>
      <c r="J97" s="310"/>
      <c r="K97" s="324"/>
    </row>
    <row r="98" s="1" customFormat="1" ht="15" customHeight="1">
      <c r="B98" s="338"/>
      <c r="C98" s="339"/>
      <c r="D98" s="339"/>
      <c r="E98" s="339"/>
      <c r="F98" s="339"/>
      <c r="G98" s="339"/>
      <c r="H98" s="339"/>
      <c r="I98" s="339"/>
      <c r="J98" s="339"/>
      <c r="K98" s="340"/>
    </row>
    <row r="99" s="1" customFormat="1" ht="18.75" customHeight="1">
      <c r="B99" s="341"/>
      <c r="C99" s="342"/>
      <c r="D99" s="342"/>
      <c r="E99" s="342"/>
      <c r="F99" s="342"/>
      <c r="G99" s="342"/>
      <c r="H99" s="342"/>
      <c r="I99" s="342"/>
      <c r="J99" s="342"/>
      <c r="K99" s="341"/>
    </row>
    <row r="100" s="1" customFormat="1" ht="18.75" customHeight="1">
      <c r="B100" s="318"/>
      <c r="C100" s="318"/>
      <c r="D100" s="318"/>
      <c r="E100" s="318"/>
      <c r="F100" s="318"/>
      <c r="G100" s="318"/>
      <c r="H100" s="318"/>
      <c r="I100" s="318"/>
      <c r="J100" s="318"/>
      <c r="K100" s="318"/>
    </row>
    <row r="101" s="1" customFormat="1" ht="7.5" customHeight="1">
      <c r="B101" s="319"/>
      <c r="C101" s="320"/>
      <c r="D101" s="320"/>
      <c r="E101" s="320"/>
      <c r="F101" s="320"/>
      <c r="G101" s="320"/>
      <c r="H101" s="320"/>
      <c r="I101" s="320"/>
      <c r="J101" s="320"/>
      <c r="K101" s="321"/>
    </row>
    <row r="102" s="1" customFormat="1" ht="45" customHeight="1">
      <c r="B102" s="322"/>
      <c r="C102" s="323" t="s">
        <v>1723</v>
      </c>
      <c r="D102" s="323"/>
      <c r="E102" s="323"/>
      <c r="F102" s="323"/>
      <c r="G102" s="323"/>
      <c r="H102" s="323"/>
      <c r="I102" s="323"/>
      <c r="J102" s="323"/>
      <c r="K102" s="324"/>
    </row>
    <row r="103" s="1" customFormat="1" ht="17.25" customHeight="1">
      <c r="B103" s="322"/>
      <c r="C103" s="325" t="s">
        <v>1678</v>
      </c>
      <c r="D103" s="325"/>
      <c r="E103" s="325"/>
      <c r="F103" s="325" t="s">
        <v>1679</v>
      </c>
      <c r="G103" s="326"/>
      <c r="H103" s="325" t="s">
        <v>53</v>
      </c>
      <c r="I103" s="325" t="s">
        <v>56</v>
      </c>
      <c r="J103" s="325" t="s">
        <v>1680</v>
      </c>
      <c r="K103" s="324"/>
    </row>
    <row r="104" s="1" customFormat="1" ht="17.25" customHeight="1">
      <c r="B104" s="322"/>
      <c r="C104" s="327" t="s">
        <v>1681</v>
      </c>
      <c r="D104" s="327"/>
      <c r="E104" s="327"/>
      <c r="F104" s="328" t="s">
        <v>1682</v>
      </c>
      <c r="G104" s="329"/>
      <c r="H104" s="327"/>
      <c r="I104" s="327"/>
      <c r="J104" s="327" t="s">
        <v>1683</v>
      </c>
      <c r="K104" s="324"/>
    </row>
    <row r="105" s="1" customFormat="1" ht="5.25" customHeight="1">
      <c r="B105" s="322"/>
      <c r="C105" s="325"/>
      <c r="D105" s="325"/>
      <c r="E105" s="325"/>
      <c r="F105" s="325"/>
      <c r="G105" s="343"/>
      <c r="H105" s="325"/>
      <c r="I105" s="325"/>
      <c r="J105" s="325"/>
      <c r="K105" s="324"/>
    </row>
    <row r="106" s="1" customFormat="1" ht="15" customHeight="1">
      <c r="B106" s="322"/>
      <c r="C106" s="310" t="s">
        <v>52</v>
      </c>
      <c r="D106" s="332"/>
      <c r="E106" s="332"/>
      <c r="F106" s="333" t="s">
        <v>1684</v>
      </c>
      <c r="G106" s="310"/>
      <c r="H106" s="310" t="s">
        <v>1724</v>
      </c>
      <c r="I106" s="310" t="s">
        <v>1686</v>
      </c>
      <c r="J106" s="310">
        <v>20</v>
      </c>
      <c r="K106" s="324"/>
    </row>
    <row r="107" s="1" customFormat="1" ht="15" customHeight="1">
      <c r="B107" s="322"/>
      <c r="C107" s="310" t="s">
        <v>1687</v>
      </c>
      <c r="D107" s="310"/>
      <c r="E107" s="310"/>
      <c r="F107" s="333" t="s">
        <v>1684</v>
      </c>
      <c r="G107" s="310"/>
      <c r="H107" s="310" t="s">
        <v>1724</v>
      </c>
      <c r="I107" s="310" t="s">
        <v>1686</v>
      </c>
      <c r="J107" s="310">
        <v>120</v>
      </c>
      <c r="K107" s="324"/>
    </row>
    <row r="108" s="1" customFormat="1" ht="15" customHeight="1">
      <c r="B108" s="335"/>
      <c r="C108" s="310" t="s">
        <v>1689</v>
      </c>
      <c r="D108" s="310"/>
      <c r="E108" s="310"/>
      <c r="F108" s="333" t="s">
        <v>1690</v>
      </c>
      <c r="G108" s="310"/>
      <c r="H108" s="310" t="s">
        <v>1724</v>
      </c>
      <c r="I108" s="310" t="s">
        <v>1686</v>
      </c>
      <c r="J108" s="310">
        <v>50</v>
      </c>
      <c r="K108" s="324"/>
    </row>
    <row r="109" s="1" customFormat="1" ht="15" customHeight="1">
      <c r="B109" s="335"/>
      <c r="C109" s="310" t="s">
        <v>1692</v>
      </c>
      <c r="D109" s="310"/>
      <c r="E109" s="310"/>
      <c r="F109" s="333" t="s">
        <v>1684</v>
      </c>
      <c r="G109" s="310"/>
      <c r="H109" s="310" t="s">
        <v>1724</v>
      </c>
      <c r="I109" s="310" t="s">
        <v>1694</v>
      </c>
      <c r="J109" s="310"/>
      <c r="K109" s="324"/>
    </row>
    <row r="110" s="1" customFormat="1" ht="15" customHeight="1">
      <c r="B110" s="335"/>
      <c r="C110" s="310" t="s">
        <v>1703</v>
      </c>
      <c r="D110" s="310"/>
      <c r="E110" s="310"/>
      <c r="F110" s="333" t="s">
        <v>1690</v>
      </c>
      <c r="G110" s="310"/>
      <c r="H110" s="310" t="s">
        <v>1724</v>
      </c>
      <c r="I110" s="310" t="s">
        <v>1686</v>
      </c>
      <c r="J110" s="310">
        <v>50</v>
      </c>
      <c r="K110" s="324"/>
    </row>
    <row r="111" s="1" customFormat="1" ht="15" customHeight="1">
      <c r="B111" s="335"/>
      <c r="C111" s="310" t="s">
        <v>1711</v>
      </c>
      <c r="D111" s="310"/>
      <c r="E111" s="310"/>
      <c r="F111" s="333" t="s">
        <v>1690</v>
      </c>
      <c r="G111" s="310"/>
      <c r="H111" s="310" t="s">
        <v>1724</v>
      </c>
      <c r="I111" s="310" t="s">
        <v>1686</v>
      </c>
      <c r="J111" s="310">
        <v>50</v>
      </c>
      <c r="K111" s="324"/>
    </row>
    <row r="112" s="1" customFormat="1" ht="15" customHeight="1">
      <c r="B112" s="335"/>
      <c r="C112" s="310" t="s">
        <v>1709</v>
      </c>
      <c r="D112" s="310"/>
      <c r="E112" s="310"/>
      <c r="F112" s="333" t="s">
        <v>1690</v>
      </c>
      <c r="G112" s="310"/>
      <c r="H112" s="310" t="s">
        <v>1724</v>
      </c>
      <c r="I112" s="310" t="s">
        <v>1686</v>
      </c>
      <c r="J112" s="310">
        <v>50</v>
      </c>
      <c r="K112" s="324"/>
    </row>
    <row r="113" s="1" customFormat="1" ht="15" customHeight="1">
      <c r="B113" s="335"/>
      <c r="C113" s="310" t="s">
        <v>52</v>
      </c>
      <c r="D113" s="310"/>
      <c r="E113" s="310"/>
      <c r="F113" s="333" t="s">
        <v>1684</v>
      </c>
      <c r="G113" s="310"/>
      <c r="H113" s="310" t="s">
        <v>1725</v>
      </c>
      <c r="I113" s="310" t="s">
        <v>1686</v>
      </c>
      <c r="J113" s="310">
        <v>20</v>
      </c>
      <c r="K113" s="324"/>
    </row>
    <row r="114" s="1" customFormat="1" ht="15" customHeight="1">
      <c r="B114" s="335"/>
      <c r="C114" s="310" t="s">
        <v>1726</v>
      </c>
      <c r="D114" s="310"/>
      <c r="E114" s="310"/>
      <c r="F114" s="333" t="s">
        <v>1684</v>
      </c>
      <c r="G114" s="310"/>
      <c r="H114" s="310" t="s">
        <v>1727</v>
      </c>
      <c r="I114" s="310" t="s">
        <v>1686</v>
      </c>
      <c r="J114" s="310">
        <v>120</v>
      </c>
      <c r="K114" s="324"/>
    </row>
    <row r="115" s="1" customFormat="1" ht="15" customHeight="1">
      <c r="B115" s="335"/>
      <c r="C115" s="310" t="s">
        <v>37</v>
      </c>
      <c r="D115" s="310"/>
      <c r="E115" s="310"/>
      <c r="F115" s="333" t="s">
        <v>1684</v>
      </c>
      <c r="G115" s="310"/>
      <c r="H115" s="310" t="s">
        <v>1728</v>
      </c>
      <c r="I115" s="310" t="s">
        <v>1719</v>
      </c>
      <c r="J115" s="310"/>
      <c r="K115" s="324"/>
    </row>
    <row r="116" s="1" customFormat="1" ht="15" customHeight="1">
      <c r="B116" s="335"/>
      <c r="C116" s="310" t="s">
        <v>47</v>
      </c>
      <c r="D116" s="310"/>
      <c r="E116" s="310"/>
      <c r="F116" s="333" t="s">
        <v>1684</v>
      </c>
      <c r="G116" s="310"/>
      <c r="H116" s="310" t="s">
        <v>1729</v>
      </c>
      <c r="I116" s="310" t="s">
        <v>1719</v>
      </c>
      <c r="J116" s="310"/>
      <c r="K116" s="324"/>
    </row>
    <row r="117" s="1" customFormat="1" ht="15" customHeight="1">
      <c r="B117" s="335"/>
      <c r="C117" s="310" t="s">
        <v>56</v>
      </c>
      <c r="D117" s="310"/>
      <c r="E117" s="310"/>
      <c r="F117" s="333" t="s">
        <v>1684</v>
      </c>
      <c r="G117" s="310"/>
      <c r="H117" s="310" t="s">
        <v>1730</v>
      </c>
      <c r="I117" s="310" t="s">
        <v>1731</v>
      </c>
      <c r="J117" s="310"/>
      <c r="K117" s="324"/>
    </row>
    <row r="118" s="1" customFormat="1" ht="15" customHeight="1">
      <c r="B118" s="338"/>
      <c r="C118" s="344"/>
      <c r="D118" s="344"/>
      <c r="E118" s="344"/>
      <c r="F118" s="344"/>
      <c r="G118" s="344"/>
      <c r="H118" s="344"/>
      <c r="I118" s="344"/>
      <c r="J118" s="344"/>
      <c r="K118" s="340"/>
    </row>
    <row r="119" s="1" customFormat="1" ht="18.75" customHeight="1">
      <c r="B119" s="345"/>
      <c r="C119" s="346"/>
      <c r="D119" s="346"/>
      <c r="E119" s="346"/>
      <c r="F119" s="347"/>
      <c r="G119" s="346"/>
      <c r="H119" s="346"/>
      <c r="I119" s="346"/>
      <c r="J119" s="346"/>
      <c r="K119" s="345"/>
    </row>
    <row r="120" s="1" customFormat="1" ht="18.75" customHeight="1">
      <c r="B120" s="318"/>
      <c r="C120" s="318"/>
      <c r="D120" s="318"/>
      <c r="E120" s="318"/>
      <c r="F120" s="318"/>
      <c r="G120" s="318"/>
      <c r="H120" s="318"/>
      <c r="I120" s="318"/>
      <c r="J120" s="318"/>
      <c r="K120" s="318"/>
    </row>
    <row r="121" s="1" customFormat="1" ht="7.5" customHeight="1">
      <c r="B121" s="348"/>
      <c r="C121" s="349"/>
      <c r="D121" s="349"/>
      <c r="E121" s="349"/>
      <c r="F121" s="349"/>
      <c r="G121" s="349"/>
      <c r="H121" s="349"/>
      <c r="I121" s="349"/>
      <c r="J121" s="349"/>
      <c r="K121" s="350"/>
    </row>
    <row r="122" s="1" customFormat="1" ht="45" customHeight="1">
      <c r="B122" s="351"/>
      <c r="C122" s="301" t="s">
        <v>1732</v>
      </c>
      <c r="D122" s="301"/>
      <c r="E122" s="301"/>
      <c r="F122" s="301"/>
      <c r="G122" s="301"/>
      <c r="H122" s="301"/>
      <c r="I122" s="301"/>
      <c r="J122" s="301"/>
      <c r="K122" s="352"/>
    </row>
    <row r="123" s="1" customFormat="1" ht="17.25" customHeight="1">
      <c r="B123" s="353"/>
      <c r="C123" s="325" t="s">
        <v>1678</v>
      </c>
      <c r="D123" s="325"/>
      <c r="E123" s="325"/>
      <c r="F123" s="325" t="s">
        <v>1679</v>
      </c>
      <c r="G123" s="326"/>
      <c r="H123" s="325" t="s">
        <v>53</v>
      </c>
      <c r="I123" s="325" t="s">
        <v>56</v>
      </c>
      <c r="J123" s="325" t="s">
        <v>1680</v>
      </c>
      <c r="K123" s="354"/>
    </row>
    <row r="124" s="1" customFormat="1" ht="17.25" customHeight="1">
      <c r="B124" s="353"/>
      <c r="C124" s="327" t="s">
        <v>1681</v>
      </c>
      <c r="D124" s="327"/>
      <c r="E124" s="327"/>
      <c r="F124" s="328" t="s">
        <v>1682</v>
      </c>
      <c r="G124" s="329"/>
      <c r="H124" s="327"/>
      <c r="I124" s="327"/>
      <c r="J124" s="327" t="s">
        <v>1683</v>
      </c>
      <c r="K124" s="354"/>
    </row>
    <row r="125" s="1" customFormat="1" ht="5.25" customHeight="1">
      <c r="B125" s="355"/>
      <c r="C125" s="330"/>
      <c r="D125" s="330"/>
      <c r="E125" s="330"/>
      <c r="F125" s="330"/>
      <c r="G125" s="356"/>
      <c r="H125" s="330"/>
      <c r="I125" s="330"/>
      <c r="J125" s="330"/>
      <c r="K125" s="357"/>
    </row>
    <row r="126" s="1" customFormat="1" ht="15" customHeight="1">
      <c r="B126" s="355"/>
      <c r="C126" s="310" t="s">
        <v>1687</v>
      </c>
      <c r="D126" s="332"/>
      <c r="E126" s="332"/>
      <c r="F126" s="333" t="s">
        <v>1684</v>
      </c>
      <c r="G126" s="310"/>
      <c r="H126" s="310" t="s">
        <v>1724</v>
      </c>
      <c r="I126" s="310" t="s">
        <v>1686</v>
      </c>
      <c r="J126" s="310">
        <v>120</v>
      </c>
      <c r="K126" s="358"/>
    </row>
    <row r="127" s="1" customFormat="1" ht="15" customHeight="1">
      <c r="B127" s="355"/>
      <c r="C127" s="310" t="s">
        <v>1733</v>
      </c>
      <c r="D127" s="310"/>
      <c r="E127" s="310"/>
      <c r="F127" s="333" t="s">
        <v>1684</v>
      </c>
      <c r="G127" s="310"/>
      <c r="H127" s="310" t="s">
        <v>1734</v>
      </c>
      <c r="I127" s="310" t="s">
        <v>1686</v>
      </c>
      <c r="J127" s="310" t="s">
        <v>1735</v>
      </c>
      <c r="K127" s="358"/>
    </row>
    <row r="128" s="1" customFormat="1" ht="15" customHeight="1">
      <c r="B128" s="355"/>
      <c r="C128" s="310" t="s">
        <v>83</v>
      </c>
      <c r="D128" s="310"/>
      <c r="E128" s="310"/>
      <c r="F128" s="333" t="s">
        <v>1684</v>
      </c>
      <c r="G128" s="310"/>
      <c r="H128" s="310" t="s">
        <v>1736</v>
      </c>
      <c r="I128" s="310" t="s">
        <v>1686</v>
      </c>
      <c r="J128" s="310" t="s">
        <v>1735</v>
      </c>
      <c r="K128" s="358"/>
    </row>
    <row r="129" s="1" customFormat="1" ht="15" customHeight="1">
      <c r="B129" s="355"/>
      <c r="C129" s="310" t="s">
        <v>1695</v>
      </c>
      <c r="D129" s="310"/>
      <c r="E129" s="310"/>
      <c r="F129" s="333" t="s">
        <v>1690</v>
      </c>
      <c r="G129" s="310"/>
      <c r="H129" s="310" t="s">
        <v>1696</v>
      </c>
      <c r="I129" s="310" t="s">
        <v>1686</v>
      </c>
      <c r="J129" s="310">
        <v>15</v>
      </c>
      <c r="K129" s="358"/>
    </row>
    <row r="130" s="1" customFormat="1" ht="15" customHeight="1">
      <c r="B130" s="355"/>
      <c r="C130" s="336" t="s">
        <v>1697</v>
      </c>
      <c r="D130" s="336"/>
      <c r="E130" s="336"/>
      <c r="F130" s="337" t="s">
        <v>1690</v>
      </c>
      <c r="G130" s="336"/>
      <c r="H130" s="336" t="s">
        <v>1698</v>
      </c>
      <c r="I130" s="336" t="s">
        <v>1686</v>
      </c>
      <c r="J130" s="336">
        <v>15</v>
      </c>
      <c r="K130" s="358"/>
    </row>
    <row r="131" s="1" customFormat="1" ht="15" customHeight="1">
      <c r="B131" s="355"/>
      <c r="C131" s="336" t="s">
        <v>1699</v>
      </c>
      <c r="D131" s="336"/>
      <c r="E131" s="336"/>
      <c r="F131" s="337" t="s">
        <v>1690</v>
      </c>
      <c r="G131" s="336"/>
      <c r="H131" s="336" t="s">
        <v>1700</v>
      </c>
      <c r="I131" s="336" t="s">
        <v>1686</v>
      </c>
      <c r="J131" s="336">
        <v>20</v>
      </c>
      <c r="K131" s="358"/>
    </row>
    <row r="132" s="1" customFormat="1" ht="15" customHeight="1">
      <c r="B132" s="355"/>
      <c r="C132" s="336" t="s">
        <v>1701</v>
      </c>
      <c r="D132" s="336"/>
      <c r="E132" s="336"/>
      <c r="F132" s="337" t="s">
        <v>1690</v>
      </c>
      <c r="G132" s="336"/>
      <c r="H132" s="336" t="s">
        <v>1702</v>
      </c>
      <c r="I132" s="336" t="s">
        <v>1686</v>
      </c>
      <c r="J132" s="336">
        <v>20</v>
      </c>
      <c r="K132" s="358"/>
    </row>
    <row r="133" s="1" customFormat="1" ht="15" customHeight="1">
      <c r="B133" s="355"/>
      <c r="C133" s="310" t="s">
        <v>1689</v>
      </c>
      <c r="D133" s="310"/>
      <c r="E133" s="310"/>
      <c r="F133" s="333" t="s">
        <v>1690</v>
      </c>
      <c r="G133" s="310"/>
      <c r="H133" s="310" t="s">
        <v>1724</v>
      </c>
      <c r="I133" s="310" t="s">
        <v>1686</v>
      </c>
      <c r="J133" s="310">
        <v>50</v>
      </c>
      <c r="K133" s="358"/>
    </row>
    <row r="134" s="1" customFormat="1" ht="15" customHeight="1">
      <c r="B134" s="355"/>
      <c r="C134" s="310" t="s">
        <v>1703</v>
      </c>
      <c r="D134" s="310"/>
      <c r="E134" s="310"/>
      <c r="F134" s="333" t="s">
        <v>1690</v>
      </c>
      <c r="G134" s="310"/>
      <c r="H134" s="310" t="s">
        <v>1724</v>
      </c>
      <c r="I134" s="310" t="s">
        <v>1686</v>
      </c>
      <c r="J134" s="310">
        <v>50</v>
      </c>
      <c r="K134" s="358"/>
    </row>
    <row r="135" s="1" customFormat="1" ht="15" customHeight="1">
      <c r="B135" s="355"/>
      <c r="C135" s="310" t="s">
        <v>1709</v>
      </c>
      <c r="D135" s="310"/>
      <c r="E135" s="310"/>
      <c r="F135" s="333" t="s">
        <v>1690</v>
      </c>
      <c r="G135" s="310"/>
      <c r="H135" s="310" t="s">
        <v>1724</v>
      </c>
      <c r="I135" s="310" t="s">
        <v>1686</v>
      </c>
      <c r="J135" s="310">
        <v>50</v>
      </c>
      <c r="K135" s="358"/>
    </row>
    <row r="136" s="1" customFormat="1" ht="15" customHeight="1">
      <c r="B136" s="355"/>
      <c r="C136" s="310" t="s">
        <v>1711</v>
      </c>
      <c r="D136" s="310"/>
      <c r="E136" s="310"/>
      <c r="F136" s="333" t="s">
        <v>1690</v>
      </c>
      <c r="G136" s="310"/>
      <c r="H136" s="310" t="s">
        <v>1724</v>
      </c>
      <c r="I136" s="310" t="s">
        <v>1686</v>
      </c>
      <c r="J136" s="310">
        <v>50</v>
      </c>
      <c r="K136" s="358"/>
    </row>
    <row r="137" s="1" customFormat="1" ht="15" customHeight="1">
      <c r="B137" s="355"/>
      <c r="C137" s="310" t="s">
        <v>1712</v>
      </c>
      <c r="D137" s="310"/>
      <c r="E137" s="310"/>
      <c r="F137" s="333" t="s">
        <v>1690</v>
      </c>
      <c r="G137" s="310"/>
      <c r="H137" s="310" t="s">
        <v>1737</v>
      </c>
      <c r="I137" s="310" t="s">
        <v>1686</v>
      </c>
      <c r="J137" s="310">
        <v>255</v>
      </c>
      <c r="K137" s="358"/>
    </row>
    <row r="138" s="1" customFormat="1" ht="15" customHeight="1">
      <c r="B138" s="355"/>
      <c r="C138" s="310" t="s">
        <v>1714</v>
      </c>
      <c r="D138" s="310"/>
      <c r="E138" s="310"/>
      <c r="F138" s="333" t="s">
        <v>1684</v>
      </c>
      <c r="G138" s="310"/>
      <c r="H138" s="310" t="s">
        <v>1738</v>
      </c>
      <c r="I138" s="310" t="s">
        <v>1716</v>
      </c>
      <c r="J138" s="310"/>
      <c r="K138" s="358"/>
    </row>
    <row r="139" s="1" customFormat="1" ht="15" customHeight="1">
      <c r="B139" s="355"/>
      <c r="C139" s="310" t="s">
        <v>1717</v>
      </c>
      <c r="D139" s="310"/>
      <c r="E139" s="310"/>
      <c r="F139" s="333" t="s">
        <v>1684</v>
      </c>
      <c r="G139" s="310"/>
      <c r="H139" s="310" t="s">
        <v>1739</v>
      </c>
      <c r="I139" s="310" t="s">
        <v>1719</v>
      </c>
      <c r="J139" s="310"/>
      <c r="K139" s="358"/>
    </row>
    <row r="140" s="1" customFormat="1" ht="15" customHeight="1">
      <c r="B140" s="355"/>
      <c r="C140" s="310" t="s">
        <v>1720</v>
      </c>
      <c r="D140" s="310"/>
      <c r="E140" s="310"/>
      <c r="F140" s="333" t="s">
        <v>1684</v>
      </c>
      <c r="G140" s="310"/>
      <c r="H140" s="310" t="s">
        <v>1720</v>
      </c>
      <c r="I140" s="310" t="s">
        <v>1719</v>
      </c>
      <c r="J140" s="310"/>
      <c r="K140" s="358"/>
    </row>
    <row r="141" s="1" customFormat="1" ht="15" customHeight="1">
      <c r="B141" s="355"/>
      <c r="C141" s="310" t="s">
        <v>37</v>
      </c>
      <c r="D141" s="310"/>
      <c r="E141" s="310"/>
      <c r="F141" s="333" t="s">
        <v>1684</v>
      </c>
      <c r="G141" s="310"/>
      <c r="H141" s="310" t="s">
        <v>1740</v>
      </c>
      <c r="I141" s="310" t="s">
        <v>1719</v>
      </c>
      <c r="J141" s="310"/>
      <c r="K141" s="358"/>
    </row>
    <row r="142" s="1" customFormat="1" ht="15" customHeight="1">
      <c r="B142" s="355"/>
      <c r="C142" s="310" t="s">
        <v>1741</v>
      </c>
      <c r="D142" s="310"/>
      <c r="E142" s="310"/>
      <c r="F142" s="333" t="s">
        <v>1684</v>
      </c>
      <c r="G142" s="310"/>
      <c r="H142" s="310" t="s">
        <v>1742</v>
      </c>
      <c r="I142" s="310" t="s">
        <v>1719</v>
      </c>
      <c r="J142" s="310"/>
      <c r="K142" s="358"/>
    </row>
    <row r="143" s="1" customFormat="1" ht="15" customHeight="1">
      <c r="B143" s="359"/>
      <c r="C143" s="360"/>
      <c r="D143" s="360"/>
      <c r="E143" s="360"/>
      <c r="F143" s="360"/>
      <c r="G143" s="360"/>
      <c r="H143" s="360"/>
      <c r="I143" s="360"/>
      <c r="J143" s="360"/>
      <c r="K143" s="361"/>
    </row>
    <row r="144" s="1" customFormat="1" ht="18.75" customHeight="1">
      <c r="B144" s="346"/>
      <c r="C144" s="346"/>
      <c r="D144" s="346"/>
      <c r="E144" s="346"/>
      <c r="F144" s="347"/>
      <c r="G144" s="346"/>
      <c r="H144" s="346"/>
      <c r="I144" s="346"/>
      <c r="J144" s="346"/>
      <c r="K144" s="346"/>
    </row>
    <row r="145" s="1" customFormat="1" ht="18.75" customHeight="1">
      <c r="B145" s="318"/>
      <c r="C145" s="318"/>
      <c r="D145" s="318"/>
      <c r="E145" s="318"/>
      <c r="F145" s="318"/>
      <c r="G145" s="318"/>
      <c r="H145" s="318"/>
      <c r="I145" s="318"/>
      <c r="J145" s="318"/>
      <c r="K145" s="318"/>
    </row>
    <row r="146" s="1" customFormat="1" ht="7.5" customHeight="1">
      <c r="B146" s="319"/>
      <c r="C146" s="320"/>
      <c r="D146" s="320"/>
      <c r="E146" s="320"/>
      <c r="F146" s="320"/>
      <c r="G146" s="320"/>
      <c r="H146" s="320"/>
      <c r="I146" s="320"/>
      <c r="J146" s="320"/>
      <c r="K146" s="321"/>
    </row>
    <row r="147" s="1" customFormat="1" ht="45" customHeight="1">
      <c r="B147" s="322"/>
      <c r="C147" s="323" t="s">
        <v>1743</v>
      </c>
      <c r="D147" s="323"/>
      <c r="E147" s="323"/>
      <c r="F147" s="323"/>
      <c r="G147" s="323"/>
      <c r="H147" s="323"/>
      <c r="I147" s="323"/>
      <c r="J147" s="323"/>
      <c r="K147" s="324"/>
    </row>
    <row r="148" s="1" customFormat="1" ht="17.25" customHeight="1">
      <c r="B148" s="322"/>
      <c r="C148" s="325" t="s">
        <v>1678</v>
      </c>
      <c r="D148" s="325"/>
      <c r="E148" s="325"/>
      <c r="F148" s="325" t="s">
        <v>1679</v>
      </c>
      <c r="G148" s="326"/>
      <c r="H148" s="325" t="s">
        <v>53</v>
      </c>
      <c r="I148" s="325" t="s">
        <v>56</v>
      </c>
      <c r="J148" s="325" t="s">
        <v>1680</v>
      </c>
      <c r="K148" s="324"/>
    </row>
    <row r="149" s="1" customFormat="1" ht="17.25" customHeight="1">
      <c r="B149" s="322"/>
      <c r="C149" s="327" t="s">
        <v>1681</v>
      </c>
      <c r="D149" s="327"/>
      <c r="E149" s="327"/>
      <c r="F149" s="328" t="s">
        <v>1682</v>
      </c>
      <c r="G149" s="329"/>
      <c r="H149" s="327"/>
      <c r="I149" s="327"/>
      <c r="J149" s="327" t="s">
        <v>1683</v>
      </c>
      <c r="K149" s="324"/>
    </row>
    <row r="150" s="1" customFormat="1" ht="5.25" customHeight="1">
      <c r="B150" s="335"/>
      <c r="C150" s="330"/>
      <c r="D150" s="330"/>
      <c r="E150" s="330"/>
      <c r="F150" s="330"/>
      <c r="G150" s="331"/>
      <c r="H150" s="330"/>
      <c r="I150" s="330"/>
      <c r="J150" s="330"/>
      <c r="K150" s="358"/>
    </row>
    <row r="151" s="1" customFormat="1" ht="15" customHeight="1">
      <c r="B151" s="335"/>
      <c r="C151" s="362" t="s">
        <v>1687</v>
      </c>
      <c r="D151" s="310"/>
      <c r="E151" s="310"/>
      <c r="F151" s="363" t="s">
        <v>1684</v>
      </c>
      <c r="G151" s="310"/>
      <c r="H151" s="362" t="s">
        <v>1724</v>
      </c>
      <c r="I151" s="362" t="s">
        <v>1686</v>
      </c>
      <c r="J151" s="362">
        <v>120</v>
      </c>
      <c r="K151" s="358"/>
    </row>
    <row r="152" s="1" customFormat="1" ht="15" customHeight="1">
      <c r="B152" s="335"/>
      <c r="C152" s="362" t="s">
        <v>1733</v>
      </c>
      <c r="D152" s="310"/>
      <c r="E152" s="310"/>
      <c r="F152" s="363" t="s">
        <v>1684</v>
      </c>
      <c r="G152" s="310"/>
      <c r="H152" s="362" t="s">
        <v>1744</v>
      </c>
      <c r="I152" s="362" t="s">
        <v>1686</v>
      </c>
      <c r="J152" s="362" t="s">
        <v>1735</v>
      </c>
      <c r="K152" s="358"/>
    </row>
    <row r="153" s="1" customFormat="1" ht="15" customHeight="1">
      <c r="B153" s="335"/>
      <c r="C153" s="362" t="s">
        <v>83</v>
      </c>
      <c r="D153" s="310"/>
      <c r="E153" s="310"/>
      <c r="F153" s="363" t="s">
        <v>1684</v>
      </c>
      <c r="G153" s="310"/>
      <c r="H153" s="362" t="s">
        <v>1745</v>
      </c>
      <c r="I153" s="362" t="s">
        <v>1686</v>
      </c>
      <c r="J153" s="362" t="s">
        <v>1735</v>
      </c>
      <c r="K153" s="358"/>
    </row>
    <row r="154" s="1" customFormat="1" ht="15" customHeight="1">
      <c r="B154" s="335"/>
      <c r="C154" s="362" t="s">
        <v>1689</v>
      </c>
      <c r="D154" s="310"/>
      <c r="E154" s="310"/>
      <c r="F154" s="363" t="s">
        <v>1690</v>
      </c>
      <c r="G154" s="310"/>
      <c r="H154" s="362" t="s">
        <v>1724</v>
      </c>
      <c r="I154" s="362" t="s">
        <v>1686</v>
      </c>
      <c r="J154" s="362">
        <v>50</v>
      </c>
      <c r="K154" s="358"/>
    </row>
    <row r="155" s="1" customFormat="1" ht="15" customHeight="1">
      <c r="B155" s="335"/>
      <c r="C155" s="362" t="s">
        <v>1692</v>
      </c>
      <c r="D155" s="310"/>
      <c r="E155" s="310"/>
      <c r="F155" s="363" t="s">
        <v>1684</v>
      </c>
      <c r="G155" s="310"/>
      <c r="H155" s="362" t="s">
        <v>1724</v>
      </c>
      <c r="I155" s="362" t="s">
        <v>1694</v>
      </c>
      <c r="J155" s="362"/>
      <c r="K155" s="358"/>
    </row>
    <row r="156" s="1" customFormat="1" ht="15" customHeight="1">
      <c r="B156" s="335"/>
      <c r="C156" s="362" t="s">
        <v>1703</v>
      </c>
      <c r="D156" s="310"/>
      <c r="E156" s="310"/>
      <c r="F156" s="363" t="s">
        <v>1690</v>
      </c>
      <c r="G156" s="310"/>
      <c r="H156" s="362" t="s">
        <v>1724</v>
      </c>
      <c r="I156" s="362" t="s">
        <v>1686</v>
      </c>
      <c r="J156" s="362">
        <v>50</v>
      </c>
      <c r="K156" s="358"/>
    </row>
    <row r="157" s="1" customFormat="1" ht="15" customHeight="1">
      <c r="B157" s="335"/>
      <c r="C157" s="362" t="s">
        <v>1711</v>
      </c>
      <c r="D157" s="310"/>
      <c r="E157" s="310"/>
      <c r="F157" s="363" t="s">
        <v>1690</v>
      </c>
      <c r="G157" s="310"/>
      <c r="H157" s="362" t="s">
        <v>1724</v>
      </c>
      <c r="I157" s="362" t="s">
        <v>1686</v>
      </c>
      <c r="J157" s="362">
        <v>50</v>
      </c>
      <c r="K157" s="358"/>
    </row>
    <row r="158" s="1" customFormat="1" ht="15" customHeight="1">
      <c r="B158" s="335"/>
      <c r="C158" s="362" t="s">
        <v>1709</v>
      </c>
      <c r="D158" s="310"/>
      <c r="E158" s="310"/>
      <c r="F158" s="363" t="s">
        <v>1690</v>
      </c>
      <c r="G158" s="310"/>
      <c r="H158" s="362" t="s">
        <v>1724</v>
      </c>
      <c r="I158" s="362" t="s">
        <v>1686</v>
      </c>
      <c r="J158" s="362">
        <v>50</v>
      </c>
      <c r="K158" s="358"/>
    </row>
    <row r="159" s="1" customFormat="1" ht="15" customHeight="1">
      <c r="B159" s="335"/>
      <c r="C159" s="362" t="s">
        <v>108</v>
      </c>
      <c r="D159" s="310"/>
      <c r="E159" s="310"/>
      <c r="F159" s="363" t="s">
        <v>1684</v>
      </c>
      <c r="G159" s="310"/>
      <c r="H159" s="362" t="s">
        <v>1746</v>
      </c>
      <c r="I159" s="362" t="s">
        <v>1686</v>
      </c>
      <c r="J159" s="362" t="s">
        <v>1747</v>
      </c>
      <c r="K159" s="358"/>
    </row>
    <row r="160" s="1" customFormat="1" ht="15" customHeight="1">
      <c r="B160" s="335"/>
      <c r="C160" s="362" t="s">
        <v>1748</v>
      </c>
      <c r="D160" s="310"/>
      <c r="E160" s="310"/>
      <c r="F160" s="363" t="s">
        <v>1684</v>
      </c>
      <c r="G160" s="310"/>
      <c r="H160" s="362" t="s">
        <v>1749</v>
      </c>
      <c r="I160" s="362" t="s">
        <v>1719</v>
      </c>
      <c r="J160" s="362"/>
      <c r="K160" s="358"/>
    </row>
    <row r="161" s="1" customFormat="1" ht="15" customHeight="1">
      <c r="B161" s="364"/>
      <c r="C161" s="344"/>
      <c r="D161" s="344"/>
      <c r="E161" s="344"/>
      <c r="F161" s="344"/>
      <c r="G161" s="344"/>
      <c r="H161" s="344"/>
      <c r="I161" s="344"/>
      <c r="J161" s="344"/>
      <c r="K161" s="365"/>
    </row>
    <row r="162" s="1" customFormat="1" ht="18.75" customHeight="1">
      <c r="B162" s="346"/>
      <c r="C162" s="356"/>
      <c r="D162" s="356"/>
      <c r="E162" s="356"/>
      <c r="F162" s="366"/>
      <c r="G162" s="356"/>
      <c r="H162" s="356"/>
      <c r="I162" s="356"/>
      <c r="J162" s="356"/>
      <c r="K162" s="346"/>
    </row>
    <row r="163" s="1" customFormat="1" ht="18.75" customHeight="1">
      <c r="B163" s="318"/>
      <c r="C163" s="318"/>
      <c r="D163" s="318"/>
      <c r="E163" s="318"/>
      <c r="F163" s="318"/>
      <c r="G163" s="318"/>
      <c r="H163" s="318"/>
      <c r="I163" s="318"/>
      <c r="J163" s="318"/>
      <c r="K163" s="318"/>
    </row>
    <row r="164" s="1" customFormat="1" ht="7.5" customHeight="1">
      <c r="B164" s="297"/>
      <c r="C164" s="298"/>
      <c r="D164" s="298"/>
      <c r="E164" s="298"/>
      <c r="F164" s="298"/>
      <c r="G164" s="298"/>
      <c r="H164" s="298"/>
      <c r="I164" s="298"/>
      <c r="J164" s="298"/>
      <c r="K164" s="299"/>
    </row>
    <row r="165" s="1" customFormat="1" ht="45" customHeight="1">
      <c r="B165" s="300"/>
      <c r="C165" s="301" t="s">
        <v>1750</v>
      </c>
      <c r="D165" s="301"/>
      <c r="E165" s="301"/>
      <c r="F165" s="301"/>
      <c r="G165" s="301"/>
      <c r="H165" s="301"/>
      <c r="I165" s="301"/>
      <c r="J165" s="301"/>
      <c r="K165" s="302"/>
    </row>
    <row r="166" s="1" customFormat="1" ht="17.25" customHeight="1">
      <c r="B166" s="300"/>
      <c r="C166" s="325" t="s">
        <v>1678</v>
      </c>
      <c r="D166" s="325"/>
      <c r="E166" s="325"/>
      <c r="F166" s="325" t="s">
        <v>1679</v>
      </c>
      <c r="G166" s="367"/>
      <c r="H166" s="368" t="s">
        <v>53</v>
      </c>
      <c r="I166" s="368" t="s">
        <v>56</v>
      </c>
      <c r="J166" s="325" t="s">
        <v>1680</v>
      </c>
      <c r="K166" s="302"/>
    </row>
    <row r="167" s="1" customFormat="1" ht="17.25" customHeight="1">
      <c r="B167" s="303"/>
      <c r="C167" s="327" t="s">
        <v>1681</v>
      </c>
      <c r="D167" s="327"/>
      <c r="E167" s="327"/>
      <c r="F167" s="328" t="s">
        <v>1682</v>
      </c>
      <c r="G167" s="369"/>
      <c r="H167" s="370"/>
      <c r="I167" s="370"/>
      <c r="J167" s="327" t="s">
        <v>1683</v>
      </c>
      <c r="K167" s="305"/>
    </row>
    <row r="168" s="1" customFormat="1" ht="5.25" customHeight="1">
      <c r="B168" s="335"/>
      <c r="C168" s="330"/>
      <c r="D168" s="330"/>
      <c r="E168" s="330"/>
      <c r="F168" s="330"/>
      <c r="G168" s="331"/>
      <c r="H168" s="330"/>
      <c r="I168" s="330"/>
      <c r="J168" s="330"/>
      <c r="K168" s="358"/>
    </row>
    <row r="169" s="1" customFormat="1" ht="15" customHeight="1">
      <c r="B169" s="335"/>
      <c r="C169" s="310" t="s">
        <v>1687</v>
      </c>
      <c r="D169" s="310"/>
      <c r="E169" s="310"/>
      <c r="F169" s="333" t="s">
        <v>1684</v>
      </c>
      <c r="G169" s="310"/>
      <c r="H169" s="310" t="s">
        <v>1724</v>
      </c>
      <c r="I169" s="310" t="s">
        <v>1686</v>
      </c>
      <c r="J169" s="310">
        <v>120</v>
      </c>
      <c r="K169" s="358"/>
    </row>
    <row r="170" s="1" customFormat="1" ht="15" customHeight="1">
      <c r="B170" s="335"/>
      <c r="C170" s="310" t="s">
        <v>1733</v>
      </c>
      <c r="D170" s="310"/>
      <c r="E170" s="310"/>
      <c r="F170" s="333" t="s">
        <v>1684</v>
      </c>
      <c r="G170" s="310"/>
      <c r="H170" s="310" t="s">
        <v>1734</v>
      </c>
      <c r="I170" s="310" t="s">
        <v>1686</v>
      </c>
      <c r="J170" s="310" t="s">
        <v>1735</v>
      </c>
      <c r="K170" s="358"/>
    </row>
    <row r="171" s="1" customFormat="1" ht="15" customHeight="1">
      <c r="B171" s="335"/>
      <c r="C171" s="310" t="s">
        <v>83</v>
      </c>
      <c r="D171" s="310"/>
      <c r="E171" s="310"/>
      <c r="F171" s="333" t="s">
        <v>1684</v>
      </c>
      <c r="G171" s="310"/>
      <c r="H171" s="310" t="s">
        <v>1751</v>
      </c>
      <c r="I171" s="310" t="s">
        <v>1686</v>
      </c>
      <c r="J171" s="310" t="s">
        <v>1735</v>
      </c>
      <c r="K171" s="358"/>
    </row>
    <row r="172" s="1" customFormat="1" ht="15" customHeight="1">
      <c r="B172" s="335"/>
      <c r="C172" s="310" t="s">
        <v>1689</v>
      </c>
      <c r="D172" s="310"/>
      <c r="E172" s="310"/>
      <c r="F172" s="333" t="s">
        <v>1690</v>
      </c>
      <c r="G172" s="310"/>
      <c r="H172" s="310" t="s">
        <v>1751</v>
      </c>
      <c r="I172" s="310" t="s">
        <v>1686</v>
      </c>
      <c r="J172" s="310">
        <v>50</v>
      </c>
      <c r="K172" s="358"/>
    </row>
    <row r="173" s="1" customFormat="1" ht="15" customHeight="1">
      <c r="B173" s="335"/>
      <c r="C173" s="310" t="s">
        <v>1692</v>
      </c>
      <c r="D173" s="310"/>
      <c r="E173" s="310"/>
      <c r="F173" s="333" t="s">
        <v>1684</v>
      </c>
      <c r="G173" s="310"/>
      <c r="H173" s="310" t="s">
        <v>1751</v>
      </c>
      <c r="I173" s="310" t="s">
        <v>1694</v>
      </c>
      <c r="J173" s="310"/>
      <c r="K173" s="358"/>
    </row>
    <row r="174" s="1" customFormat="1" ht="15" customHeight="1">
      <c r="B174" s="335"/>
      <c r="C174" s="310" t="s">
        <v>1703</v>
      </c>
      <c r="D174" s="310"/>
      <c r="E174" s="310"/>
      <c r="F174" s="333" t="s">
        <v>1690</v>
      </c>
      <c r="G174" s="310"/>
      <c r="H174" s="310" t="s">
        <v>1751</v>
      </c>
      <c r="I174" s="310" t="s">
        <v>1686</v>
      </c>
      <c r="J174" s="310">
        <v>50</v>
      </c>
      <c r="K174" s="358"/>
    </row>
    <row r="175" s="1" customFormat="1" ht="15" customHeight="1">
      <c r="B175" s="335"/>
      <c r="C175" s="310" t="s">
        <v>1711</v>
      </c>
      <c r="D175" s="310"/>
      <c r="E175" s="310"/>
      <c r="F175" s="333" t="s">
        <v>1690</v>
      </c>
      <c r="G175" s="310"/>
      <c r="H175" s="310" t="s">
        <v>1751</v>
      </c>
      <c r="I175" s="310" t="s">
        <v>1686</v>
      </c>
      <c r="J175" s="310">
        <v>50</v>
      </c>
      <c r="K175" s="358"/>
    </row>
    <row r="176" s="1" customFormat="1" ht="15" customHeight="1">
      <c r="B176" s="335"/>
      <c r="C176" s="310" t="s">
        <v>1709</v>
      </c>
      <c r="D176" s="310"/>
      <c r="E176" s="310"/>
      <c r="F176" s="333" t="s">
        <v>1690</v>
      </c>
      <c r="G176" s="310"/>
      <c r="H176" s="310" t="s">
        <v>1751</v>
      </c>
      <c r="I176" s="310" t="s">
        <v>1686</v>
      </c>
      <c r="J176" s="310">
        <v>50</v>
      </c>
      <c r="K176" s="358"/>
    </row>
    <row r="177" s="1" customFormat="1" ht="15" customHeight="1">
      <c r="B177" s="335"/>
      <c r="C177" s="310" t="s">
        <v>127</v>
      </c>
      <c r="D177" s="310"/>
      <c r="E177" s="310"/>
      <c r="F177" s="333" t="s">
        <v>1684</v>
      </c>
      <c r="G177" s="310"/>
      <c r="H177" s="310" t="s">
        <v>1752</v>
      </c>
      <c r="I177" s="310" t="s">
        <v>1753</v>
      </c>
      <c r="J177" s="310"/>
      <c r="K177" s="358"/>
    </row>
    <row r="178" s="1" customFormat="1" ht="15" customHeight="1">
      <c r="B178" s="335"/>
      <c r="C178" s="310" t="s">
        <v>56</v>
      </c>
      <c r="D178" s="310"/>
      <c r="E178" s="310"/>
      <c r="F178" s="333" t="s">
        <v>1684</v>
      </c>
      <c r="G178" s="310"/>
      <c r="H178" s="310" t="s">
        <v>1754</v>
      </c>
      <c r="I178" s="310" t="s">
        <v>1755</v>
      </c>
      <c r="J178" s="310">
        <v>1</v>
      </c>
      <c r="K178" s="358"/>
    </row>
    <row r="179" s="1" customFormat="1" ht="15" customHeight="1">
      <c r="B179" s="335"/>
      <c r="C179" s="310" t="s">
        <v>52</v>
      </c>
      <c r="D179" s="310"/>
      <c r="E179" s="310"/>
      <c r="F179" s="333" t="s">
        <v>1684</v>
      </c>
      <c r="G179" s="310"/>
      <c r="H179" s="310" t="s">
        <v>1756</v>
      </c>
      <c r="I179" s="310" t="s">
        <v>1686</v>
      </c>
      <c r="J179" s="310">
        <v>20</v>
      </c>
      <c r="K179" s="358"/>
    </row>
    <row r="180" s="1" customFormat="1" ht="15" customHeight="1">
      <c r="B180" s="335"/>
      <c r="C180" s="310" t="s">
        <v>53</v>
      </c>
      <c r="D180" s="310"/>
      <c r="E180" s="310"/>
      <c r="F180" s="333" t="s">
        <v>1684</v>
      </c>
      <c r="G180" s="310"/>
      <c r="H180" s="310" t="s">
        <v>1757</v>
      </c>
      <c r="I180" s="310" t="s">
        <v>1686</v>
      </c>
      <c r="J180" s="310">
        <v>255</v>
      </c>
      <c r="K180" s="358"/>
    </row>
    <row r="181" s="1" customFormat="1" ht="15" customHeight="1">
      <c r="B181" s="335"/>
      <c r="C181" s="310" t="s">
        <v>128</v>
      </c>
      <c r="D181" s="310"/>
      <c r="E181" s="310"/>
      <c r="F181" s="333" t="s">
        <v>1684</v>
      </c>
      <c r="G181" s="310"/>
      <c r="H181" s="310" t="s">
        <v>1648</v>
      </c>
      <c r="I181" s="310" t="s">
        <v>1686</v>
      </c>
      <c r="J181" s="310">
        <v>10</v>
      </c>
      <c r="K181" s="358"/>
    </row>
    <row r="182" s="1" customFormat="1" ht="15" customHeight="1">
      <c r="B182" s="335"/>
      <c r="C182" s="310" t="s">
        <v>129</v>
      </c>
      <c r="D182" s="310"/>
      <c r="E182" s="310"/>
      <c r="F182" s="333" t="s">
        <v>1684</v>
      </c>
      <c r="G182" s="310"/>
      <c r="H182" s="310" t="s">
        <v>1758</v>
      </c>
      <c r="I182" s="310" t="s">
        <v>1719</v>
      </c>
      <c r="J182" s="310"/>
      <c r="K182" s="358"/>
    </row>
    <row r="183" s="1" customFormat="1" ht="15" customHeight="1">
      <c r="B183" s="335"/>
      <c r="C183" s="310" t="s">
        <v>1759</v>
      </c>
      <c r="D183" s="310"/>
      <c r="E183" s="310"/>
      <c r="F183" s="333" t="s">
        <v>1684</v>
      </c>
      <c r="G183" s="310"/>
      <c r="H183" s="310" t="s">
        <v>1760</v>
      </c>
      <c r="I183" s="310" t="s">
        <v>1719</v>
      </c>
      <c r="J183" s="310"/>
      <c r="K183" s="358"/>
    </row>
    <row r="184" s="1" customFormat="1" ht="15" customHeight="1">
      <c r="B184" s="335"/>
      <c r="C184" s="310" t="s">
        <v>1748</v>
      </c>
      <c r="D184" s="310"/>
      <c r="E184" s="310"/>
      <c r="F184" s="333" t="s">
        <v>1684</v>
      </c>
      <c r="G184" s="310"/>
      <c r="H184" s="310" t="s">
        <v>1761</v>
      </c>
      <c r="I184" s="310" t="s">
        <v>1719</v>
      </c>
      <c r="J184" s="310"/>
      <c r="K184" s="358"/>
    </row>
    <row r="185" s="1" customFormat="1" ht="15" customHeight="1">
      <c r="B185" s="335"/>
      <c r="C185" s="310" t="s">
        <v>131</v>
      </c>
      <c r="D185" s="310"/>
      <c r="E185" s="310"/>
      <c r="F185" s="333" t="s">
        <v>1690</v>
      </c>
      <c r="G185" s="310"/>
      <c r="H185" s="310" t="s">
        <v>1762</v>
      </c>
      <c r="I185" s="310" t="s">
        <v>1686</v>
      </c>
      <c r="J185" s="310">
        <v>50</v>
      </c>
      <c r="K185" s="358"/>
    </row>
    <row r="186" s="1" customFormat="1" ht="15" customHeight="1">
      <c r="B186" s="335"/>
      <c r="C186" s="310" t="s">
        <v>1763</v>
      </c>
      <c r="D186" s="310"/>
      <c r="E186" s="310"/>
      <c r="F186" s="333" t="s">
        <v>1690</v>
      </c>
      <c r="G186" s="310"/>
      <c r="H186" s="310" t="s">
        <v>1764</v>
      </c>
      <c r="I186" s="310" t="s">
        <v>1765</v>
      </c>
      <c r="J186" s="310"/>
      <c r="K186" s="358"/>
    </row>
    <row r="187" s="1" customFormat="1" ht="15" customHeight="1">
      <c r="B187" s="335"/>
      <c r="C187" s="310" t="s">
        <v>1766</v>
      </c>
      <c r="D187" s="310"/>
      <c r="E187" s="310"/>
      <c r="F187" s="333" t="s">
        <v>1690</v>
      </c>
      <c r="G187" s="310"/>
      <c r="H187" s="310" t="s">
        <v>1767</v>
      </c>
      <c r="I187" s="310" t="s">
        <v>1765</v>
      </c>
      <c r="J187" s="310"/>
      <c r="K187" s="358"/>
    </row>
    <row r="188" s="1" customFormat="1" ht="15" customHeight="1">
      <c r="B188" s="335"/>
      <c r="C188" s="310" t="s">
        <v>1768</v>
      </c>
      <c r="D188" s="310"/>
      <c r="E188" s="310"/>
      <c r="F188" s="333" t="s">
        <v>1690</v>
      </c>
      <c r="G188" s="310"/>
      <c r="H188" s="310" t="s">
        <v>1769</v>
      </c>
      <c r="I188" s="310" t="s">
        <v>1765</v>
      </c>
      <c r="J188" s="310"/>
      <c r="K188" s="358"/>
    </row>
    <row r="189" s="1" customFormat="1" ht="15" customHeight="1">
      <c r="B189" s="335"/>
      <c r="C189" s="371" t="s">
        <v>1770</v>
      </c>
      <c r="D189" s="310"/>
      <c r="E189" s="310"/>
      <c r="F189" s="333" t="s">
        <v>1690</v>
      </c>
      <c r="G189" s="310"/>
      <c r="H189" s="310" t="s">
        <v>1771</v>
      </c>
      <c r="I189" s="310" t="s">
        <v>1772</v>
      </c>
      <c r="J189" s="372" t="s">
        <v>1773</v>
      </c>
      <c r="K189" s="358"/>
    </row>
    <row r="190" s="1" customFormat="1" ht="15" customHeight="1">
      <c r="B190" s="335"/>
      <c r="C190" s="371" t="s">
        <v>41</v>
      </c>
      <c r="D190" s="310"/>
      <c r="E190" s="310"/>
      <c r="F190" s="333" t="s">
        <v>1684</v>
      </c>
      <c r="G190" s="310"/>
      <c r="H190" s="307" t="s">
        <v>1774</v>
      </c>
      <c r="I190" s="310" t="s">
        <v>1775</v>
      </c>
      <c r="J190" s="310"/>
      <c r="K190" s="358"/>
    </row>
    <row r="191" s="1" customFormat="1" ht="15" customHeight="1">
      <c r="B191" s="335"/>
      <c r="C191" s="371" t="s">
        <v>1776</v>
      </c>
      <c r="D191" s="310"/>
      <c r="E191" s="310"/>
      <c r="F191" s="333" t="s">
        <v>1684</v>
      </c>
      <c r="G191" s="310"/>
      <c r="H191" s="310" t="s">
        <v>1777</v>
      </c>
      <c r="I191" s="310" t="s">
        <v>1719</v>
      </c>
      <c r="J191" s="310"/>
      <c r="K191" s="358"/>
    </row>
    <row r="192" s="1" customFormat="1" ht="15" customHeight="1">
      <c r="B192" s="335"/>
      <c r="C192" s="371" t="s">
        <v>1778</v>
      </c>
      <c r="D192" s="310"/>
      <c r="E192" s="310"/>
      <c r="F192" s="333" t="s">
        <v>1684</v>
      </c>
      <c r="G192" s="310"/>
      <c r="H192" s="310" t="s">
        <v>1779</v>
      </c>
      <c r="I192" s="310" t="s">
        <v>1719</v>
      </c>
      <c r="J192" s="310"/>
      <c r="K192" s="358"/>
    </row>
    <row r="193" s="1" customFormat="1" ht="15" customHeight="1">
      <c r="B193" s="335"/>
      <c r="C193" s="371" t="s">
        <v>1780</v>
      </c>
      <c r="D193" s="310"/>
      <c r="E193" s="310"/>
      <c r="F193" s="333" t="s">
        <v>1690</v>
      </c>
      <c r="G193" s="310"/>
      <c r="H193" s="310" t="s">
        <v>1781</v>
      </c>
      <c r="I193" s="310" t="s">
        <v>1719</v>
      </c>
      <c r="J193" s="310"/>
      <c r="K193" s="358"/>
    </row>
    <row r="194" s="1" customFormat="1" ht="15" customHeight="1">
      <c r="B194" s="364"/>
      <c r="C194" s="373"/>
      <c r="D194" s="344"/>
      <c r="E194" s="344"/>
      <c r="F194" s="344"/>
      <c r="G194" s="344"/>
      <c r="H194" s="344"/>
      <c r="I194" s="344"/>
      <c r="J194" s="344"/>
      <c r="K194" s="365"/>
    </row>
    <row r="195" s="1" customFormat="1" ht="18.75" customHeight="1">
      <c r="B195" s="346"/>
      <c r="C195" s="356"/>
      <c r="D195" s="356"/>
      <c r="E195" s="356"/>
      <c r="F195" s="366"/>
      <c r="G195" s="356"/>
      <c r="H195" s="356"/>
      <c r="I195" s="356"/>
      <c r="J195" s="356"/>
      <c r="K195" s="346"/>
    </row>
    <row r="196" s="1" customFormat="1" ht="18.75" customHeight="1">
      <c r="B196" s="346"/>
      <c r="C196" s="356"/>
      <c r="D196" s="356"/>
      <c r="E196" s="356"/>
      <c r="F196" s="366"/>
      <c r="G196" s="356"/>
      <c r="H196" s="356"/>
      <c r="I196" s="356"/>
      <c r="J196" s="356"/>
      <c r="K196" s="346"/>
    </row>
    <row r="197" s="1" customFormat="1" ht="18.75" customHeight="1">
      <c r="B197" s="318"/>
      <c r="C197" s="318"/>
      <c r="D197" s="318"/>
      <c r="E197" s="318"/>
      <c r="F197" s="318"/>
      <c r="G197" s="318"/>
      <c r="H197" s="318"/>
      <c r="I197" s="318"/>
      <c r="J197" s="318"/>
      <c r="K197" s="318"/>
    </row>
    <row r="198" s="1" customFormat="1" ht="13.5">
      <c r="B198" s="297"/>
      <c r="C198" s="298"/>
      <c r="D198" s="298"/>
      <c r="E198" s="298"/>
      <c r="F198" s="298"/>
      <c r="G198" s="298"/>
      <c r="H198" s="298"/>
      <c r="I198" s="298"/>
      <c r="J198" s="298"/>
      <c r="K198" s="299"/>
    </row>
    <row r="199" s="1" customFormat="1" ht="21">
      <c r="B199" s="300"/>
      <c r="C199" s="301" t="s">
        <v>1782</v>
      </c>
      <c r="D199" s="301"/>
      <c r="E199" s="301"/>
      <c r="F199" s="301"/>
      <c r="G199" s="301"/>
      <c r="H199" s="301"/>
      <c r="I199" s="301"/>
      <c r="J199" s="301"/>
      <c r="K199" s="302"/>
    </row>
    <row r="200" s="1" customFormat="1" ht="25.5" customHeight="1">
      <c r="B200" s="300"/>
      <c r="C200" s="374" t="s">
        <v>1783</v>
      </c>
      <c r="D200" s="374"/>
      <c r="E200" s="374"/>
      <c r="F200" s="374" t="s">
        <v>1784</v>
      </c>
      <c r="G200" s="375"/>
      <c r="H200" s="374" t="s">
        <v>1785</v>
      </c>
      <c r="I200" s="374"/>
      <c r="J200" s="374"/>
      <c r="K200" s="302"/>
    </row>
    <row r="201" s="1" customFormat="1" ht="5.25" customHeight="1">
      <c r="B201" s="335"/>
      <c r="C201" s="330"/>
      <c r="D201" s="330"/>
      <c r="E201" s="330"/>
      <c r="F201" s="330"/>
      <c r="G201" s="356"/>
      <c r="H201" s="330"/>
      <c r="I201" s="330"/>
      <c r="J201" s="330"/>
      <c r="K201" s="358"/>
    </row>
    <row r="202" s="1" customFormat="1" ht="15" customHeight="1">
      <c r="B202" s="335"/>
      <c r="C202" s="310" t="s">
        <v>1775</v>
      </c>
      <c r="D202" s="310"/>
      <c r="E202" s="310"/>
      <c r="F202" s="333" t="s">
        <v>42</v>
      </c>
      <c r="G202" s="310"/>
      <c r="H202" s="310" t="s">
        <v>1786</v>
      </c>
      <c r="I202" s="310"/>
      <c r="J202" s="310"/>
      <c r="K202" s="358"/>
    </row>
    <row r="203" s="1" customFormat="1" ht="15" customHeight="1">
      <c r="B203" s="335"/>
      <c r="C203" s="310"/>
      <c r="D203" s="310"/>
      <c r="E203" s="310"/>
      <c r="F203" s="333" t="s">
        <v>43</v>
      </c>
      <c r="G203" s="310"/>
      <c r="H203" s="310" t="s">
        <v>1787</v>
      </c>
      <c r="I203" s="310"/>
      <c r="J203" s="310"/>
      <c r="K203" s="358"/>
    </row>
    <row r="204" s="1" customFormat="1" ht="15" customHeight="1">
      <c r="B204" s="335"/>
      <c r="C204" s="310"/>
      <c r="D204" s="310"/>
      <c r="E204" s="310"/>
      <c r="F204" s="333" t="s">
        <v>46</v>
      </c>
      <c r="G204" s="310"/>
      <c r="H204" s="310" t="s">
        <v>1788</v>
      </c>
      <c r="I204" s="310"/>
      <c r="J204" s="310"/>
      <c r="K204" s="358"/>
    </row>
    <row r="205" s="1" customFormat="1" ht="15" customHeight="1">
      <c r="B205" s="335"/>
      <c r="C205" s="310"/>
      <c r="D205" s="310"/>
      <c r="E205" s="310"/>
      <c r="F205" s="333" t="s">
        <v>44</v>
      </c>
      <c r="G205" s="310"/>
      <c r="H205" s="310" t="s">
        <v>1789</v>
      </c>
      <c r="I205" s="310"/>
      <c r="J205" s="310"/>
      <c r="K205" s="358"/>
    </row>
    <row r="206" s="1" customFormat="1" ht="15" customHeight="1">
      <c r="B206" s="335"/>
      <c r="C206" s="310"/>
      <c r="D206" s="310"/>
      <c r="E206" s="310"/>
      <c r="F206" s="333" t="s">
        <v>45</v>
      </c>
      <c r="G206" s="310"/>
      <c r="H206" s="310" t="s">
        <v>1790</v>
      </c>
      <c r="I206" s="310"/>
      <c r="J206" s="310"/>
      <c r="K206" s="358"/>
    </row>
    <row r="207" s="1" customFormat="1" ht="15" customHeight="1">
      <c r="B207" s="335"/>
      <c r="C207" s="310"/>
      <c r="D207" s="310"/>
      <c r="E207" s="310"/>
      <c r="F207" s="333"/>
      <c r="G207" s="310"/>
      <c r="H207" s="310"/>
      <c r="I207" s="310"/>
      <c r="J207" s="310"/>
      <c r="K207" s="358"/>
    </row>
    <row r="208" s="1" customFormat="1" ht="15" customHeight="1">
      <c r="B208" s="335"/>
      <c r="C208" s="310" t="s">
        <v>1731</v>
      </c>
      <c r="D208" s="310"/>
      <c r="E208" s="310"/>
      <c r="F208" s="333" t="s">
        <v>77</v>
      </c>
      <c r="G208" s="310"/>
      <c r="H208" s="310" t="s">
        <v>1791</v>
      </c>
      <c r="I208" s="310"/>
      <c r="J208" s="310"/>
      <c r="K208" s="358"/>
    </row>
    <row r="209" s="1" customFormat="1" ht="15" customHeight="1">
      <c r="B209" s="335"/>
      <c r="C209" s="310"/>
      <c r="D209" s="310"/>
      <c r="E209" s="310"/>
      <c r="F209" s="333" t="s">
        <v>1629</v>
      </c>
      <c r="G209" s="310"/>
      <c r="H209" s="310" t="s">
        <v>1630</v>
      </c>
      <c r="I209" s="310"/>
      <c r="J209" s="310"/>
      <c r="K209" s="358"/>
    </row>
    <row r="210" s="1" customFormat="1" ht="15" customHeight="1">
      <c r="B210" s="335"/>
      <c r="C210" s="310"/>
      <c r="D210" s="310"/>
      <c r="E210" s="310"/>
      <c r="F210" s="333" t="s">
        <v>1627</v>
      </c>
      <c r="G210" s="310"/>
      <c r="H210" s="310" t="s">
        <v>1792</v>
      </c>
      <c r="I210" s="310"/>
      <c r="J210" s="310"/>
      <c r="K210" s="358"/>
    </row>
    <row r="211" s="1" customFormat="1" ht="15" customHeight="1">
      <c r="B211" s="376"/>
      <c r="C211" s="310"/>
      <c r="D211" s="310"/>
      <c r="E211" s="310"/>
      <c r="F211" s="333" t="s">
        <v>1631</v>
      </c>
      <c r="G211" s="371"/>
      <c r="H211" s="362" t="s">
        <v>1632</v>
      </c>
      <c r="I211" s="362"/>
      <c r="J211" s="362"/>
      <c r="K211" s="377"/>
    </row>
    <row r="212" s="1" customFormat="1" ht="15" customHeight="1">
      <c r="B212" s="376"/>
      <c r="C212" s="310"/>
      <c r="D212" s="310"/>
      <c r="E212" s="310"/>
      <c r="F212" s="333" t="s">
        <v>1403</v>
      </c>
      <c r="G212" s="371"/>
      <c r="H212" s="362" t="s">
        <v>1793</v>
      </c>
      <c r="I212" s="362"/>
      <c r="J212" s="362"/>
      <c r="K212" s="377"/>
    </row>
    <row r="213" s="1" customFormat="1" ht="15" customHeight="1">
      <c r="B213" s="376"/>
      <c r="C213" s="310"/>
      <c r="D213" s="310"/>
      <c r="E213" s="310"/>
      <c r="F213" s="333"/>
      <c r="G213" s="371"/>
      <c r="H213" s="362"/>
      <c r="I213" s="362"/>
      <c r="J213" s="362"/>
      <c r="K213" s="377"/>
    </row>
    <row r="214" s="1" customFormat="1" ht="15" customHeight="1">
      <c r="B214" s="376"/>
      <c r="C214" s="310" t="s">
        <v>1755</v>
      </c>
      <c r="D214" s="310"/>
      <c r="E214" s="310"/>
      <c r="F214" s="333">
        <v>1</v>
      </c>
      <c r="G214" s="371"/>
      <c r="H214" s="362" t="s">
        <v>1794</v>
      </c>
      <c r="I214" s="362"/>
      <c r="J214" s="362"/>
      <c r="K214" s="377"/>
    </row>
    <row r="215" s="1" customFormat="1" ht="15" customHeight="1">
      <c r="B215" s="376"/>
      <c r="C215" s="310"/>
      <c r="D215" s="310"/>
      <c r="E215" s="310"/>
      <c r="F215" s="333">
        <v>2</v>
      </c>
      <c r="G215" s="371"/>
      <c r="H215" s="362" t="s">
        <v>1795</v>
      </c>
      <c r="I215" s="362"/>
      <c r="J215" s="362"/>
      <c r="K215" s="377"/>
    </row>
    <row r="216" s="1" customFormat="1" ht="15" customHeight="1">
      <c r="B216" s="376"/>
      <c r="C216" s="310"/>
      <c r="D216" s="310"/>
      <c r="E216" s="310"/>
      <c r="F216" s="333">
        <v>3</v>
      </c>
      <c r="G216" s="371"/>
      <c r="H216" s="362" t="s">
        <v>1796</v>
      </c>
      <c r="I216" s="362"/>
      <c r="J216" s="362"/>
      <c r="K216" s="377"/>
    </row>
    <row r="217" s="1" customFormat="1" ht="15" customHeight="1">
      <c r="B217" s="376"/>
      <c r="C217" s="310"/>
      <c r="D217" s="310"/>
      <c r="E217" s="310"/>
      <c r="F217" s="333">
        <v>4</v>
      </c>
      <c r="G217" s="371"/>
      <c r="H217" s="362" t="s">
        <v>1797</v>
      </c>
      <c r="I217" s="362"/>
      <c r="J217" s="362"/>
      <c r="K217" s="377"/>
    </row>
    <row r="218" s="1" customFormat="1" ht="12.75" customHeight="1">
      <c r="B218" s="378"/>
      <c r="C218" s="379"/>
      <c r="D218" s="379"/>
      <c r="E218" s="379"/>
      <c r="F218" s="379"/>
      <c r="G218" s="379"/>
      <c r="H218" s="379"/>
      <c r="I218" s="379"/>
      <c r="J218" s="379"/>
      <c r="K218" s="38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DESKTOP-CO3P5C2\admin</dc:creator>
  <cp:lastModifiedBy>DESKTOP-CO3P5C2\admin</cp:lastModifiedBy>
  <dcterms:created xsi:type="dcterms:W3CDTF">2021-07-15T13:46:51Z</dcterms:created>
  <dcterms:modified xsi:type="dcterms:W3CDTF">2021-07-15T13:47:20Z</dcterms:modified>
</cp:coreProperties>
</file>