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40 - Stanoviště kontejne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'040 - Stanoviště kontejne...'!$C$82:$K$154</definedName>
    <definedName name="_xlnm.Print_Area" localSheetId="1">'040 - Stanoviště kontejne...'!$C$4:$J$37,'040 - Stanoviště kontejne...'!$C$43:$J$66,'040 - Stanoviště kontejne...'!$C$72:$K$154</definedName>
    <definedName name="_xlnm.Print_Titles" localSheetId="1">'040 - Stanoviště kontejne...'!$82:$82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54"/>
  <c r="BH154"/>
  <c r="BG154"/>
  <c r="BF154"/>
  <c r="T154"/>
  <c r="T153"/>
  <c r="T152"/>
  <c r="R154"/>
  <c r="R153"/>
  <c r="R152"/>
  <c r="P154"/>
  <c r="P153"/>
  <c r="P152"/>
  <c r="BK154"/>
  <c r="BK153"/>
  <c r="J153"/>
  <c r="BK152"/>
  <c r="J152"/>
  <c r="J154"/>
  <c r="BE154"/>
  <c r="J65"/>
  <c r="J64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39"/>
  <c r="BH139"/>
  <c r="BG139"/>
  <c r="BF139"/>
  <c r="T139"/>
  <c r="T138"/>
  <c r="T137"/>
  <c r="R139"/>
  <c r="R138"/>
  <c r="R137"/>
  <c r="P139"/>
  <c r="P138"/>
  <c r="P137"/>
  <c r="BK139"/>
  <c r="BK138"/>
  <c r="J138"/>
  <c r="BK137"/>
  <c r="J137"/>
  <c r="J139"/>
  <c r="BE139"/>
  <c r="J63"/>
  <c r="J62"/>
  <c r="BI136"/>
  <c r="BH136"/>
  <c r="BG136"/>
  <c r="BF136"/>
  <c r="T136"/>
  <c r="T135"/>
  <c r="R136"/>
  <c r="R135"/>
  <c r="P136"/>
  <c r="P135"/>
  <c r="BK136"/>
  <c r="BK135"/>
  <c r="J135"/>
  <c r="J136"/>
  <c r="BE136"/>
  <c r="J61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21"/>
  <c r="BH121"/>
  <c r="BG121"/>
  <c r="BF121"/>
  <c r="T121"/>
  <c r="T120"/>
  <c r="R121"/>
  <c r="R120"/>
  <c r="P121"/>
  <c r="P120"/>
  <c r="BK121"/>
  <c r="BK120"/>
  <c r="J120"/>
  <c r="J121"/>
  <c r="BE121"/>
  <c r="J60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59"/>
  <c r="BI107"/>
  <c r="BH107"/>
  <c r="BG107"/>
  <c r="BF107"/>
  <c r="T107"/>
  <c r="T106"/>
  <c r="R107"/>
  <c r="R106"/>
  <c r="P107"/>
  <c r="P106"/>
  <c r="BK107"/>
  <c r="BK106"/>
  <c r="J106"/>
  <c r="J107"/>
  <c r="BE107"/>
  <c r="J58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5"/>
  <c i="1" r="BD55"/>
  <c i="2" r="BH86"/>
  <c r="F34"/>
  <c i="1" r="BC55"/>
  <c i="2" r="BG86"/>
  <c r="F33"/>
  <c i="1" r="BB55"/>
  <c i="2" r="BF86"/>
  <c r="J32"/>
  <c i="1" r="AW55"/>
  <c i="2" r="F32"/>
  <c i="1" r="BA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5"/>
  <c r="J28"/>
  <c i="1" r="AG55"/>
  <c i="2" r="J86"/>
  <c r="BE86"/>
  <c r="J31"/>
  <c i="1" r="AV55"/>
  <c i="2" r="F31"/>
  <c i="1" r="AZ55"/>
  <c i="2" r="J57"/>
  <c r="J56"/>
  <c r="J80"/>
  <c r="J79"/>
  <c r="F77"/>
  <c r="E75"/>
  <c r="J51"/>
  <c r="J50"/>
  <c r="F48"/>
  <c r="E46"/>
  <c r="J37"/>
  <c r="J16"/>
  <c r="E16"/>
  <c r="F80"/>
  <c r="F51"/>
  <c r="J15"/>
  <c r="J13"/>
  <c r="E13"/>
  <c r="F79"/>
  <c r="F50"/>
  <c r="J12"/>
  <c r="J10"/>
  <c r="J77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<sst xmlns="http://schemas.openxmlformats.org/spreadsheetml/2006/main">
  <si>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</si>
  <si>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</si>
  <si>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</si>
  <si>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</si>
  <si>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</si>
  <si>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{95e56840-7595-4113-959a-405f313cb163}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</si>
  <si>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</si>
  <si>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</si>
  <si>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</si>
  <si>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</si>
  <si>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</si>
  <si>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</si>
  <si>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</si>
  <si>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</si>
  <si>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</si>
  <si>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</si>
  <si>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</si>
  <si>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Stanoviště kontejnerů pro separovaný odpad ve Frenštátě p.R. etapa 2020-ul.Františka Palackého</t>
  </si>
  <si>
    <t>KSO:</t>
  </si>
  <si>
    <t/>
  </si>
  <si>
    <t>CC-CZ:</t>
  </si>
  <si>
    <t>Místo:</t>
  </si>
  <si>
    <t>Frenštát pod Radhoštěm</t>
  </si>
  <si>
    <t>Datum:</t>
  </si>
  <si>
    <t>13. 6. 2020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</si>
  <si>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</si>
  <si>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</si>
  <si>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</si>
  <si>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</si>
  <si>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</si>
  <si>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</si>
  <si>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</si>
  <si>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Ing.arch. Martin Janda</t>
  </si>
  <si>
    <t>True</t>
  </si>
  <si>
    <t>Zpracovatel:</t>
  </si>
  <si>
    <t>Jiřina Bartošová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</si>
  <si>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</si>
  <si>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</si>
  <si>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</si>
  <si>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</si>
  <si>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</si>
  <si>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</si>
  <si>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</si>
  <si>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</si>
  <si>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</si>
  <si>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</si>
  <si>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</si>
  <si>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</si>
  <si>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</si>
  <si>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</si>
  <si>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</si>
  <si>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</si>
  <si>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</si>
  <si>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</si>
  <si>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</si>
  <si>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</si>
  <si>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</si>
  <si>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</si>
  <si>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</si>
  <si>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</si>
  <si>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</si>
  <si>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</si>
  <si>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</si>
  <si>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</si>
  <si>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</si>
  <si>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</si>
  <si>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</si>
  <si>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</si>
  <si>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</si>
  <si>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</si>
  <si>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</si>
  <si>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</si>
  <si>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</si>
  <si>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</si>
  <si>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</si>
  <si>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</si>
  <si>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</si>
  <si>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</si>
  <si>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</si>
  <si>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</si>
  <si>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</si>
  <si>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</si>
  <si>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</si>
  <si>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</si>
  <si>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</si>
  <si>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</si>
  <si>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</si>
  <si>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</si>
  <si>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</si>
  <si>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</si>
  <si>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</si>
  <si>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</si>
  <si>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</si>
  <si>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</si>
  <si>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</si>
  <si>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</si>
  <si>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</si>
  <si>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</si>
  <si>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</si>
  <si>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</si>
  <si>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</si>
  <si>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</si>
  <si>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</si>
  <si>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</si>
  <si>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</si>
  <si>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</si>
  <si>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</si>
  <si>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</si>
  <si>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</si>
  <si>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</si>
  <si>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</si>
  <si>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</si>
  <si>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</si>
  <si>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</si>
  <si>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</si>
  <si>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</si>
  <si>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2019 02</t>
  </si>
  <si>
    <t>4</t>
  </si>
  <si>
    <t>435245463</t>
  </si>
  <si>
    <t>VV</t>
  </si>
  <si>
    <t>"stávající chodník"13,5*0,97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</si>
  <si>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</si>
  <si>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</si>
  <si>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</si>
  <si>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-1081017722</t>
  </si>
  <si>
    <t>"stávající chodník"13,5*2</t>
  </si>
  <si>
    <t>3</t>
  </si>
  <si>
    <t>122201101</t>
  </si>
  <si>
    <t>Odkopávky a prokopávky nezapažené s přehozením výkopku na vzdálenost do 3 m nebo s naložením na dopravní prostředek v hornině tř. 3 do 100 m3</t>
  </si>
  <si>
    <t>m3</t>
  </si>
  <si>
    <t>-1441584359</t>
  </si>
  <si>
    <t>12,7*2,0*0,3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</si>
  <si>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</si>
  <si>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</si>
  <si>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662925485</t>
  </si>
  <si>
    <t>5</t>
  </si>
  <si>
    <t>131203101</t>
  </si>
  <si>
    <t>Hloubení zapažených i nezapažených jam ručním nebo pneumatickým nářadím s urovnáním dna do předepsaného profilu a spádu v horninách tř. 3 soudržných</t>
  </si>
  <si>
    <t>-16831462</t>
  </si>
  <si>
    <t>"patky"0,35*0,35*0,75*10*1,15</t>
  </si>
  <si>
    <t>6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</si>
  <si>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</si>
  <si>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</si>
  <si>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-50610251</t>
  </si>
  <si>
    <t>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</si>
  <si>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</si>
  <si>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</si>
  <si>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-1734746579</t>
  </si>
  <si>
    <t>7,62+1,057</t>
  </si>
  <si>
    <t>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</si>
  <si>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</si>
  <si>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</si>
  <si>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748920288</t>
  </si>
  <si>
    <t>8,677*4</t>
  </si>
  <si>
    <t>9</t>
  </si>
  <si>
    <t>171201201</t>
  </si>
  <si>
    <t>Uložení sypaniny na skládky</t>
  </si>
  <si>
    <t>1637796271</t>
  </si>
  <si>
    <t>10</t>
  </si>
  <si>
    <t>171201211</t>
  </si>
  <si>
    <t>Poplatek za uložení stavebního odpadu na skládce (skládkovné) zeminy a kameniva zatříděného do Katalogu odpadů pod kódem 170 504</t>
  </si>
  <si>
    <t>t</t>
  </si>
  <si>
    <t>1734897270</t>
  </si>
  <si>
    <t>8,677*1,9</t>
  </si>
  <si>
    <t>11</t>
  </si>
  <si>
    <t>17101.R</t>
  </si>
  <si>
    <t>Terénní úpravy kolem kontejnerového stání</t>
  </si>
  <si>
    <t>soubor</t>
  </si>
  <si>
    <t>1132547034</t>
  </si>
  <si>
    <t>12</t>
  </si>
  <si>
    <t>181951102</t>
  </si>
  <si>
    <t>Úprava pláně vyrovnáním výškových rozdílů v hornině tř. 1 až 4 se zhutněním</t>
  </si>
  <si>
    <t>79553129</t>
  </si>
  <si>
    <t>13</t>
  </si>
  <si>
    <t>18101.R</t>
  </si>
  <si>
    <t>Vytýčení sítí</t>
  </si>
  <si>
    <t>-2035165477</t>
  </si>
  <si>
    <t>Zakládání</t>
  </si>
  <si>
    <t>14</t>
  </si>
  <si>
    <t>275313511</t>
  </si>
  <si>
    <t>Základy z betonu prostého patky a bloky z betonu kamenem neprokládaného tř. C 12/15</t>
  </si>
  <si>
    <t>1527897437</t>
  </si>
  <si>
    <t>0,35*0,35*0,75*10</t>
  </si>
  <si>
    <t>"+15% betonáž do výkopu"0,919*0,15</t>
  </si>
  <si>
    <t>Součet</t>
  </si>
  <si>
    <t>Komunikace pozemní</t>
  </si>
  <si>
    <t>564761111</t>
  </si>
  <si>
    <t>Podklad nebo kryt z kameniva hrubého drceného vel. 32-63 mm s rozprostřením a zhutněním, po zhutnění tl. 200 mm</t>
  </si>
  <si>
    <t>1687580483</t>
  </si>
  <si>
    <t>16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</si>
  <si>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</si>
  <si>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</si>
  <si>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1188498726</t>
  </si>
  <si>
    <t>"kontejnerové stání"12,45*1,75</t>
  </si>
  <si>
    <t>"stávající chodník snížený"13,5*0,97</t>
  </si>
  <si>
    <t>17</t>
  </si>
  <si>
    <t>M</t>
  </si>
  <si>
    <t>59245032</t>
  </si>
  <si>
    <t>dlažba zámková profilová 230x140x60mm přírodní</t>
  </si>
  <si>
    <t>-2052682760</t>
  </si>
  <si>
    <t>"kontejnerové stání"21,788</t>
  </si>
  <si>
    <t>21,788*1,02 'Přepočtené koeficientem množství</t>
  </si>
  <si>
    <t>Ostatní konstrukce a práce, bourání</t>
  </si>
  <si>
    <t>18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</si>
  <si>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</si>
  <si>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</si>
  <si>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1485078402</t>
  </si>
  <si>
    <t>"stávající obrubník snížený tl.150mm"13,5</t>
  </si>
  <si>
    <t>19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</si>
  <si>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</si>
  <si>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</si>
  <si>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-963581799</t>
  </si>
  <si>
    <t>"stávající obrubník snížený tl.80mm"13,5</t>
  </si>
  <si>
    <t>"nový obrubník tl.80mm"12,61+1,91*2</t>
  </si>
  <si>
    <t>20</t>
  </si>
  <si>
    <t>59217036</t>
  </si>
  <si>
    <t>obrubník betonový parkový přírodní 500x80x250mm</t>
  </si>
  <si>
    <t>1499422274</t>
  </si>
  <si>
    <t>"zaokrouhleno"16,5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</si>
  <si>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</si>
  <si>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</si>
  <si>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1889057553</t>
  </si>
  <si>
    <t>22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</si>
  <si>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</si>
  <si>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</si>
  <si>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-1273924596</t>
  </si>
  <si>
    <t>23</t>
  </si>
  <si>
    <t>979071031</t>
  </si>
  <si>
    <t>Očištění vybourané zámkové dlažby od spojovacího materiálu, s přemístěním hmot na skládku na vzdálenost do 3 m nebo s naložením na dopravní prostředek mozaikových, s původním vyplněním spár kamenivem těženým nebo cementovou maltou</t>
  </si>
  <si>
    <t>1543519116</t>
  </si>
  <si>
    <t>24</t>
  </si>
  <si>
    <t>97901.R</t>
  </si>
  <si>
    <t>Úprava podkladní vrstvy sníženého chodníku</t>
  </si>
  <si>
    <t>-568882278</t>
  </si>
  <si>
    <t>13,5*0,97</t>
  </si>
  <si>
    <t>998</t>
  </si>
  <si>
    <t>Přesun hmot</t>
  </si>
  <si>
    <t>25</t>
  </si>
  <si>
    <t>998223011</t>
  </si>
  <si>
    <t>Přesun hmot pro pozemní komunikace s krytem dlážděným dopravní vzdálenost do 200 m jakékoliv délky objektu</t>
  </si>
  <si>
    <t>-663351055</t>
  </si>
  <si>
    <t>PSV</t>
  </si>
  <si>
    <t>Práce a dodávky PSV</t>
  </si>
  <si>
    <t>767</t>
  </si>
  <si>
    <t>Konstrukce zámečnické</t>
  </si>
  <si>
    <t>26</t>
  </si>
  <si>
    <t>767000003</t>
  </si>
  <si>
    <t>D+M ocelová konstrukce žárově pozinkováno</t>
  </si>
  <si>
    <t>kg</t>
  </si>
  <si>
    <t>-1942200941</t>
  </si>
  <si>
    <t>"sloupek 100/100/5"(2,1*10)*14,8</t>
  </si>
  <si>
    <t>"horní profil 40/40/5"(1,65*7+1,5*2+0,06*6)*5,4</t>
  </si>
  <si>
    <t>"dolní profil 40/100/5"(1,65*7+1,5*2)*10,1</t>
  </si>
  <si>
    <t>"vodící tyč 60,3/2"(1,54*2+12,15)*4,1</t>
  </si>
  <si>
    <t>Mezisoučet</t>
  </si>
  <si>
    <t>"+3% prořez"600,712*0,03</t>
  </si>
  <si>
    <t>27</t>
  </si>
  <si>
    <t>767131111</t>
  </si>
  <si>
    <t>Montáž stěn a příček z plechu spojených šroubováním</t>
  </si>
  <si>
    <t>306175511</t>
  </si>
  <si>
    <t>1,65*1,26*7+1,25*1,26*2</t>
  </si>
  <si>
    <t>28</t>
  </si>
  <si>
    <t>76701.R</t>
  </si>
  <si>
    <t>kosočtvercový tahokov o velokosti oka 10x5mm žárově pozinkovaný</t>
  </si>
  <si>
    <t>32</t>
  </si>
  <si>
    <t>-190784278</t>
  </si>
  <si>
    <t>17,703*1,1</t>
  </si>
  <si>
    <t>29</t>
  </si>
  <si>
    <t>998767201</t>
  </si>
  <si>
    <t>Přesun hmot pro zámečnické konstrukce stanovený procentní sazbou (%) z ceny vodorovná dopravní vzdálenost do 50 m v objektech výšky do 6 m</t>
  </si>
  <si>
    <t>%</t>
  </si>
  <si>
    <t>1147572428</t>
  </si>
  <si>
    <t>VRN</t>
  </si>
  <si>
    <t>Vedlejší rozpočtové náklady</t>
  </si>
  <si>
    <t>VRN3</t>
  </si>
  <si>
    <t>Zařízení staveniště</t>
  </si>
  <si>
    <t>30</t>
  </si>
  <si>
    <t>030001000</t>
  </si>
  <si>
    <t>…</t>
  </si>
  <si>
    <t>1024</t>
  </si>
  <si>
    <t>-2140080335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</si>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</sst>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1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040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Stanoviště kontejnerů pro separovaný odpad ve Frenštátě p.R. etapa 2020-ul.Františka Palackého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Frenštát pod Radhoštěm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13. 6. 2020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Ing.arch. Martin Janda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Jiřina Bartošová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40.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'040 - Stanoviště kontejne...'!J28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'040 - Stanoviště kontejne...'!P83</f>
        <v>0</v>
      </c>
      <c r="AV55" s="120">
        <f>'040 - Stanoviště kontejne...'!J31</f>
        <v>0</v>
      </c>
      <c r="AW55" s="120">
        <f>'040 - Stanoviště kontejne...'!J32</f>
        <v>0</v>
      </c>
      <c r="AX55" s="120">
        <f>'040 - Stanoviště kontejne...'!J33</f>
        <v>0</v>
      </c>
      <c r="AY55" s="120">
        <f>'040 - Stanoviště kontejne...'!J34</f>
        <v>0</v>
      </c>
      <c r="AZ55" s="120">
        <f>'040 - Stanoviště kontejne...'!F31</f>
        <v>0</v>
      </c>
      <c r="BA55" s="120">
        <f>'040 - Stanoviště kontejne...'!F32</f>
        <v>0</v>
      </c>
      <c r="BB55" s="120">
        <f>'040 - Stanoviště kontejne...'!F33</f>
        <v>0</v>
      </c>
      <c r="BC55" s="120">
        <f>'040 - Stanoviště kontejne...'!F34</f>
        <v>0</v>
      </c>
      <c r="BD55" s="122">
        <f>'040 - Stanoviště kontejne...'!F35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waMVnMlrF9VAuATsiE7Fqj3oZuPJgCRbgB4NHo9fG1CEl7oE+9uXogU0UHmxmbwf9AFIsZXjxt/Nyo6Zz52tyg==" hashValue="KKEqXtrWubNbK8ZBxno9kbXQKGykUu5p0QtOGLSCBHm5Y8TrGo7JEvQ8DPX4tS09+fBbflr42NOhnIK5fs3YlA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040 - Stanoviště kontejn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4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1"/>
      <c r="AT3" s="18" t="s">
        <v>79</v>
      </c>
    </row>
    <row r="4" s="1" customFormat="1" ht="24.96" customHeight="1">
      <c r="B4" s="21"/>
      <c r="D4" s="128" t="s">
        <v>80</v>
      </c>
      <c r="I4" s="124"/>
      <c r="L4" s="21"/>
      <c r="M4" s="129" t="s">
        <v>10</v>
      </c>
      <c r="AT4" s="18" t="s">
        <v>4</v>
      </c>
    </row>
    <row r="5" s="1" customFormat="1" ht="6.96" customHeight="1">
      <c r="B5" s="21"/>
      <c r="I5" s="124"/>
      <c r="L5" s="21"/>
    </row>
    <row r="6" s="2" customFormat="1" ht="12" customHeight="1">
      <c r="A6" s="39"/>
      <c r="B6" s="45"/>
      <c r="C6" s="39"/>
      <c r="D6" s="130" t="s">
        <v>16</v>
      </c>
      <c r="E6" s="39"/>
      <c r="F6" s="39"/>
      <c r="G6" s="39"/>
      <c r="H6" s="39"/>
      <c r="I6" s="131"/>
      <c r="J6" s="39"/>
      <c r="K6" s="39"/>
      <c r="L6" s="132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27" customHeight="1">
      <c r="A7" s="39"/>
      <c r="B7" s="45"/>
      <c r="C7" s="39"/>
      <c r="D7" s="39"/>
      <c r="E7" s="133" t="s">
        <v>17</v>
      </c>
      <c r="F7" s="39"/>
      <c r="G7" s="39"/>
      <c r="H7" s="39"/>
      <c r="I7" s="131"/>
      <c r="J7" s="39"/>
      <c r="K7" s="39"/>
      <c r="L7" s="132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131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0" t="s">
        <v>18</v>
      </c>
      <c r="E9" s="39"/>
      <c r="F9" s="134" t="s">
        <v>19</v>
      </c>
      <c r="G9" s="39"/>
      <c r="H9" s="39"/>
      <c r="I9" s="135" t="s">
        <v>20</v>
      </c>
      <c r="J9" s="134" t="s">
        <v>19</v>
      </c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0" t="s">
        <v>21</v>
      </c>
      <c r="E10" s="39"/>
      <c r="F10" s="134" t="s">
        <v>22</v>
      </c>
      <c r="G10" s="39"/>
      <c r="H10" s="39"/>
      <c r="I10" s="135" t="s">
        <v>23</v>
      </c>
      <c r="J10" s="136" t="str">
        <f>'Rekapitulace stavby'!AN8</f>
        <v>13. 6. 2020</v>
      </c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31"/>
      <c r="J11" s="39"/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25</v>
      </c>
      <c r="E12" s="39"/>
      <c r="F12" s="39"/>
      <c r="G12" s="39"/>
      <c r="H12" s="39"/>
      <c r="I12" s="135" t="s">
        <v>26</v>
      </c>
      <c r="J12" s="134" t="str">
        <f>IF('Rekapitulace stavby'!AN10="","",'Rekapitulace stavby'!AN10)</f>
        <v/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4" t="str">
        <f>IF('Rekapitulace stavby'!E11="","",'Rekapitulace stavby'!E11)</f>
        <v xml:space="preserve"> </v>
      </c>
      <c r="F13" s="39"/>
      <c r="G13" s="39"/>
      <c r="H13" s="39"/>
      <c r="I13" s="135" t="s">
        <v>28</v>
      </c>
      <c r="J13" s="134" t="str">
        <f>IF('Rekapitulace stavby'!AN11="","",'Rekapitulace stavby'!AN11)</f>
        <v/>
      </c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31"/>
      <c r="J14" s="39"/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0" t="s">
        <v>29</v>
      </c>
      <c r="E15" s="39"/>
      <c r="F15" s="39"/>
      <c r="G15" s="39"/>
      <c r="H15" s="39"/>
      <c r="I15" s="135" t="s">
        <v>26</v>
      </c>
      <c r="J15" s="34" t="str">
        <f>'Rekapitulace stavby'!AN13</f>
        <v>Vyplň údaj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4"/>
      <c r="G16" s="134"/>
      <c r="H16" s="134"/>
      <c r="I16" s="135" t="s">
        <v>28</v>
      </c>
      <c r="J16" s="34" t="str">
        <f>'Rekapitulace stavby'!AN14</f>
        <v>Vyplň údaj</v>
      </c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31"/>
      <c r="J17" s="39"/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0" t="s">
        <v>31</v>
      </c>
      <c r="E18" s="39"/>
      <c r="F18" s="39"/>
      <c r="G18" s="39"/>
      <c r="H18" s="39"/>
      <c r="I18" s="135" t="s">
        <v>26</v>
      </c>
      <c r="J18" s="134" t="s">
        <v>19</v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32</v>
      </c>
      <c r="F19" s="39"/>
      <c r="G19" s="39"/>
      <c r="H19" s="39"/>
      <c r="I19" s="135" t="s">
        <v>28</v>
      </c>
      <c r="J19" s="134" t="s">
        <v>19</v>
      </c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31"/>
      <c r="J20" s="39"/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0" t="s">
        <v>34</v>
      </c>
      <c r="E21" s="39"/>
      <c r="F21" s="39"/>
      <c r="G21" s="39"/>
      <c r="H21" s="39"/>
      <c r="I21" s="135" t="s">
        <v>26</v>
      </c>
      <c r="J21" s="134" t="s">
        <v>19</v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4" t="s">
        <v>35</v>
      </c>
      <c r="F22" s="39"/>
      <c r="G22" s="39"/>
      <c r="H22" s="39"/>
      <c r="I22" s="135" t="s">
        <v>28</v>
      </c>
      <c r="J22" s="134" t="s">
        <v>19</v>
      </c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31"/>
      <c r="J23" s="39"/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0" t="s">
        <v>36</v>
      </c>
      <c r="E24" s="39"/>
      <c r="F24" s="39"/>
      <c r="G24" s="39"/>
      <c r="H24" s="39"/>
      <c r="I24" s="131"/>
      <c r="J24" s="39"/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89.25" customHeight="1">
      <c r="A25" s="137"/>
      <c r="B25" s="138"/>
      <c r="C25" s="137"/>
      <c r="D25" s="137"/>
      <c r="E25" s="139" t="s">
        <v>37</v>
      </c>
      <c r="F25" s="139"/>
      <c r="G25" s="139"/>
      <c r="H25" s="139"/>
      <c r="I25" s="140"/>
      <c r="J25" s="137"/>
      <c r="K25" s="137"/>
      <c r="L25" s="141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31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2"/>
      <c r="E27" s="142"/>
      <c r="F27" s="142"/>
      <c r="G27" s="142"/>
      <c r="H27" s="142"/>
      <c r="I27" s="143"/>
      <c r="J27" s="142"/>
      <c r="K27" s="142"/>
      <c r="L27" s="13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131"/>
      <c r="J28" s="145">
        <f>ROUND(J83, 2)</f>
        <v>0</v>
      </c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3"/>
      <c r="J29" s="142"/>
      <c r="K29" s="142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6" t="s">
        <v>40</v>
      </c>
      <c r="G30" s="39"/>
      <c r="H30" s="39"/>
      <c r="I30" s="147" t="s">
        <v>39</v>
      </c>
      <c r="J30" s="146" t="s">
        <v>41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42</v>
      </c>
      <c r="E31" s="130" t="s">
        <v>43</v>
      </c>
      <c r="F31" s="149">
        <f>ROUND((SUM(BE83:BE154)),  2)</f>
        <v>0</v>
      </c>
      <c r="G31" s="39"/>
      <c r="H31" s="39"/>
      <c r="I31" s="150">
        <v>0.20999999999999999</v>
      </c>
      <c r="J31" s="149">
        <f>ROUND(((SUM(BE83:BE154))*I31),  2)</f>
        <v>0</v>
      </c>
      <c r="K31" s="39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0" t="s">
        <v>44</v>
      </c>
      <c r="F32" s="149">
        <f>ROUND((SUM(BF83:BF154)),  2)</f>
        <v>0</v>
      </c>
      <c r="G32" s="39"/>
      <c r="H32" s="39"/>
      <c r="I32" s="150">
        <v>0.14999999999999999</v>
      </c>
      <c r="J32" s="149">
        <f>ROUND(((SUM(BF83:BF154))*I32),  2)</f>
        <v>0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0" t="s">
        <v>45</v>
      </c>
      <c r="F33" s="149">
        <f>ROUND((SUM(BG83:BG154)),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0" t="s">
        <v>46</v>
      </c>
      <c r="F34" s="149">
        <f>ROUND((SUM(BH83:BH154)),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0" t="s">
        <v>47</v>
      </c>
      <c r="F35" s="149">
        <f>ROUND((SUM(BI83:BI154)),  2)</f>
        <v>0</v>
      </c>
      <c r="G35" s="39"/>
      <c r="H35" s="39"/>
      <c r="I35" s="150">
        <v>0</v>
      </c>
      <c r="J35" s="149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31"/>
      <c r="J36" s="39"/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48</v>
      </c>
      <c r="E37" s="153"/>
      <c r="F37" s="153"/>
      <c r="G37" s="154" t="s">
        <v>49</v>
      </c>
      <c r="H37" s="155" t="s">
        <v>50</v>
      </c>
      <c r="I37" s="156"/>
      <c r="J37" s="157">
        <f>SUM(J28:J35)</f>
        <v>0</v>
      </c>
      <c r="K37" s="158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9"/>
      <c r="C38" s="160"/>
      <c r="D38" s="160"/>
      <c r="E38" s="160"/>
      <c r="F38" s="160"/>
      <c r="G38" s="160"/>
      <c r="H38" s="160"/>
      <c r="I38" s="161"/>
      <c r="J38" s="160"/>
      <c r="K38" s="160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62"/>
      <c r="C42" s="163"/>
      <c r="D42" s="163"/>
      <c r="E42" s="163"/>
      <c r="F42" s="163"/>
      <c r="G42" s="163"/>
      <c r="H42" s="163"/>
      <c r="I42" s="164"/>
      <c r="J42" s="163"/>
      <c r="K42" s="163"/>
      <c r="L42" s="132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131"/>
      <c r="J43" s="41"/>
      <c r="K43" s="41"/>
      <c r="L43" s="132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131"/>
      <c r="J44" s="41"/>
      <c r="K44" s="41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13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27" customHeight="1">
      <c r="A46" s="39"/>
      <c r="B46" s="40"/>
      <c r="C46" s="41"/>
      <c r="D46" s="41"/>
      <c r="E46" s="70" t="str">
        <f>E7</f>
        <v>Stanoviště kontejnerů pro separovaný odpad ve Frenštátě p.R. etapa 2020-ul.Františka Palackého</v>
      </c>
      <c r="F46" s="41"/>
      <c r="G46" s="41"/>
      <c r="H46" s="41"/>
      <c r="I46" s="13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13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Frenštát pod Radhoštěm</v>
      </c>
      <c r="G48" s="41"/>
      <c r="H48" s="41"/>
      <c r="I48" s="135" t="s">
        <v>23</v>
      </c>
      <c r="J48" s="73" t="str">
        <f>IF(J10="","",J10)</f>
        <v>13. 6. 2020</v>
      </c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13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7.9" customHeight="1">
      <c r="A50" s="39"/>
      <c r="B50" s="40"/>
      <c r="C50" s="33" t="s">
        <v>25</v>
      </c>
      <c r="D50" s="41"/>
      <c r="E50" s="41"/>
      <c r="F50" s="28" t="str">
        <f>E13</f>
        <v xml:space="preserve"> </v>
      </c>
      <c r="G50" s="41"/>
      <c r="H50" s="41"/>
      <c r="I50" s="135" t="s">
        <v>31</v>
      </c>
      <c r="J50" s="37" t="str">
        <f>E19</f>
        <v>Ing.arch. Martin Janda</v>
      </c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135" t="s">
        <v>34</v>
      </c>
      <c r="J51" s="37" t="str">
        <f>E22</f>
        <v>Jiřina Bartošová</v>
      </c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131"/>
      <c r="J52" s="41"/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65" t="s">
        <v>82</v>
      </c>
      <c r="D53" s="166"/>
      <c r="E53" s="166"/>
      <c r="F53" s="166"/>
      <c r="G53" s="166"/>
      <c r="H53" s="166"/>
      <c r="I53" s="167"/>
      <c r="J53" s="168" t="s">
        <v>83</v>
      </c>
      <c r="K53" s="166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131"/>
      <c r="J54" s="41"/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69" t="s">
        <v>70</v>
      </c>
      <c r="D55" s="41"/>
      <c r="E55" s="41"/>
      <c r="F55" s="41"/>
      <c r="G55" s="41"/>
      <c r="H55" s="41"/>
      <c r="I55" s="131"/>
      <c r="J55" s="103">
        <f>J83</f>
        <v>0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70"/>
      <c r="C56" s="171"/>
      <c r="D56" s="172" t="s">
        <v>85</v>
      </c>
      <c r="E56" s="173"/>
      <c r="F56" s="173"/>
      <c r="G56" s="173"/>
      <c r="H56" s="173"/>
      <c r="I56" s="174"/>
      <c r="J56" s="175">
        <f>J84</f>
        <v>0</v>
      </c>
      <c r="K56" s="171"/>
      <c r="L56" s="17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7"/>
      <c r="C57" s="178"/>
      <c r="D57" s="179" t="s">
        <v>86</v>
      </c>
      <c r="E57" s="180"/>
      <c r="F57" s="180"/>
      <c r="G57" s="180"/>
      <c r="H57" s="180"/>
      <c r="I57" s="181"/>
      <c r="J57" s="182">
        <f>J85</f>
        <v>0</v>
      </c>
      <c r="K57" s="178"/>
      <c r="L57" s="18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7"/>
      <c r="C58" s="178"/>
      <c r="D58" s="179" t="s">
        <v>87</v>
      </c>
      <c r="E58" s="180"/>
      <c r="F58" s="180"/>
      <c r="G58" s="180"/>
      <c r="H58" s="180"/>
      <c r="I58" s="181"/>
      <c r="J58" s="182">
        <f>J106</f>
        <v>0</v>
      </c>
      <c r="K58" s="178"/>
      <c r="L58" s="18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7"/>
      <c r="C59" s="178"/>
      <c r="D59" s="179" t="s">
        <v>88</v>
      </c>
      <c r="E59" s="180"/>
      <c r="F59" s="180"/>
      <c r="G59" s="180"/>
      <c r="H59" s="180"/>
      <c r="I59" s="181"/>
      <c r="J59" s="182">
        <f>J111</f>
        <v>0</v>
      </c>
      <c r="K59" s="178"/>
      <c r="L59" s="18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7"/>
      <c r="C60" s="178"/>
      <c r="D60" s="179" t="s">
        <v>89</v>
      </c>
      <c r="E60" s="180"/>
      <c r="F60" s="180"/>
      <c r="G60" s="180"/>
      <c r="H60" s="180"/>
      <c r="I60" s="181"/>
      <c r="J60" s="182">
        <f>J120</f>
        <v>0</v>
      </c>
      <c r="K60" s="178"/>
      <c r="L60" s="18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77"/>
      <c r="C61" s="178"/>
      <c r="D61" s="179" t="s">
        <v>90</v>
      </c>
      <c r="E61" s="180"/>
      <c r="F61" s="180"/>
      <c r="G61" s="180"/>
      <c r="H61" s="180"/>
      <c r="I61" s="181"/>
      <c r="J61" s="182">
        <f>J135</f>
        <v>0</v>
      </c>
      <c r="K61" s="178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0"/>
      <c r="C62" s="171"/>
      <c r="D62" s="172" t="s">
        <v>91</v>
      </c>
      <c r="E62" s="173"/>
      <c r="F62" s="173"/>
      <c r="G62" s="173"/>
      <c r="H62" s="173"/>
      <c r="I62" s="174"/>
      <c r="J62" s="175">
        <f>J137</f>
        <v>0</v>
      </c>
      <c r="K62" s="171"/>
      <c r="L62" s="17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7"/>
      <c r="C63" s="178"/>
      <c r="D63" s="179" t="s">
        <v>92</v>
      </c>
      <c r="E63" s="180"/>
      <c r="F63" s="180"/>
      <c r="G63" s="180"/>
      <c r="H63" s="180"/>
      <c r="I63" s="181"/>
      <c r="J63" s="182">
        <f>J138</f>
        <v>0</v>
      </c>
      <c r="K63" s="178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0"/>
      <c r="C64" s="171"/>
      <c r="D64" s="172" t="s">
        <v>93</v>
      </c>
      <c r="E64" s="173"/>
      <c r="F64" s="173"/>
      <c r="G64" s="173"/>
      <c r="H64" s="173"/>
      <c r="I64" s="174"/>
      <c r="J64" s="175">
        <f>J152</f>
        <v>0</v>
      </c>
      <c r="K64" s="171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78"/>
      <c r="D65" s="179" t="s">
        <v>94</v>
      </c>
      <c r="E65" s="180"/>
      <c r="F65" s="180"/>
      <c r="G65" s="180"/>
      <c r="H65" s="180"/>
      <c r="I65" s="181"/>
      <c r="J65" s="182">
        <f>J153</f>
        <v>0</v>
      </c>
      <c r="K65" s="178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31"/>
      <c r="J66" s="41"/>
      <c r="K66" s="41"/>
      <c r="L66" s="132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61"/>
      <c r="J67" s="61"/>
      <c r="K67" s="61"/>
      <c r="L67" s="132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64"/>
      <c r="J71" s="63"/>
      <c r="K71" s="63"/>
      <c r="L71" s="132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95</v>
      </c>
      <c r="D72" s="41"/>
      <c r="E72" s="41"/>
      <c r="F72" s="41"/>
      <c r="G72" s="41"/>
      <c r="H72" s="41"/>
      <c r="I72" s="131"/>
      <c r="J72" s="41"/>
      <c r="K72" s="41"/>
      <c r="L72" s="132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1"/>
      <c r="J73" s="41"/>
      <c r="K73" s="41"/>
      <c r="L73" s="132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131"/>
      <c r="J74" s="41"/>
      <c r="K74" s="41"/>
      <c r="L74" s="132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7" customHeight="1">
      <c r="A75" s="39"/>
      <c r="B75" s="40"/>
      <c r="C75" s="41"/>
      <c r="D75" s="41"/>
      <c r="E75" s="70" t="str">
        <f>E7</f>
        <v>Stanoviště kontejnerů pro separovaný odpad ve Frenštátě p.R. etapa 2020-ul.Františka Palackého</v>
      </c>
      <c r="F75" s="41"/>
      <c r="G75" s="41"/>
      <c r="H75" s="41"/>
      <c r="I75" s="131"/>
      <c r="J75" s="41"/>
      <c r="K75" s="41"/>
      <c r="L75" s="132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1"/>
      <c r="J76" s="41"/>
      <c r="K76" s="41"/>
      <c r="L76" s="132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F10</f>
        <v>Frenštát pod Radhoštěm</v>
      </c>
      <c r="G77" s="41"/>
      <c r="H77" s="41"/>
      <c r="I77" s="135" t="s">
        <v>23</v>
      </c>
      <c r="J77" s="73" t="str">
        <f>IF(J10="","",J10)</f>
        <v>13. 6. 2020</v>
      </c>
      <c r="K77" s="41"/>
      <c r="L77" s="132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1"/>
      <c r="J78" s="41"/>
      <c r="K78" s="41"/>
      <c r="L78" s="132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7.9" customHeight="1">
      <c r="A79" s="39"/>
      <c r="B79" s="40"/>
      <c r="C79" s="33" t="s">
        <v>25</v>
      </c>
      <c r="D79" s="41"/>
      <c r="E79" s="41"/>
      <c r="F79" s="28" t="str">
        <f>E13</f>
        <v xml:space="preserve"> </v>
      </c>
      <c r="G79" s="41"/>
      <c r="H79" s="41"/>
      <c r="I79" s="135" t="s">
        <v>31</v>
      </c>
      <c r="J79" s="37" t="str">
        <f>E19</f>
        <v>Ing.arch. Martin Janda</v>
      </c>
      <c r="K79" s="41"/>
      <c r="L79" s="132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IF(E16="","",E16)</f>
        <v>Vyplň údaj</v>
      </c>
      <c r="G80" s="41"/>
      <c r="H80" s="41"/>
      <c r="I80" s="135" t="s">
        <v>34</v>
      </c>
      <c r="J80" s="37" t="str">
        <f>E22</f>
        <v>Jiřina Bartošová</v>
      </c>
      <c r="K80" s="41"/>
      <c r="L80" s="132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1"/>
      <c r="J81" s="41"/>
      <c r="K81" s="41"/>
      <c r="L81" s="132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4"/>
      <c r="B82" s="185"/>
      <c r="C82" s="186" t="s">
        <v>96</v>
      </c>
      <c r="D82" s="187" t="s">
        <v>57</v>
      </c>
      <c r="E82" s="187" t="s">
        <v>53</v>
      </c>
      <c r="F82" s="187" t="s">
        <v>54</v>
      </c>
      <c r="G82" s="187" t="s">
        <v>97</v>
      </c>
      <c r="H82" s="187" t="s">
        <v>98</v>
      </c>
      <c r="I82" s="188" t="s">
        <v>99</v>
      </c>
      <c r="J82" s="187" t="s">
        <v>83</v>
      </c>
      <c r="K82" s="189" t="s">
        <v>100</v>
      </c>
      <c r="L82" s="190"/>
      <c r="M82" s="93" t="s">
        <v>19</v>
      </c>
      <c r="N82" s="94" t="s">
        <v>42</v>
      </c>
      <c r="O82" s="94" t="s">
        <v>101</v>
      </c>
      <c r="P82" s="94" t="s">
        <v>102</v>
      </c>
      <c r="Q82" s="94" t="s">
        <v>103</v>
      </c>
      <c r="R82" s="94" t="s">
        <v>104</v>
      </c>
      <c r="S82" s="94" t="s">
        <v>105</v>
      </c>
      <c r="T82" s="95" t="s">
        <v>106</v>
      </c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</row>
    <row r="83" s="2" customFormat="1" ht="22.8" customHeight="1">
      <c r="A83" s="39"/>
      <c r="B83" s="40"/>
      <c r="C83" s="100" t="s">
        <v>107</v>
      </c>
      <c r="D83" s="41"/>
      <c r="E83" s="41"/>
      <c r="F83" s="41"/>
      <c r="G83" s="41"/>
      <c r="H83" s="41"/>
      <c r="I83" s="131"/>
      <c r="J83" s="191">
        <f>BK83</f>
        <v>0</v>
      </c>
      <c r="K83" s="41"/>
      <c r="L83" s="45"/>
      <c r="M83" s="96"/>
      <c r="N83" s="192"/>
      <c r="O83" s="97"/>
      <c r="P83" s="193">
        <f>P84+P137+P152</f>
        <v>0</v>
      </c>
      <c r="Q83" s="97"/>
      <c r="R83" s="193">
        <f>R84+R137+R152</f>
        <v>15.202101309999998</v>
      </c>
      <c r="S83" s="97"/>
      <c r="T83" s="194">
        <f>T84+T137+T152</f>
        <v>8.9397000000000002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84</v>
      </c>
      <c r="BK83" s="195">
        <f>BK84+BK137+BK152</f>
        <v>0</v>
      </c>
    </row>
    <row r="84" s="12" customFormat="1" ht="25.92" customHeight="1">
      <c r="A84" s="12"/>
      <c r="B84" s="196"/>
      <c r="C84" s="197"/>
      <c r="D84" s="198" t="s">
        <v>71</v>
      </c>
      <c r="E84" s="199" t="s">
        <v>108</v>
      </c>
      <c r="F84" s="199" t="s">
        <v>109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P85+P106+P111+P120+P135</f>
        <v>0</v>
      </c>
      <c r="Q84" s="204"/>
      <c r="R84" s="205">
        <f>R85+R106+R111+R120+R135</f>
        <v>15.201039129999998</v>
      </c>
      <c r="S84" s="204"/>
      <c r="T84" s="206">
        <f>T85+T106+T111+T120+T135</f>
        <v>8.9397000000000002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77</v>
      </c>
      <c r="AT84" s="208" t="s">
        <v>71</v>
      </c>
      <c r="AU84" s="208" t="s">
        <v>72</v>
      </c>
      <c r="AY84" s="207" t="s">
        <v>110</v>
      </c>
      <c r="BK84" s="209">
        <f>BK85+BK106+BK111+BK120+BK135</f>
        <v>0</v>
      </c>
    </row>
    <row r="85" s="12" customFormat="1" ht="22.8" customHeight="1">
      <c r="A85" s="12"/>
      <c r="B85" s="196"/>
      <c r="C85" s="197"/>
      <c r="D85" s="198" t="s">
        <v>71</v>
      </c>
      <c r="E85" s="210" t="s">
        <v>77</v>
      </c>
      <c r="F85" s="210" t="s">
        <v>111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SUM(P86:P105)</f>
        <v>0</v>
      </c>
      <c r="Q85" s="204"/>
      <c r="R85" s="205">
        <f>SUM(R86:R105)</f>
        <v>0</v>
      </c>
      <c r="S85" s="204"/>
      <c r="T85" s="206">
        <f>SUM(T86:T105)</f>
        <v>8.9397000000000002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77</v>
      </c>
      <c r="AT85" s="208" t="s">
        <v>71</v>
      </c>
      <c r="AU85" s="208" t="s">
        <v>77</v>
      </c>
      <c r="AY85" s="207" t="s">
        <v>110</v>
      </c>
      <c r="BK85" s="209">
        <f>SUM(BK86:BK105)</f>
        <v>0</v>
      </c>
    </row>
    <row r="86" s="2" customFormat="1" ht="60" customHeight="1">
      <c r="A86" s="39"/>
      <c r="B86" s="40"/>
      <c r="C86" s="212" t="s">
        <v>77</v>
      </c>
      <c r="D86" s="212" t="s">
        <v>112</v>
      </c>
      <c r="E86" s="213" t="s">
        <v>113</v>
      </c>
      <c r="F86" s="214" t="s">
        <v>114</v>
      </c>
      <c r="G86" s="215" t="s">
        <v>115</v>
      </c>
      <c r="H86" s="216">
        <v>13.095000000000001</v>
      </c>
      <c r="I86" s="217"/>
      <c r="J86" s="218">
        <f>ROUND(I86*H86,2)</f>
        <v>0</v>
      </c>
      <c r="K86" s="214" t="s">
        <v>116</v>
      </c>
      <c r="L86" s="45"/>
      <c r="M86" s="219" t="s">
        <v>19</v>
      </c>
      <c r="N86" s="220" t="s">
        <v>43</v>
      </c>
      <c r="O86" s="85"/>
      <c r="P86" s="221">
        <f>O86*H86</f>
        <v>0</v>
      </c>
      <c r="Q86" s="221">
        <v>0</v>
      </c>
      <c r="R86" s="221">
        <f>Q86*H86</f>
        <v>0</v>
      </c>
      <c r="S86" s="221">
        <v>0.26000000000000001</v>
      </c>
      <c r="T86" s="222">
        <f>S86*H86</f>
        <v>3.4047000000000005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3" t="s">
        <v>117</v>
      </c>
      <c r="AT86" s="223" t="s">
        <v>112</v>
      </c>
      <c r="AU86" s="223" t="s">
        <v>79</v>
      </c>
      <c r="AY86" s="18" t="s">
        <v>110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8" t="s">
        <v>77</v>
      </c>
      <c r="BK86" s="224">
        <f>ROUND(I86*H86,2)</f>
        <v>0</v>
      </c>
      <c r="BL86" s="18" t="s">
        <v>117</v>
      </c>
      <c r="BM86" s="223" t="s">
        <v>118</v>
      </c>
    </row>
    <row r="87" s="13" customFormat="1">
      <c r="A87" s="13"/>
      <c r="B87" s="225"/>
      <c r="C87" s="226"/>
      <c r="D87" s="227" t="s">
        <v>119</v>
      </c>
      <c r="E87" s="228" t="s">
        <v>19</v>
      </c>
      <c r="F87" s="229" t="s">
        <v>120</v>
      </c>
      <c r="G87" s="226"/>
      <c r="H87" s="230">
        <v>13.095000000000001</v>
      </c>
      <c r="I87" s="231"/>
      <c r="J87" s="226"/>
      <c r="K87" s="226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119</v>
      </c>
      <c r="AU87" s="236" t="s">
        <v>79</v>
      </c>
      <c r="AV87" s="13" t="s">
        <v>79</v>
      </c>
      <c r="AW87" s="13" t="s">
        <v>33</v>
      </c>
      <c r="AX87" s="13" t="s">
        <v>77</v>
      </c>
      <c r="AY87" s="236" t="s">
        <v>110</v>
      </c>
    </row>
    <row r="88" s="2" customFormat="1" ht="48" customHeight="1">
      <c r="A88" s="39"/>
      <c r="B88" s="40"/>
      <c r="C88" s="212" t="s">
        <v>79</v>
      </c>
      <c r="D88" s="212" t="s">
        <v>112</v>
      </c>
      <c r="E88" s="213" t="s">
        <v>121</v>
      </c>
      <c r="F88" s="214" t="s">
        <v>122</v>
      </c>
      <c r="G88" s="215" t="s">
        <v>123</v>
      </c>
      <c r="H88" s="216">
        <v>27</v>
      </c>
      <c r="I88" s="217"/>
      <c r="J88" s="218">
        <f>ROUND(I88*H88,2)</f>
        <v>0</v>
      </c>
      <c r="K88" s="214" t="s">
        <v>116</v>
      </c>
      <c r="L88" s="45"/>
      <c r="M88" s="219" t="s">
        <v>19</v>
      </c>
      <c r="N88" s="220" t="s">
        <v>43</v>
      </c>
      <c r="O88" s="85"/>
      <c r="P88" s="221">
        <f>O88*H88</f>
        <v>0</v>
      </c>
      <c r="Q88" s="221">
        <v>0</v>
      </c>
      <c r="R88" s="221">
        <f>Q88*H88</f>
        <v>0</v>
      </c>
      <c r="S88" s="221">
        <v>0.20499999999999999</v>
      </c>
      <c r="T88" s="222">
        <f>S88*H88</f>
        <v>5.5349999999999993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3" t="s">
        <v>117</v>
      </c>
      <c r="AT88" s="223" t="s">
        <v>112</v>
      </c>
      <c r="AU88" s="223" t="s">
        <v>79</v>
      </c>
      <c r="AY88" s="18" t="s">
        <v>110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8" t="s">
        <v>77</v>
      </c>
      <c r="BK88" s="224">
        <f>ROUND(I88*H88,2)</f>
        <v>0</v>
      </c>
      <c r="BL88" s="18" t="s">
        <v>117</v>
      </c>
      <c r="BM88" s="223" t="s">
        <v>124</v>
      </c>
    </row>
    <row r="89" s="13" customFormat="1">
      <c r="A89" s="13"/>
      <c r="B89" s="225"/>
      <c r="C89" s="226"/>
      <c r="D89" s="227" t="s">
        <v>119</v>
      </c>
      <c r="E89" s="228" t="s">
        <v>19</v>
      </c>
      <c r="F89" s="229" t="s">
        <v>125</v>
      </c>
      <c r="G89" s="226"/>
      <c r="H89" s="230">
        <v>27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119</v>
      </c>
      <c r="AU89" s="236" t="s">
        <v>79</v>
      </c>
      <c r="AV89" s="13" t="s">
        <v>79</v>
      </c>
      <c r="AW89" s="13" t="s">
        <v>33</v>
      </c>
      <c r="AX89" s="13" t="s">
        <v>77</v>
      </c>
      <c r="AY89" s="236" t="s">
        <v>110</v>
      </c>
    </row>
    <row r="90" s="2" customFormat="1" ht="36" customHeight="1">
      <c r="A90" s="39"/>
      <c r="B90" s="40"/>
      <c r="C90" s="212" t="s">
        <v>126</v>
      </c>
      <c r="D90" s="212" t="s">
        <v>112</v>
      </c>
      <c r="E90" s="213" t="s">
        <v>127</v>
      </c>
      <c r="F90" s="214" t="s">
        <v>128</v>
      </c>
      <c r="G90" s="215" t="s">
        <v>129</v>
      </c>
      <c r="H90" s="216">
        <v>7.6200000000000001</v>
      </c>
      <c r="I90" s="217"/>
      <c r="J90" s="218">
        <f>ROUND(I90*H90,2)</f>
        <v>0</v>
      </c>
      <c r="K90" s="214" t="s">
        <v>116</v>
      </c>
      <c r="L90" s="45"/>
      <c r="M90" s="219" t="s">
        <v>19</v>
      </c>
      <c r="N90" s="220" t="s">
        <v>43</v>
      </c>
      <c r="O90" s="85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3" t="s">
        <v>117</v>
      </c>
      <c r="AT90" s="223" t="s">
        <v>112</v>
      </c>
      <c r="AU90" s="223" t="s">
        <v>79</v>
      </c>
      <c r="AY90" s="18" t="s">
        <v>110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77</v>
      </c>
      <c r="BK90" s="224">
        <f>ROUND(I90*H90,2)</f>
        <v>0</v>
      </c>
      <c r="BL90" s="18" t="s">
        <v>117</v>
      </c>
      <c r="BM90" s="223" t="s">
        <v>130</v>
      </c>
    </row>
    <row r="91" s="13" customFormat="1">
      <c r="A91" s="13"/>
      <c r="B91" s="225"/>
      <c r="C91" s="226"/>
      <c r="D91" s="227" t="s">
        <v>119</v>
      </c>
      <c r="E91" s="228" t="s">
        <v>19</v>
      </c>
      <c r="F91" s="229" t="s">
        <v>131</v>
      </c>
      <c r="G91" s="226"/>
      <c r="H91" s="230">
        <v>7.6200000000000001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119</v>
      </c>
      <c r="AU91" s="236" t="s">
        <v>79</v>
      </c>
      <c r="AV91" s="13" t="s">
        <v>79</v>
      </c>
      <c r="AW91" s="13" t="s">
        <v>33</v>
      </c>
      <c r="AX91" s="13" t="s">
        <v>77</v>
      </c>
      <c r="AY91" s="236" t="s">
        <v>110</v>
      </c>
    </row>
    <row r="92" s="2" customFormat="1" ht="48" customHeight="1">
      <c r="A92" s="39"/>
      <c r="B92" s="40"/>
      <c r="C92" s="212" t="s">
        <v>117</v>
      </c>
      <c r="D92" s="212" t="s">
        <v>112</v>
      </c>
      <c r="E92" s="213" t="s">
        <v>132</v>
      </c>
      <c r="F92" s="214" t="s">
        <v>133</v>
      </c>
      <c r="G92" s="215" t="s">
        <v>129</v>
      </c>
      <c r="H92" s="216">
        <v>7.6200000000000001</v>
      </c>
      <c r="I92" s="217"/>
      <c r="J92" s="218">
        <f>ROUND(I92*H92,2)</f>
        <v>0</v>
      </c>
      <c r="K92" s="214" t="s">
        <v>116</v>
      </c>
      <c r="L92" s="45"/>
      <c r="M92" s="219" t="s">
        <v>19</v>
      </c>
      <c r="N92" s="220" t="s">
        <v>43</v>
      </c>
      <c r="O92" s="85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3" t="s">
        <v>117</v>
      </c>
      <c r="AT92" s="223" t="s">
        <v>112</v>
      </c>
      <c r="AU92" s="223" t="s">
        <v>79</v>
      </c>
      <c r="AY92" s="18" t="s">
        <v>110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77</v>
      </c>
      <c r="BK92" s="224">
        <f>ROUND(I92*H92,2)</f>
        <v>0</v>
      </c>
      <c r="BL92" s="18" t="s">
        <v>117</v>
      </c>
      <c r="BM92" s="223" t="s">
        <v>134</v>
      </c>
    </row>
    <row r="93" s="2" customFormat="1" ht="48" customHeight="1">
      <c r="A93" s="39"/>
      <c r="B93" s="40"/>
      <c r="C93" s="212" t="s">
        <v>135</v>
      </c>
      <c r="D93" s="212" t="s">
        <v>112</v>
      </c>
      <c r="E93" s="213" t="s">
        <v>136</v>
      </c>
      <c r="F93" s="214" t="s">
        <v>137</v>
      </c>
      <c r="G93" s="215" t="s">
        <v>129</v>
      </c>
      <c r="H93" s="216">
        <v>1.0569999999999999</v>
      </c>
      <c r="I93" s="217"/>
      <c r="J93" s="218">
        <f>ROUND(I93*H93,2)</f>
        <v>0</v>
      </c>
      <c r="K93" s="214" t="s">
        <v>116</v>
      </c>
      <c r="L93" s="45"/>
      <c r="M93" s="219" t="s">
        <v>19</v>
      </c>
      <c r="N93" s="220" t="s">
        <v>43</v>
      </c>
      <c r="O93" s="85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3" t="s">
        <v>117</v>
      </c>
      <c r="AT93" s="223" t="s">
        <v>112</v>
      </c>
      <c r="AU93" s="223" t="s">
        <v>79</v>
      </c>
      <c r="AY93" s="18" t="s">
        <v>110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77</v>
      </c>
      <c r="BK93" s="224">
        <f>ROUND(I93*H93,2)</f>
        <v>0</v>
      </c>
      <c r="BL93" s="18" t="s">
        <v>117</v>
      </c>
      <c r="BM93" s="223" t="s">
        <v>138</v>
      </c>
    </row>
    <row r="94" s="13" customFormat="1">
      <c r="A94" s="13"/>
      <c r="B94" s="225"/>
      <c r="C94" s="226"/>
      <c r="D94" s="227" t="s">
        <v>119</v>
      </c>
      <c r="E94" s="228" t="s">
        <v>19</v>
      </c>
      <c r="F94" s="229" t="s">
        <v>139</v>
      </c>
      <c r="G94" s="226"/>
      <c r="H94" s="230">
        <v>1.0569999999999999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119</v>
      </c>
      <c r="AU94" s="236" t="s">
        <v>79</v>
      </c>
      <c r="AV94" s="13" t="s">
        <v>79</v>
      </c>
      <c r="AW94" s="13" t="s">
        <v>33</v>
      </c>
      <c r="AX94" s="13" t="s">
        <v>77</v>
      </c>
      <c r="AY94" s="236" t="s">
        <v>110</v>
      </c>
    </row>
    <row r="95" s="2" customFormat="1" ht="48" customHeight="1">
      <c r="A95" s="39"/>
      <c r="B95" s="40"/>
      <c r="C95" s="212" t="s">
        <v>140</v>
      </c>
      <c r="D95" s="212" t="s">
        <v>112</v>
      </c>
      <c r="E95" s="213" t="s">
        <v>141</v>
      </c>
      <c r="F95" s="214" t="s">
        <v>142</v>
      </c>
      <c r="G95" s="215" t="s">
        <v>129</v>
      </c>
      <c r="H95" s="216">
        <v>1.0569999999999999</v>
      </c>
      <c r="I95" s="217"/>
      <c r="J95" s="218">
        <f>ROUND(I95*H95,2)</f>
        <v>0</v>
      </c>
      <c r="K95" s="214" t="s">
        <v>116</v>
      </c>
      <c r="L95" s="45"/>
      <c r="M95" s="219" t="s">
        <v>19</v>
      </c>
      <c r="N95" s="220" t="s">
        <v>43</v>
      </c>
      <c r="O95" s="85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3" t="s">
        <v>117</v>
      </c>
      <c r="AT95" s="223" t="s">
        <v>112</v>
      </c>
      <c r="AU95" s="223" t="s">
        <v>79</v>
      </c>
      <c r="AY95" s="18" t="s">
        <v>110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77</v>
      </c>
      <c r="BK95" s="224">
        <f>ROUND(I95*H95,2)</f>
        <v>0</v>
      </c>
      <c r="BL95" s="18" t="s">
        <v>117</v>
      </c>
      <c r="BM95" s="223" t="s">
        <v>143</v>
      </c>
    </row>
    <row r="96" s="2" customFormat="1" ht="60" customHeight="1">
      <c r="A96" s="39"/>
      <c r="B96" s="40"/>
      <c r="C96" s="212" t="s">
        <v>144</v>
      </c>
      <c r="D96" s="212" t="s">
        <v>112</v>
      </c>
      <c r="E96" s="213" t="s">
        <v>145</v>
      </c>
      <c r="F96" s="214" t="s">
        <v>146</v>
      </c>
      <c r="G96" s="215" t="s">
        <v>129</v>
      </c>
      <c r="H96" s="216">
        <v>8.6769999999999996</v>
      </c>
      <c r="I96" s="217"/>
      <c r="J96" s="218">
        <f>ROUND(I96*H96,2)</f>
        <v>0</v>
      </c>
      <c r="K96" s="214" t="s">
        <v>116</v>
      </c>
      <c r="L96" s="45"/>
      <c r="M96" s="219" t="s">
        <v>19</v>
      </c>
      <c r="N96" s="220" t="s">
        <v>43</v>
      </c>
      <c r="O96" s="85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3" t="s">
        <v>117</v>
      </c>
      <c r="AT96" s="223" t="s">
        <v>112</v>
      </c>
      <c r="AU96" s="223" t="s">
        <v>79</v>
      </c>
      <c r="AY96" s="18" t="s">
        <v>110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77</v>
      </c>
      <c r="BK96" s="224">
        <f>ROUND(I96*H96,2)</f>
        <v>0</v>
      </c>
      <c r="BL96" s="18" t="s">
        <v>117</v>
      </c>
      <c r="BM96" s="223" t="s">
        <v>147</v>
      </c>
    </row>
    <row r="97" s="13" customFormat="1">
      <c r="A97" s="13"/>
      <c r="B97" s="225"/>
      <c r="C97" s="226"/>
      <c r="D97" s="227" t="s">
        <v>119</v>
      </c>
      <c r="E97" s="228" t="s">
        <v>19</v>
      </c>
      <c r="F97" s="229" t="s">
        <v>148</v>
      </c>
      <c r="G97" s="226"/>
      <c r="H97" s="230">
        <v>8.6769999999999996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119</v>
      </c>
      <c r="AU97" s="236" t="s">
        <v>79</v>
      </c>
      <c r="AV97" s="13" t="s">
        <v>79</v>
      </c>
      <c r="AW97" s="13" t="s">
        <v>33</v>
      </c>
      <c r="AX97" s="13" t="s">
        <v>77</v>
      </c>
      <c r="AY97" s="236" t="s">
        <v>110</v>
      </c>
    </row>
    <row r="98" s="2" customFormat="1" ht="60" customHeight="1">
      <c r="A98" s="39"/>
      <c r="B98" s="40"/>
      <c r="C98" s="212" t="s">
        <v>149</v>
      </c>
      <c r="D98" s="212" t="s">
        <v>112</v>
      </c>
      <c r="E98" s="213" t="s">
        <v>150</v>
      </c>
      <c r="F98" s="214" t="s">
        <v>151</v>
      </c>
      <c r="G98" s="215" t="s">
        <v>129</v>
      </c>
      <c r="H98" s="216">
        <v>34.707999999999998</v>
      </c>
      <c r="I98" s="217"/>
      <c r="J98" s="218">
        <f>ROUND(I98*H98,2)</f>
        <v>0</v>
      </c>
      <c r="K98" s="214" t="s">
        <v>116</v>
      </c>
      <c r="L98" s="45"/>
      <c r="M98" s="219" t="s">
        <v>19</v>
      </c>
      <c r="N98" s="220" t="s">
        <v>43</v>
      </c>
      <c r="O98" s="85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3" t="s">
        <v>117</v>
      </c>
      <c r="AT98" s="223" t="s">
        <v>112</v>
      </c>
      <c r="AU98" s="223" t="s">
        <v>79</v>
      </c>
      <c r="AY98" s="18" t="s">
        <v>110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8" t="s">
        <v>77</v>
      </c>
      <c r="BK98" s="224">
        <f>ROUND(I98*H98,2)</f>
        <v>0</v>
      </c>
      <c r="BL98" s="18" t="s">
        <v>117</v>
      </c>
      <c r="BM98" s="223" t="s">
        <v>152</v>
      </c>
    </row>
    <row r="99" s="13" customFormat="1">
      <c r="A99" s="13"/>
      <c r="B99" s="225"/>
      <c r="C99" s="226"/>
      <c r="D99" s="227" t="s">
        <v>119</v>
      </c>
      <c r="E99" s="228" t="s">
        <v>19</v>
      </c>
      <c r="F99" s="229" t="s">
        <v>153</v>
      </c>
      <c r="G99" s="226"/>
      <c r="H99" s="230">
        <v>34.707999999999998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119</v>
      </c>
      <c r="AU99" s="236" t="s">
        <v>79</v>
      </c>
      <c r="AV99" s="13" t="s">
        <v>79</v>
      </c>
      <c r="AW99" s="13" t="s">
        <v>33</v>
      </c>
      <c r="AX99" s="13" t="s">
        <v>77</v>
      </c>
      <c r="AY99" s="236" t="s">
        <v>110</v>
      </c>
    </row>
    <row r="100" s="2" customFormat="1" ht="16.5" customHeight="1">
      <c r="A100" s="39"/>
      <c r="B100" s="40"/>
      <c r="C100" s="212" t="s">
        <v>154</v>
      </c>
      <c r="D100" s="212" t="s">
        <v>112</v>
      </c>
      <c r="E100" s="213" t="s">
        <v>155</v>
      </c>
      <c r="F100" s="214" t="s">
        <v>156</v>
      </c>
      <c r="G100" s="215" t="s">
        <v>129</v>
      </c>
      <c r="H100" s="216">
        <v>8.6769999999999996</v>
      </c>
      <c r="I100" s="217"/>
      <c r="J100" s="218">
        <f>ROUND(I100*H100,2)</f>
        <v>0</v>
      </c>
      <c r="K100" s="214" t="s">
        <v>116</v>
      </c>
      <c r="L100" s="45"/>
      <c r="M100" s="219" t="s">
        <v>19</v>
      </c>
      <c r="N100" s="220" t="s">
        <v>43</v>
      </c>
      <c r="O100" s="85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3" t="s">
        <v>117</v>
      </c>
      <c r="AT100" s="223" t="s">
        <v>112</v>
      </c>
      <c r="AU100" s="223" t="s">
        <v>79</v>
      </c>
      <c r="AY100" s="18" t="s">
        <v>110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77</v>
      </c>
      <c r="BK100" s="224">
        <f>ROUND(I100*H100,2)</f>
        <v>0</v>
      </c>
      <c r="BL100" s="18" t="s">
        <v>117</v>
      </c>
      <c r="BM100" s="223" t="s">
        <v>157</v>
      </c>
    </row>
    <row r="101" s="2" customFormat="1" ht="36" customHeight="1">
      <c r="A101" s="39"/>
      <c r="B101" s="40"/>
      <c r="C101" s="212" t="s">
        <v>158</v>
      </c>
      <c r="D101" s="212" t="s">
        <v>112</v>
      </c>
      <c r="E101" s="213" t="s">
        <v>159</v>
      </c>
      <c r="F101" s="214" t="s">
        <v>160</v>
      </c>
      <c r="G101" s="215" t="s">
        <v>161</v>
      </c>
      <c r="H101" s="216">
        <v>16.486000000000001</v>
      </c>
      <c r="I101" s="217"/>
      <c r="J101" s="218">
        <f>ROUND(I101*H101,2)</f>
        <v>0</v>
      </c>
      <c r="K101" s="214" t="s">
        <v>116</v>
      </c>
      <c r="L101" s="45"/>
      <c r="M101" s="219" t="s">
        <v>19</v>
      </c>
      <c r="N101" s="220" t="s">
        <v>43</v>
      </c>
      <c r="O101" s="85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3" t="s">
        <v>117</v>
      </c>
      <c r="AT101" s="223" t="s">
        <v>112</v>
      </c>
      <c r="AU101" s="223" t="s">
        <v>79</v>
      </c>
      <c r="AY101" s="18" t="s">
        <v>110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77</v>
      </c>
      <c r="BK101" s="224">
        <f>ROUND(I101*H101,2)</f>
        <v>0</v>
      </c>
      <c r="BL101" s="18" t="s">
        <v>117</v>
      </c>
      <c r="BM101" s="223" t="s">
        <v>162</v>
      </c>
    </row>
    <row r="102" s="13" customFormat="1">
      <c r="A102" s="13"/>
      <c r="B102" s="225"/>
      <c r="C102" s="226"/>
      <c r="D102" s="227" t="s">
        <v>119</v>
      </c>
      <c r="E102" s="228" t="s">
        <v>19</v>
      </c>
      <c r="F102" s="229" t="s">
        <v>163</v>
      </c>
      <c r="G102" s="226"/>
      <c r="H102" s="230">
        <v>16.486000000000001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119</v>
      </c>
      <c r="AU102" s="236" t="s">
        <v>79</v>
      </c>
      <c r="AV102" s="13" t="s">
        <v>79</v>
      </c>
      <c r="AW102" s="13" t="s">
        <v>33</v>
      </c>
      <c r="AX102" s="13" t="s">
        <v>77</v>
      </c>
      <c r="AY102" s="236" t="s">
        <v>110</v>
      </c>
    </row>
    <row r="103" s="2" customFormat="1" ht="16.5" customHeight="1">
      <c r="A103" s="39"/>
      <c r="B103" s="40"/>
      <c r="C103" s="212" t="s">
        <v>164</v>
      </c>
      <c r="D103" s="212" t="s">
        <v>112</v>
      </c>
      <c r="E103" s="213" t="s">
        <v>165</v>
      </c>
      <c r="F103" s="214" t="s">
        <v>166</v>
      </c>
      <c r="G103" s="215" t="s">
        <v>167</v>
      </c>
      <c r="H103" s="216">
        <v>1</v>
      </c>
      <c r="I103" s="217"/>
      <c r="J103" s="218">
        <f>ROUND(I103*H103,2)</f>
        <v>0</v>
      </c>
      <c r="K103" s="214" t="s">
        <v>19</v>
      </c>
      <c r="L103" s="45"/>
      <c r="M103" s="219" t="s">
        <v>19</v>
      </c>
      <c r="N103" s="220" t="s">
        <v>43</v>
      </c>
      <c r="O103" s="85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3" t="s">
        <v>117</v>
      </c>
      <c r="AT103" s="223" t="s">
        <v>112</v>
      </c>
      <c r="AU103" s="223" t="s">
        <v>79</v>
      </c>
      <c r="AY103" s="18" t="s">
        <v>110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8" t="s">
        <v>77</v>
      </c>
      <c r="BK103" s="224">
        <f>ROUND(I103*H103,2)</f>
        <v>0</v>
      </c>
      <c r="BL103" s="18" t="s">
        <v>117</v>
      </c>
      <c r="BM103" s="223" t="s">
        <v>168</v>
      </c>
    </row>
    <row r="104" s="2" customFormat="1" ht="24" customHeight="1">
      <c r="A104" s="39"/>
      <c r="B104" s="40"/>
      <c r="C104" s="212" t="s">
        <v>169</v>
      </c>
      <c r="D104" s="212" t="s">
        <v>112</v>
      </c>
      <c r="E104" s="213" t="s">
        <v>170</v>
      </c>
      <c r="F104" s="214" t="s">
        <v>171</v>
      </c>
      <c r="G104" s="215" t="s">
        <v>115</v>
      </c>
      <c r="H104" s="216">
        <v>21.788</v>
      </c>
      <c r="I104" s="217"/>
      <c r="J104" s="218">
        <f>ROUND(I104*H104,2)</f>
        <v>0</v>
      </c>
      <c r="K104" s="214" t="s">
        <v>116</v>
      </c>
      <c r="L104" s="45"/>
      <c r="M104" s="219" t="s">
        <v>19</v>
      </c>
      <c r="N104" s="220" t="s">
        <v>43</v>
      </c>
      <c r="O104" s="85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3" t="s">
        <v>117</v>
      </c>
      <c r="AT104" s="223" t="s">
        <v>112</v>
      </c>
      <c r="AU104" s="223" t="s">
        <v>79</v>
      </c>
      <c r="AY104" s="18" t="s">
        <v>110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77</v>
      </c>
      <c r="BK104" s="224">
        <f>ROUND(I104*H104,2)</f>
        <v>0</v>
      </c>
      <c r="BL104" s="18" t="s">
        <v>117</v>
      </c>
      <c r="BM104" s="223" t="s">
        <v>172</v>
      </c>
    </row>
    <row r="105" s="2" customFormat="1" ht="16.5" customHeight="1">
      <c r="A105" s="39"/>
      <c r="B105" s="40"/>
      <c r="C105" s="212" t="s">
        <v>173</v>
      </c>
      <c r="D105" s="212" t="s">
        <v>112</v>
      </c>
      <c r="E105" s="213" t="s">
        <v>174</v>
      </c>
      <c r="F105" s="214" t="s">
        <v>175</v>
      </c>
      <c r="G105" s="215" t="s">
        <v>167</v>
      </c>
      <c r="H105" s="216">
        <v>1</v>
      </c>
      <c r="I105" s="217"/>
      <c r="J105" s="218">
        <f>ROUND(I105*H105,2)</f>
        <v>0</v>
      </c>
      <c r="K105" s="214" t="s">
        <v>19</v>
      </c>
      <c r="L105" s="45"/>
      <c r="M105" s="219" t="s">
        <v>19</v>
      </c>
      <c r="N105" s="220" t="s">
        <v>43</v>
      </c>
      <c r="O105" s="85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3" t="s">
        <v>117</v>
      </c>
      <c r="AT105" s="223" t="s">
        <v>112</v>
      </c>
      <c r="AU105" s="223" t="s">
        <v>79</v>
      </c>
      <c r="AY105" s="18" t="s">
        <v>110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8" t="s">
        <v>77</v>
      </c>
      <c r="BK105" s="224">
        <f>ROUND(I105*H105,2)</f>
        <v>0</v>
      </c>
      <c r="BL105" s="18" t="s">
        <v>117</v>
      </c>
      <c r="BM105" s="223" t="s">
        <v>176</v>
      </c>
    </row>
    <row r="106" s="12" customFormat="1" ht="22.8" customHeight="1">
      <c r="A106" s="12"/>
      <c r="B106" s="196"/>
      <c r="C106" s="197"/>
      <c r="D106" s="198" t="s">
        <v>71</v>
      </c>
      <c r="E106" s="210" t="s">
        <v>79</v>
      </c>
      <c r="F106" s="210" t="s">
        <v>177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SUM(P107:P110)</f>
        <v>0</v>
      </c>
      <c r="Q106" s="204"/>
      <c r="R106" s="205">
        <f>SUM(R107:R110)</f>
        <v>2.3849513799999995</v>
      </c>
      <c r="S106" s="204"/>
      <c r="T106" s="206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77</v>
      </c>
      <c r="AT106" s="208" t="s">
        <v>71</v>
      </c>
      <c r="AU106" s="208" t="s">
        <v>77</v>
      </c>
      <c r="AY106" s="207" t="s">
        <v>110</v>
      </c>
      <c r="BK106" s="209">
        <f>SUM(BK107:BK110)</f>
        <v>0</v>
      </c>
    </row>
    <row r="107" s="2" customFormat="1" ht="24" customHeight="1">
      <c r="A107" s="39"/>
      <c r="B107" s="40"/>
      <c r="C107" s="212" t="s">
        <v>178</v>
      </c>
      <c r="D107" s="212" t="s">
        <v>112</v>
      </c>
      <c r="E107" s="213" t="s">
        <v>179</v>
      </c>
      <c r="F107" s="214" t="s">
        <v>180</v>
      </c>
      <c r="G107" s="215" t="s">
        <v>129</v>
      </c>
      <c r="H107" s="216">
        <v>1.0569999999999999</v>
      </c>
      <c r="I107" s="217"/>
      <c r="J107" s="218">
        <f>ROUND(I107*H107,2)</f>
        <v>0</v>
      </c>
      <c r="K107" s="214" t="s">
        <v>116</v>
      </c>
      <c r="L107" s="45"/>
      <c r="M107" s="219" t="s">
        <v>19</v>
      </c>
      <c r="N107" s="220" t="s">
        <v>43</v>
      </c>
      <c r="O107" s="85"/>
      <c r="P107" s="221">
        <f>O107*H107</f>
        <v>0</v>
      </c>
      <c r="Q107" s="221">
        <v>2.2563399999999998</v>
      </c>
      <c r="R107" s="221">
        <f>Q107*H107</f>
        <v>2.3849513799999995</v>
      </c>
      <c r="S107" s="221">
        <v>0</v>
      </c>
      <c r="T107" s="222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3" t="s">
        <v>117</v>
      </c>
      <c r="AT107" s="223" t="s">
        <v>112</v>
      </c>
      <c r="AU107" s="223" t="s">
        <v>79</v>
      </c>
      <c r="AY107" s="18" t="s">
        <v>110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77</v>
      </c>
      <c r="BK107" s="224">
        <f>ROUND(I107*H107,2)</f>
        <v>0</v>
      </c>
      <c r="BL107" s="18" t="s">
        <v>117</v>
      </c>
      <c r="BM107" s="223" t="s">
        <v>181</v>
      </c>
    </row>
    <row r="108" s="13" customFormat="1">
      <c r="A108" s="13"/>
      <c r="B108" s="225"/>
      <c r="C108" s="226"/>
      <c r="D108" s="227" t="s">
        <v>119</v>
      </c>
      <c r="E108" s="228" t="s">
        <v>19</v>
      </c>
      <c r="F108" s="229" t="s">
        <v>182</v>
      </c>
      <c r="G108" s="226"/>
      <c r="H108" s="230">
        <v>0.91900000000000004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119</v>
      </c>
      <c r="AU108" s="236" t="s">
        <v>79</v>
      </c>
      <c r="AV108" s="13" t="s">
        <v>79</v>
      </c>
      <c r="AW108" s="13" t="s">
        <v>33</v>
      </c>
      <c r="AX108" s="13" t="s">
        <v>72</v>
      </c>
      <c r="AY108" s="236" t="s">
        <v>110</v>
      </c>
    </row>
    <row r="109" s="13" customFormat="1">
      <c r="A109" s="13"/>
      <c r="B109" s="225"/>
      <c r="C109" s="226"/>
      <c r="D109" s="227" t="s">
        <v>119</v>
      </c>
      <c r="E109" s="228" t="s">
        <v>19</v>
      </c>
      <c r="F109" s="229" t="s">
        <v>183</v>
      </c>
      <c r="G109" s="226"/>
      <c r="H109" s="230">
        <v>0.13800000000000001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119</v>
      </c>
      <c r="AU109" s="236" t="s">
        <v>79</v>
      </c>
      <c r="AV109" s="13" t="s">
        <v>79</v>
      </c>
      <c r="AW109" s="13" t="s">
        <v>33</v>
      </c>
      <c r="AX109" s="13" t="s">
        <v>72</v>
      </c>
      <c r="AY109" s="236" t="s">
        <v>110</v>
      </c>
    </row>
    <row r="110" s="14" customFormat="1">
      <c r="A110" s="14"/>
      <c r="B110" s="237"/>
      <c r="C110" s="238"/>
      <c r="D110" s="227" t="s">
        <v>119</v>
      </c>
      <c r="E110" s="239" t="s">
        <v>19</v>
      </c>
      <c r="F110" s="240" t="s">
        <v>184</v>
      </c>
      <c r="G110" s="238"/>
      <c r="H110" s="241">
        <v>1.0569999999999999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119</v>
      </c>
      <c r="AU110" s="247" t="s">
        <v>79</v>
      </c>
      <c r="AV110" s="14" t="s">
        <v>117</v>
      </c>
      <c r="AW110" s="14" t="s">
        <v>33</v>
      </c>
      <c r="AX110" s="14" t="s">
        <v>77</v>
      </c>
      <c r="AY110" s="247" t="s">
        <v>110</v>
      </c>
    </row>
    <row r="111" s="12" customFormat="1" ht="22.8" customHeight="1">
      <c r="A111" s="12"/>
      <c r="B111" s="196"/>
      <c r="C111" s="197"/>
      <c r="D111" s="198" t="s">
        <v>71</v>
      </c>
      <c r="E111" s="210" t="s">
        <v>135</v>
      </c>
      <c r="F111" s="210" t="s">
        <v>185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SUM(P112:P119)</f>
        <v>0</v>
      </c>
      <c r="Q111" s="204"/>
      <c r="R111" s="205">
        <f>SUM(R112:R119)</f>
        <v>6.0502527500000003</v>
      </c>
      <c r="S111" s="204"/>
      <c r="T111" s="206">
        <f>SUM(T112:T119)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77</v>
      </c>
      <c r="AT111" s="208" t="s">
        <v>71</v>
      </c>
      <c r="AU111" s="208" t="s">
        <v>77</v>
      </c>
      <c r="AY111" s="207" t="s">
        <v>110</v>
      </c>
      <c r="BK111" s="209">
        <f>SUM(BK112:BK119)</f>
        <v>0</v>
      </c>
    </row>
    <row r="112" s="2" customFormat="1" ht="36" customHeight="1">
      <c r="A112" s="39"/>
      <c r="B112" s="40"/>
      <c r="C112" s="212" t="s">
        <v>8</v>
      </c>
      <c r="D112" s="212" t="s">
        <v>112</v>
      </c>
      <c r="E112" s="213" t="s">
        <v>186</v>
      </c>
      <c r="F112" s="214" t="s">
        <v>187</v>
      </c>
      <c r="G112" s="215" t="s">
        <v>115</v>
      </c>
      <c r="H112" s="216">
        <v>21.788</v>
      </c>
      <c r="I112" s="217"/>
      <c r="J112" s="218">
        <f>ROUND(I112*H112,2)</f>
        <v>0</v>
      </c>
      <c r="K112" s="214" t="s">
        <v>116</v>
      </c>
      <c r="L112" s="45"/>
      <c r="M112" s="219" t="s">
        <v>19</v>
      </c>
      <c r="N112" s="220" t="s">
        <v>43</v>
      </c>
      <c r="O112" s="85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3" t="s">
        <v>117</v>
      </c>
      <c r="AT112" s="223" t="s">
        <v>112</v>
      </c>
      <c r="AU112" s="223" t="s">
        <v>79</v>
      </c>
      <c r="AY112" s="18" t="s">
        <v>110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77</v>
      </c>
      <c r="BK112" s="224">
        <f>ROUND(I112*H112,2)</f>
        <v>0</v>
      </c>
      <c r="BL112" s="18" t="s">
        <v>117</v>
      </c>
      <c r="BM112" s="223" t="s">
        <v>188</v>
      </c>
    </row>
    <row r="113" s="2" customFormat="1" ht="72" customHeight="1">
      <c r="A113" s="39"/>
      <c r="B113" s="40"/>
      <c r="C113" s="212" t="s">
        <v>189</v>
      </c>
      <c r="D113" s="212" t="s">
        <v>112</v>
      </c>
      <c r="E113" s="213" t="s">
        <v>190</v>
      </c>
      <c r="F113" s="214" t="s">
        <v>191</v>
      </c>
      <c r="G113" s="215" t="s">
        <v>115</v>
      </c>
      <c r="H113" s="216">
        <v>34.883000000000003</v>
      </c>
      <c r="I113" s="217"/>
      <c r="J113" s="218">
        <f>ROUND(I113*H113,2)</f>
        <v>0</v>
      </c>
      <c r="K113" s="214" t="s">
        <v>116</v>
      </c>
      <c r="L113" s="45"/>
      <c r="M113" s="219" t="s">
        <v>19</v>
      </c>
      <c r="N113" s="220" t="s">
        <v>43</v>
      </c>
      <c r="O113" s="85"/>
      <c r="P113" s="221">
        <f>O113*H113</f>
        <v>0</v>
      </c>
      <c r="Q113" s="221">
        <v>0.084250000000000005</v>
      </c>
      <c r="R113" s="221">
        <f>Q113*H113</f>
        <v>2.9388927500000004</v>
      </c>
      <c r="S113" s="221">
        <v>0</v>
      </c>
      <c r="T113" s="222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3" t="s">
        <v>117</v>
      </c>
      <c r="AT113" s="223" t="s">
        <v>112</v>
      </c>
      <c r="AU113" s="223" t="s">
        <v>79</v>
      </c>
      <c r="AY113" s="18" t="s">
        <v>110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77</v>
      </c>
      <c r="BK113" s="224">
        <f>ROUND(I113*H113,2)</f>
        <v>0</v>
      </c>
      <c r="BL113" s="18" t="s">
        <v>117</v>
      </c>
      <c r="BM113" s="223" t="s">
        <v>192</v>
      </c>
    </row>
    <row r="114" s="13" customFormat="1">
      <c r="A114" s="13"/>
      <c r="B114" s="225"/>
      <c r="C114" s="226"/>
      <c r="D114" s="227" t="s">
        <v>119</v>
      </c>
      <c r="E114" s="228" t="s">
        <v>19</v>
      </c>
      <c r="F114" s="229" t="s">
        <v>193</v>
      </c>
      <c r="G114" s="226"/>
      <c r="H114" s="230">
        <v>21.788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119</v>
      </c>
      <c r="AU114" s="236" t="s">
        <v>79</v>
      </c>
      <c r="AV114" s="13" t="s">
        <v>79</v>
      </c>
      <c r="AW114" s="13" t="s">
        <v>33</v>
      </c>
      <c r="AX114" s="13" t="s">
        <v>72</v>
      </c>
      <c r="AY114" s="236" t="s">
        <v>110</v>
      </c>
    </row>
    <row r="115" s="13" customFormat="1">
      <c r="A115" s="13"/>
      <c r="B115" s="225"/>
      <c r="C115" s="226"/>
      <c r="D115" s="227" t="s">
        <v>119</v>
      </c>
      <c r="E115" s="228" t="s">
        <v>19</v>
      </c>
      <c r="F115" s="229" t="s">
        <v>194</v>
      </c>
      <c r="G115" s="226"/>
      <c r="H115" s="230">
        <v>13.095000000000001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119</v>
      </c>
      <c r="AU115" s="236" t="s">
        <v>79</v>
      </c>
      <c r="AV115" s="13" t="s">
        <v>79</v>
      </c>
      <c r="AW115" s="13" t="s">
        <v>33</v>
      </c>
      <c r="AX115" s="13" t="s">
        <v>72</v>
      </c>
      <c r="AY115" s="236" t="s">
        <v>110</v>
      </c>
    </row>
    <row r="116" s="14" customFormat="1">
      <c r="A116" s="14"/>
      <c r="B116" s="237"/>
      <c r="C116" s="238"/>
      <c r="D116" s="227" t="s">
        <v>119</v>
      </c>
      <c r="E116" s="239" t="s">
        <v>19</v>
      </c>
      <c r="F116" s="240" t="s">
        <v>184</v>
      </c>
      <c r="G116" s="238"/>
      <c r="H116" s="241">
        <v>34.883000000000003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119</v>
      </c>
      <c r="AU116" s="247" t="s">
        <v>79</v>
      </c>
      <c r="AV116" s="14" t="s">
        <v>117</v>
      </c>
      <c r="AW116" s="14" t="s">
        <v>33</v>
      </c>
      <c r="AX116" s="14" t="s">
        <v>77</v>
      </c>
      <c r="AY116" s="247" t="s">
        <v>110</v>
      </c>
    </row>
    <row r="117" s="2" customFormat="1" ht="16.5" customHeight="1">
      <c r="A117" s="39"/>
      <c r="B117" s="40"/>
      <c r="C117" s="248" t="s">
        <v>195</v>
      </c>
      <c r="D117" s="248" t="s">
        <v>196</v>
      </c>
      <c r="E117" s="249" t="s">
        <v>197</v>
      </c>
      <c r="F117" s="250" t="s">
        <v>198</v>
      </c>
      <c r="G117" s="251" t="s">
        <v>115</v>
      </c>
      <c r="H117" s="252">
        <v>22.224</v>
      </c>
      <c r="I117" s="253"/>
      <c r="J117" s="254">
        <f>ROUND(I117*H117,2)</f>
        <v>0</v>
      </c>
      <c r="K117" s="250" t="s">
        <v>116</v>
      </c>
      <c r="L117" s="255"/>
      <c r="M117" s="256" t="s">
        <v>19</v>
      </c>
      <c r="N117" s="257" t="s">
        <v>43</v>
      </c>
      <c r="O117" s="85"/>
      <c r="P117" s="221">
        <f>O117*H117</f>
        <v>0</v>
      </c>
      <c r="Q117" s="221">
        <v>0.14000000000000001</v>
      </c>
      <c r="R117" s="221">
        <f>Q117*H117</f>
        <v>3.1113600000000003</v>
      </c>
      <c r="S117" s="221">
        <v>0</v>
      </c>
      <c r="T117" s="222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3" t="s">
        <v>149</v>
      </c>
      <c r="AT117" s="223" t="s">
        <v>196</v>
      </c>
      <c r="AU117" s="223" t="s">
        <v>79</v>
      </c>
      <c r="AY117" s="18" t="s">
        <v>110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77</v>
      </c>
      <c r="BK117" s="224">
        <f>ROUND(I117*H117,2)</f>
        <v>0</v>
      </c>
      <c r="BL117" s="18" t="s">
        <v>117</v>
      </c>
      <c r="BM117" s="223" t="s">
        <v>199</v>
      </c>
    </row>
    <row r="118" s="13" customFormat="1">
      <c r="A118" s="13"/>
      <c r="B118" s="225"/>
      <c r="C118" s="226"/>
      <c r="D118" s="227" t="s">
        <v>119</v>
      </c>
      <c r="E118" s="228" t="s">
        <v>19</v>
      </c>
      <c r="F118" s="229" t="s">
        <v>200</v>
      </c>
      <c r="G118" s="226"/>
      <c r="H118" s="230">
        <v>21.788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119</v>
      </c>
      <c r="AU118" s="236" t="s">
        <v>79</v>
      </c>
      <c r="AV118" s="13" t="s">
        <v>79</v>
      </c>
      <c r="AW118" s="13" t="s">
        <v>33</v>
      </c>
      <c r="AX118" s="13" t="s">
        <v>77</v>
      </c>
      <c r="AY118" s="236" t="s">
        <v>110</v>
      </c>
    </row>
    <row r="119" s="13" customFormat="1">
      <c r="A119" s="13"/>
      <c r="B119" s="225"/>
      <c r="C119" s="226"/>
      <c r="D119" s="227" t="s">
        <v>119</v>
      </c>
      <c r="E119" s="226"/>
      <c r="F119" s="229" t="s">
        <v>201</v>
      </c>
      <c r="G119" s="226"/>
      <c r="H119" s="230">
        <v>22.224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119</v>
      </c>
      <c r="AU119" s="236" t="s">
        <v>79</v>
      </c>
      <c r="AV119" s="13" t="s">
        <v>79</v>
      </c>
      <c r="AW119" s="13" t="s">
        <v>4</v>
      </c>
      <c r="AX119" s="13" t="s">
        <v>77</v>
      </c>
      <c r="AY119" s="236" t="s">
        <v>110</v>
      </c>
    </row>
    <row r="120" s="12" customFormat="1" ht="22.8" customHeight="1">
      <c r="A120" s="12"/>
      <c r="B120" s="196"/>
      <c r="C120" s="197"/>
      <c r="D120" s="198" t="s">
        <v>71</v>
      </c>
      <c r="E120" s="210" t="s">
        <v>154</v>
      </c>
      <c r="F120" s="210" t="s">
        <v>202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SUM(P121:P134)</f>
        <v>0</v>
      </c>
      <c r="Q120" s="204"/>
      <c r="R120" s="205">
        <f>SUM(R121:R134)</f>
        <v>6.765835</v>
      </c>
      <c r="S120" s="204"/>
      <c r="T120" s="206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7" t="s">
        <v>77</v>
      </c>
      <c r="AT120" s="208" t="s">
        <v>71</v>
      </c>
      <c r="AU120" s="208" t="s">
        <v>77</v>
      </c>
      <c r="AY120" s="207" t="s">
        <v>110</v>
      </c>
      <c r="BK120" s="209">
        <f>SUM(BK121:BK134)</f>
        <v>0</v>
      </c>
    </row>
    <row r="121" s="2" customFormat="1" ht="48" customHeight="1">
      <c r="A121" s="39"/>
      <c r="B121" s="40"/>
      <c r="C121" s="212" t="s">
        <v>203</v>
      </c>
      <c r="D121" s="212" t="s">
        <v>112</v>
      </c>
      <c r="E121" s="213" t="s">
        <v>204</v>
      </c>
      <c r="F121" s="214" t="s">
        <v>205</v>
      </c>
      <c r="G121" s="215" t="s">
        <v>123</v>
      </c>
      <c r="H121" s="216">
        <v>13.5</v>
      </c>
      <c r="I121" s="217"/>
      <c r="J121" s="218">
        <f>ROUND(I121*H121,2)</f>
        <v>0</v>
      </c>
      <c r="K121" s="214" t="s">
        <v>116</v>
      </c>
      <c r="L121" s="45"/>
      <c r="M121" s="219" t="s">
        <v>19</v>
      </c>
      <c r="N121" s="220" t="s">
        <v>43</v>
      </c>
      <c r="O121" s="85"/>
      <c r="P121" s="221">
        <f>O121*H121</f>
        <v>0</v>
      </c>
      <c r="Q121" s="221">
        <v>0.15540000000000001</v>
      </c>
      <c r="R121" s="221">
        <f>Q121*H121</f>
        <v>2.0979000000000001</v>
      </c>
      <c r="S121" s="221">
        <v>0</v>
      </c>
      <c r="T121" s="222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3" t="s">
        <v>117</v>
      </c>
      <c r="AT121" s="223" t="s">
        <v>112</v>
      </c>
      <c r="AU121" s="223" t="s">
        <v>79</v>
      </c>
      <c r="AY121" s="18" t="s">
        <v>110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8" t="s">
        <v>77</v>
      </c>
      <c r="BK121" s="224">
        <f>ROUND(I121*H121,2)</f>
        <v>0</v>
      </c>
      <c r="BL121" s="18" t="s">
        <v>117</v>
      </c>
      <c r="BM121" s="223" t="s">
        <v>206</v>
      </c>
    </row>
    <row r="122" s="13" customFormat="1">
      <c r="A122" s="13"/>
      <c r="B122" s="225"/>
      <c r="C122" s="226"/>
      <c r="D122" s="227" t="s">
        <v>119</v>
      </c>
      <c r="E122" s="228" t="s">
        <v>19</v>
      </c>
      <c r="F122" s="229" t="s">
        <v>207</v>
      </c>
      <c r="G122" s="226"/>
      <c r="H122" s="230">
        <v>13.5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119</v>
      </c>
      <c r="AU122" s="236" t="s">
        <v>79</v>
      </c>
      <c r="AV122" s="13" t="s">
        <v>79</v>
      </c>
      <c r="AW122" s="13" t="s">
        <v>33</v>
      </c>
      <c r="AX122" s="13" t="s">
        <v>77</v>
      </c>
      <c r="AY122" s="236" t="s">
        <v>110</v>
      </c>
    </row>
    <row r="123" s="2" customFormat="1" ht="48" customHeight="1">
      <c r="A123" s="39"/>
      <c r="B123" s="40"/>
      <c r="C123" s="212" t="s">
        <v>208</v>
      </c>
      <c r="D123" s="212" t="s">
        <v>112</v>
      </c>
      <c r="E123" s="213" t="s">
        <v>209</v>
      </c>
      <c r="F123" s="214" t="s">
        <v>210</v>
      </c>
      <c r="G123" s="215" t="s">
        <v>123</v>
      </c>
      <c r="H123" s="216">
        <v>29.93</v>
      </c>
      <c r="I123" s="217"/>
      <c r="J123" s="218">
        <f>ROUND(I123*H123,2)</f>
        <v>0</v>
      </c>
      <c r="K123" s="214" t="s">
        <v>116</v>
      </c>
      <c r="L123" s="45"/>
      <c r="M123" s="219" t="s">
        <v>19</v>
      </c>
      <c r="N123" s="220" t="s">
        <v>43</v>
      </c>
      <c r="O123" s="85"/>
      <c r="P123" s="221">
        <f>O123*H123</f>
        <v>0</v>
      </c>
      <c r="Q123" s="221">
        <v>0.1295</v>
      </c>
      <c r="R123" s="221">
        <f>Q123*H123</f>
        <v>3.8759350000000001</v>
      </c>
      <c r="S123" s="221">
        <v>0</v>
      </c>
      <c r="T123" s="222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3" t="s">
        <v>117</v>
      </c>
      <c r="AT123" s="223" t="s">
        <v>112</v>
      </c>
      <c r="AU123" s="223" t="s">
        <v>79</v>
      </c>
      <c r="AY123" s="18" t="s">
        <v>110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8" t="s">
        <v>77</v>
      </c>
      <c r="BK123" s="224">
        <f>ROUND(I123*H123,2)</f>
        <v>0</v>
      </c>
      <c r="BL123" s="18" t="s">
        <v>117</v>
      </c>
      <c r="BM123" s="223" t="s">
        <v>211</v>
      </c>
    </row>
    <row r="124" s="13" customFormat="1">
      <c r="A124" s="13"/>
      <c r="B124" s="225"/>
      <c r="C124" s="226"/>
      <c r="D124" s="227" t="s">
        <v>119</v>
      </c>
      <c r="E124" s="228" t="s">
        <v>19</v>
      </c>
      <c r="F124" s="229" t="s">
        <v>212</v>
      </c>
      <c r="G124" s="226"/>
      <c r="H124" s="230">
        <v>13.5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119</v>
      </c>
      <c r="AU124" s="236" t="s">
        <v>79</v>
      </c>
      <c r="AV124" s="13" t="s">
        <v>79</v>
      </c>
      <c r="AW124" s="13" t="s">
        <v>33</v>
      </c>
      <c r="AX124" s="13" t="s">
        <v>72</v>
      </c>
      <c r="AY124" s="236" t="s">
        <v>110</v>
      </c>
    </row>
    <row r="125" s="13" customFormat="1">
      <c r="A125" s="13"/>
      <c r="B125" s="225"/>
      <c r="C125" s="226"/>
      <c r="D125" s="227" t="s">
        <v>119</v>
      </c>
      <c r="E125" s="228" t="s">
        <v>19</v>
      </c>
      <c r="F125" s="229" t="s">
        <v>213</v>
      </c>
      <c r="G125" s="226"/>
      <c r="H125" s="230">
        <v>16.43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119</v>
      </c>
      <c r="AU125" s="236" t="s">
        <v>79</v>
      </c>
      <c r="AV125" s="13" t="s">
        <v>79</v>
      </c>
      <c r="AW125" s="13" t="s">
        <v>33</v>
      </c>
      <c r="AX125" s="13" t="s">
        <v>72</v>
      </c>
      <c r="AY125" s="236" t="s">
        <v>110</v>
      </c>
    </row>
    <row r="126" s="14" customFormat="1">
      <c r="A126" s="14"/>
      <c r="B126" s="237"/>
      <c r="C126" s="238"/>
      <c r="D126" s="227" t="s">
        <v>119</v>
      </c>
      <c r="E126" s="239" t="s">
        <v>19</v>
      </c>
      <c r="F126" s="240" t="s">
        <v>184</v>
      </c>
      <c r="G126" s="238"/>
      <c r="H126" s="241">
        <v>29.93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119</v>
      </c>
      <c r="AU126" s="247" t="s">
        <v>79</v>
      </c>
      <c r="AV126" s="14" t="s">
        <v>117</v>
      </c>
      <c r="AW126" s="14" t="s">
        <v>33</v>
      </c>
      <c r="AX126" s="14" t="s">
        <v>77</v>
      </c>
      <c r="AY126" s="247" t="s">
        <v>110</v>
      </c>
    </row>
    <row r="127" s="2" customFormat="1" ht="16.5" customHeight="1">
      <c r="A127" s="39"/>
      <c r="B127" s="40"/>
      <c r="C127" s="248" t="s">
        <v>214</v>
      </c>
      <c r="D127" s="248" t="s">
        <v>196</v>
      </c>
      <c r="E127" s="249" t="s">
        <v>215</v>
      </c>
      <c r="F127" s="250" t="s">
        <v>216</v>
      </c>
      <c r="G127" s="251" t="s">
        <v>123</v>
      </c>
      <c r="H127" s="252">
        <v>16.5</v>
      </c>
      <c r="I127" s="253"/>
      <c r="J127" s="254">
        <f>ROUND(I127*H127,2)</f>
        <v>0</v>
      </c>
      <c r="K127" s="250" t="s">
        <v>116</v>
      </c>
      <c r="L127" s="255"/>
      <c r="M127" s="256" t="s">
        <v>19</v>
      </c>
      <c r="N127" s="257" t="s">
        <v>43</v>
      </c>
      <c r="O127" s="85"/>
      <c r="P127" s="221">
        <f>O127*H127</f>
        <v>0</v>
      </c>
      <c r="Q127" s="221">
        <v>0.048000000000000001</v>
      </c>
      <c r="R127" s="221">
        <f>Q127*H127</f>
        <v>0.79200000000000004</v>
      </c>
      <c r="S127" s="221">
        <v>0</v>
      </c>
      <c r="T127" s="22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3" t="s">
        <v>149</v>
      </c>
      <c r="AT127" s="223" t="s">
        <v>196</v>
      </c>
      <c r="AU127" s="223" t="s">
        <v>79</v>
      </c>
      <c r="AY127" s="18" t="s">
        <v>110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8" t="s">
        <v>77</v>
      </c>
      <c r="BK127" s="224">
        <f>ROUND(I127*H127,2)</f>
        <v>0</v>
      </c>
      <c r="BL127" s="18" t="s">
        <v>117</v>
      </c>
      <c r="BM127" s="223" t="s">
        <v>217</v>
      </c>
    </row>
    <row r="128" s="13" customFormat="1">
      <c r="A128" s="13"/>
      <c r="B128" s="225"/>
      <c r="C128" s="226"/>
      <c r="D128" s="227" t="s">
        <v>119</v>
      </c>
      <c r="E128" s="228" t="s">
        <v>19</v>
      </c>
      <c r="F128" s="229" t="s">
        <v>213</v>
      </c>
      <c r="G128" s="226"/>
      <c r="H128" s="230">
        <v>16.43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119</v>
      </c>
      <c r="AU128" s="236" t="s">
        <v>79</v>
      </c>
      <c r="AV128" s="13" t="s">
        <v>79</v>
      </c>
      <c r="AW128" s="13" t="s">
        <v>33</v>
      </c>
      <c r="AX128" s="13" t="s">
        <v>72</v>
      </c>
      <c r="AY128" s="236" t="s">
        <v>110</v>
      </c>
    </row>
    <row r="129" s="13" customFormat="1">
      <c r="A129" s="13"/>
      <c r="B129" s="225"/>
      <c r="C129" s="226"/>
      <c r="D129" s="227" t="s">
        <v>119</v>
      </c>
      <c r="E129" s="228" t="s">
        <v>19</v>
      </c>
      <c r="F129" s="229" t="s">
        <v>218</v>
      </c>
      <c r="G129" s="226"/>
      <c r="H129" s="230">
        <v>16.5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119</v>
      </c>
      <c r="AU129" s="236" t="s">
        <v>79</v>
      </c>
      <c r="AV129" s="13" t="s">
        <v>79</v>
      </c>
      <c r="AW129" s="13" t="s">
        <v>33</v>
      </c>
      <c r="AX129" s="13" t="s">
        <v>77</v>
      </c>
      <c r="AY129" s="236" t="s">
        <v>110</v>
      </c>
    </row>
    <row r="130" s="2" customFormat="1" ht="60" customHeight="1">
      <c r="A130" s="39"/>
      <c r="B130" s="40"/>
      <c r="C130" s="212" t="s">
        <v>7</v>
      </c>
      <c r="D130" s="212" t="s">
        <v>112</v>
      </c>
      <c r="E130" s="213" t="s">
        <v>219</v>
      </c>
      <c r="F130" s="214" t="s">
        <v>220</v>
      </c>
      <c r="G130" s="215" t="s">
        <v>123</v>
      </c>
      <c r="H130" s="216">
        <v>13.5</v>
      </c>
      <c r="I130" s="217"/>
      <c r="J130" s="218">
        <f>ROUND(I130*H130,2)</f>
        <v>0</v>
      </c>
      <c r="K130" s="214" t="s">
        <v>116</v>
      </c>
      <c r="L130" s="45"/>
      <c r="M130" s="219" t="s">
        <v>19</v>
      </c>
      <c r="N130" s="220" t="s">
        <v>43</v>
      </c>
      <c r="O130" s="85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3" t="s">
        <v>117</v>
      </c>
      <c r="AT130" s="223" t="s">
        <v>112</v>
      </c>
      <c r="AU130" s="223" t="s">
        <v>79</v>
      </c>
      <c r="AY130" s="18" t="s">
        <v>110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8" t="s">
        <v>77</v>
      </c>
      <c r="BK130" s="224">
        <f>ROUND(I130*H130,2)</f>
        <v>0</v>
      </c>
      <c r="BL130" s="18" t="s">
        <v>117</v>
      </c>
      <c r="BM130" s="223" t="s">
        <v>221</v>
      </c>
    </row>
    <row r="131" s="2" customFormat="1" ht="60" customHeight="1">
      <c r="A131" s="39"/>
      <c r="B131" s="40"/>
      <c r="C131" s="212" t="s">
        <v>222</v>
      </c>
      <c r="D131" s="212" t="s">
        <v>112</v>
      </c>
      <c r="E131" s="213" t="s">
        <v>223</v>
      </c>
      <c r="F131" s="214" t="s">
        <v>224</v>
      </c>
      <c r="G131" s="215" t="s">
        <v>123</v>
      </c>
      <c r="H131" s="216">
        <v>13.5</v>
      </c>
      <c r="I131" s="217"/>
      <c r="J131" s="218">
        <f>ROUND(I131*H131,2)</f>
        <v>0</v>
      </c>
      <c r="K131" s="214" t="s">
        <v>116</v>
      </c>
      <c r="L131" s="45"/>
      <c r="M131" s="219" t="s">
        <v>19</v>
      </c>
      <c r="N131" s="220" t="s">
        <v>43</v>
      </c>
      <c r="O131" s="85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3" t="s">
        <v>117</v>
      </c>
      <c r="AT131" s="223" t="s">
        <v>112</v>
      </c>
      <c r="AU131" s="223" t="s">
        <v>79</v>
      </c>
      <c r="AY131" s="18" t="s">
        <v>110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8" t="s">
        <v>77</v>
      </c>
      <c r="BK131" s="224">
        <f>ROUND(I131*H131,2)</f>
        <v>0</v>
      </c>
      <c r="BL131" s="18" t="s">
        <v>117</v>
      </c>
      <c r="BM131" s="223" t="s">
        <v>225</v>
      </c>
    </row>
    <row r="132" s="2" customFormat="1" ht="60" customHeight="1">
      <c r="A132" s="39"/>
      <c r="B132" s="40"/>
      <c r="C132" s="212" t="s">
        <v>226</v>
      </c>
      <c r="D132" s="212" t="s">
        <v>112</v>
      </c>
      <c r="E132" s="213" t="s">
        <v>227</v>
      </c>
      <c r="F132" s="214" t="s">
        <v>228</v>
      </c>
      <c r="G132" s="215" t="s">
        <v>115</v>
      </c>
      <c r="H132" s="216">
        <v>13.095000000000001</v>
      </c>
      <c r="I132" s="217"/>
      <c r="J132" s="218">
        <f>ROUND(I132*H132,2)</f>
        <v>0</v>
      </c>
      <c r="K132" s="214" t="s">
        <v>116</v>
      </c>
      <c r="L132" s="45"/>
      <c r="M132" s="219" t="s">
        <v>19</v>
      </c>
      <c r="N132" s="220" t="s">
        <v>43</v>
      </c>
      <c r="O132" s="85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3" t="s">
        <v>117</v>
      </c>
      <c r="AT132" s="223" t="s">
        <v>112</v>
      </c>
      <c r="AU132" s="223" t="s">
        <v>79</v>
      </c>
      <c r="AY132" s="18" t="s">
        <v>110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77</v>
      </c>
      <c r="BK132" s="224">
        <f>ROUND(I132*H132,2)</f>
        <v>0</v>
      </c>
      <c r="BL132" s="18" t="s">
        <v>117</v>
      </c>
      <c r="BM132" s="223" t="s">
        <v>229</v>
      </c>
    </row>
    <row r="133" s="2" customFormat="1" ht="16.5" customHeight="1">
      <c r="A133" s="39"/>
      <c r="B133" s="40"/>
      <c r="C133" s="212" t="s">
        <v>230</v>
      </c>
      <c r="D133" s="212" t="s">
        <v>112</v>
      </c>
      <c r="E133" s="213" t="s">
        <v>231</v>
      </c>
      <c r="F133" s="214" t="s">
        <v>232</v>
      </c>
      <c r="G133" s="215" t="s">
        <v>115</v>
      </c>
      <c r="H133" s="216">
        <v>13.095000000000001</v>
      </c>
      <c r="I133" s="217"/>
      <c r="J133" s="218">
        <f>ROUND(I133*H133,2)</f>
        <v>0</v>
      </c>
      <c r="K133" s="214" t="s">
        <v>19</v>
      </c>
      <c r="L133" s="45"/>
      <c r="M133" s="219" t="s">
        <v>19</v>
      </c>
      <c r="N133" s="220" t="s">
        <v>43</v>
      </c>
      <c r="O133" s="85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3" t="s">
        <v>117</v>
      </c>
      <c r="AT133" s="223" t="s">
        <v>112</v>
      </c>
      <c r="AU133" s="223" t="s">
        <v>79</v>
      </c>
      <c r="AY133" s="18" t="s">
        <v>110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77</v>
      </c>
      <c r="BK133" s="224">
        <f>ROUND(I133*H133,2)</f>
        <v>0</v>
      </c>
      <c r="BL133" s="18" t="s">
        <v>117</v>
      </c>
      <c r="BM133" s="223" t="s">
        <v>233</v>
      </c>
    </row>
    <row r="134" s="13" customFormat="1">
      <c r="A134" s="13"/>
      <c r="B134" s="225"/>
      <c r="C134" s="226"/>
      <c r="D134" s="227" t="s">
        <v>119</v>
      </c>
      <c r="E134" s="228" t="s">
        <v>19</v>
      </c>
      <c r="F134" s="229" t="s">
        <v>234</v>
      </c>
      <c r="G134" s="226"/>
      <c r="H134" s="230">
        <v>13.095000000000001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119</v>
      </c>
      <c r="AU134" s="236" t="s">
        <v>79</v>
      </c>
      <c r="AV134" s="13" t="s">
        <v>79</v>
      </c>
      <c r="AW134" s="13" t="s">
        <v>33</v>
      </c>
      <c r="AX134" s="13" t="s">
        <v>77</v>
      </c>
      <c r="AY134" s="236" t="s">
        <v>110</v>
      </c>
    </row>
    <row r="135" s="12" customFormat="1" ht="22.8" customHeight="1">
      <c r="A135" s="12"/>
      <c r="B135" s="196"/>
      <c r="C135" s="197"/>
      <c r="D135" s="198" t="s">
        <v>71</v>
      </c>
      <c r="E135" s="210" t="s">
        <v>235</v>
      </c>
      <c r="F135" s="210" t="s">
        <v>236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P136</f>
        <v>0</v>
      </c>
      <c r="Q135" s="204"/>
      <c r="R135" s="205">
        <f>R136</f>
        <v>0</v>
      </c>
      <c r="S135" s="204"/>
      <c r="T135" s="206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77</v>
      </c>
      <c r="AT135" s="208" t="s">
        <v>71</v>
      </c>
      <c r="AU135" s="208" t="s">
        <v>77</v>
      </c>
      <c r="AY135" s="207" t="s">
        <v>110</v>
      </c>
      <c r="BK135" s="209">
        <f>BK136</f>
        <v>0</v>
      </c>
    </row>
    <row r="136" s="2" customFormat="1" ht="36" customHeight="1">
      <c r="A136" s="39"/>
      <c r="B136" s="40"/>
      <c r="C136" s="212" t="s">
        <v>237</v>
      </c>
      <c r="D136" s="212" t="s">
        <v>112</v>
      </c>
      <c r="E136" s="213" t="s">
        <v>238</v>
      </c>
      <c r="F136" s="214" t="s">
        <v>239</v>
      </c>
      <c r="G136" s="215" t="s">
        <v>161</v>
      </c>
      <c r="H136" s="216">
        <v>15.201000000000001</v>
      </c>
      <c r="I136" s="217"/>
      <c r="J136" s="218">
        <f>ROUND(I136*H136,2)</f>
        <v>0</v>
      </c>
      <c r="K136" s="214" t="s">
        <v>116</v>
      </c>
      <c r="L136" s="45"/>
      <c r="M136" s="219" t="s">
        <v>19</v>
      </c>
      <c r="N136" s="220" t="s">
        <v>43</v>
      </c>
      <c r="O136" s="85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3" t="s">
        <v>117</v>
      </c>
      <c r="AT136" s="223" t="s">
        <v>112</v>
      </c>
      <c r="AU136" s="223" t="s">
        <v>79</v>
      </c>
      <c r="AY136" s="18" t="s">
        <v>110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8" t="s">
        <v>77</v>
      </c>
      <c r="BK136" s="224">
        <f>ROUND(I136*H136,2)</f>
        <v>0</v>
      </c>
      <c r="BL136" s="18" t="s">
        <v>117</v>
      </c>
      <c r="BM136" s="223" t="s">
        <v>240</v>
      </c>
    </row>
    <row r="137" s="12" customFormat="1" ht="25.92" customHeight="1">
      <c r="A137" s="12"/>
      <c r="B137" s="196"/>
      <c r="C137" s="197"/>
      <c r="D137" s="198" t="s">
        <v>71</v>
      </c>
      <c r="E137" s="199" t="s">
        <v>241</v>
      </c>
      <c r="F137" s="199" t="s">
        <v>242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</f>
        <v>0</v>
      </c>
      <c r="Q137" s="204"/>
      <c r="R137" s="205">
        <f>R138</f>
        <v>0.00106218</v>
      </c>
      <c r="S137" s="204"/>
      <c r="T137" s="206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79</v>
      </c>
      <c r="AT137" s="208" t="s">
        <v>71</v>
      </c>
      <c r="AU137" s="208" t="s">
        <v>72</v>
      </c>
      <c r="AY137" s="207" t="s">
        <v>110</v>
      </c>
      <c r="BK137" s="209">
        <f>BK138</f>
        <v>0</v>
      </c>
    </row>
    <row r="138" s="12" customFormat="1" ht="22.8" customHeight="1">
      <c r="A138" s="12"/>
      <c r="B138" s="196"/>
      <c r="C138" s="197"/>
      <c r="D138" s="198" t="s">
        <v>71</v>
      </c>
      <c r="E138" s="210" t="s">
        <v>243</v>
      </c>
      <c r="F138" s="210" t="s">
        <v>244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SUM(P139:P151)</f>
        <v>0</v>
      </c>
      <c r="Q138" s="204"/>
      <c r="R138" s="205">
        <f>SUM(R139:R151)</f>
        <v>0.00106218</v>
      </c>
      <c r="S138" s="204"/>
      <c r="T138" s="206">
        <f>SUM(T139:T151)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79</v>
      </c>
      <c r="AT138" s="208" t="s">
        <v>71</v>
      </c>
      <c r="AU138" s="208" t="s">
        <v>77</v>
      </c>
      <c r="AY138" s="207" t="s">
        <v>110</v>
      </c>
      <c r="BK138" s="209">
        <f>SUM(BK139:BK151)</f>
        <v>0</v>
      </c>
    </row>
    <row r="139" s="2" customFormat="1" ht="16.5" customHeight="1">
      <c r="A139" s="39"/>
      <c r="B139" s="40"/>
      <c r="C139" s="212" t="s">
        <v>245</v>
      </c>
      <c r="D139" s="212" t="s">
        <v>112</v>
      </c>
      <c r="E139" s="213" t="s">
        <v>246</v>
      </c>
      <c r="F139" s="214" t="s">
        <v>247</v>
      </c>
      <c r="G139" s="215" t="s">
        <v>248</v>
      </c>
      <c r="H139" s="216">
        <v>618.73299999999995</v>
      </c>
      <c r="I139" s="217"/>
      <c r="J139" s="218">
        <f>ROUND(I139*H139,2)</f>
        <v>0</v>
      </c>
      <c r="K139" s="214" t="s">
        <v>19</v>
      </c>
      <c r="L139" s="45"/>
      <c r="M139" s="219" t="s">
        <v>19</v>
      </c>
      <c r="N139" s="220" t="s">
        <v>43</v>
      </c>
      <c r="O139" s="85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3" t="s">
        <v>189</v>
      </c>
      <c r="AT139" s="223" t="s">
        <v>112</v>
      </c>
      <c r="AU139" s="223" t="s">
        <v>79</v>
      </c>
      <c r="AY139" s="18" t="s">
        <v>110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77</v>
      </c>
      <c r="BK139" s="224">
        <f>ROUND(I139*H139,2)</f>
        <v>0</v>
      </c>
      <c r="BL139" s="18" t="s">
        <v>189</v>
      </c>
      <c r="BM139" s="223" t="s">
        <v>249</v>
      </c>
    </row>
    <row r="140" s="13" customFormat="1">
      <c r="A140" s="13"/>
      <c r="B140" s="225"/>
      <c r="C140" s="226"/>
      <c r="D140" s="227" t="s">
        <v>119</v>
      </c>
      <c r="E140" s="228" t="s">
        <v>19</v>
      </c>
      <c r="F140" s="229" t="s">
        <v>250</v>
      </c>
      <c r="G140" s="226"/>
      <c r="H140" s="230">
        <v>310.80000000000001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119</v>
      </c>
      <c r="AU140" s="236" t="s">
        <v>79</v>
      </c>
      <c r="AV140" s="13" t="s">
        <v>79</v>
      </c>
      <c r="AW140" s="13" t="s">
        <v>33</v>
      </c>
      <c r="AX140" s="13" t="s">
        <v>72</v>
      </c>
      <c r="AY140" s="236" t="s">
        <v>110</v>
      </c>
    </row>
    <row r="141" s="13" customFormat="1">
      <c r="A141" s="13"/>
      <c r="B141" s="225"/>
      <c r="C141" s="226"/>
      <c r="D141" s="227" t="s">
        <v>119</v>
      </c>
      <c r="E141" s="228" t="s">
        <v>19</v>
      </c>
      <c r="F141" s="229" t="s">
        <v>251</v>
      </c>
      <c r="G141" s="226"/>
      <c r="H141" s="230">
        <v>80.513999999999996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119</v>
      </c>
      <c r="AU141" s="236" t="s">
        <v>79</v>
      </c>
      <c r="AV141" s="13" t="s">
        <v>79</v>
      </c>
      <c r="AW141" s="13" t="s">
        <v>33</v>
      </c>
      <c r="AX141" s="13" t="s">
        <v>72</v>
      </c>
      <c r="AY141" s="236" t="s">
        <v>110</v>
      </c>
    </row>
    <row r="142" s="13" customFormat="1">
      <c r="A142" s="13"/>
      <c r="B142" s="225"/>
      <c r="C142" s="226"/>
      <c r="D142" s="227" t="s">
        <v>119</v>
      </c>
      <c r="E142" s="228" t="s">
        <v>19</v>
      </c>
      <c r="F142" s="229" t="s">
        <v>252</v>
      </c>
      <c r="G142" s="226"/>
      <c r="H142" s="230">
        <v>146.95500000000001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119</v>
      </c>
      <c r="AU142" s="236" t="s">
        <v>79</v>
      </c>
      <c r="AV142" s="13" t="s">
        <v>79</v>
      </c>
      <c r="AW142" s="13" t="s">
        <v>33</v>
      </c>
      <c r="AX142" s="13" t="s">
        <v>72</v>
      </c>
      <c r="AY142" s="236" t="s">
        <v>110</v>
      </c>
    </row>
    <row r="143" s="13" customFormat="1">
      <c r="A143" s="13"/>
      <c r="B143" s="225"/>
      <c r="C143" s="226"/>
      <c r="D143" s="227" t="s">
        <v>119</v>
      </c>
      <c r="E143" s="228" t="s">
        <v>19</v>
      </c>
      <c r="F143" s="229" t="s">
        <v>253</v>
      </c>
      <c r="G143" s="226"/>
      <c r="H143" s="230">
        <v>62.442999999999998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119</v>
      </c>
      <c r="AU143" s="236" t="s">
        <v>79</v>
      </c>
      <c r="AV143" s="13" t="s">
        <v>79</v>
      </c>
      <c r="AW143" s="13" t="s">
        <v>33</v>
      </c>
      <c r="AX143" s="13" t="s">
        <v>72</v>
      </c>
      <c r="AY143" s="236" t="s">
        <v>110</v>
      </c>
    </row>
    <row r="144" s="15" customFormat="1">
      <c r="A144" s="15"/>
      <c r="B144" s="258"/>
      <c r="C144" s="259"/>
      <c r="D144" s="227" t="s">
        <v>119</v>
      </c>
      <c r="E144" s="260" t="s">
        <v>19</v>
      </c>
      <c r="F144" s="261" t="s">
        <v>254</v>
      </c>
      <c r="G144" s="259"/>
      <c r="H144" s="262">
        <v>600.71199999999999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119</v>
      </c>
      <c r="AU144" s="268" t="s">
        <v>79</v>
      </c>
      <c r="AV144" s="15" t="s">
        <v>126</v>
      </c>
      <c r="AW144" s="15" t="s">
        <v>33</v>
      </c>
      <c r="AX144" s="15" t="s">
        <v>72</v>
      </c>
      <c r="AY144" s="268" t="s">
        <v>110</v>
      </c>
    </row>
    <row r="145" s="13" customFormat="1">
      <c r="A145" s="13"/>
      <c r="B145" s="225"/>
      <c r="C145" s="226"/>
      <c r="D145" s="227" t="s">
        <v>119</v>
      </c>
      <c r="E145" s="228" t="s">
        <v>19</v>
      </c>
      <c r="F145" s="229" t="s">
        <v>255</v>
      </c>
      <c r="G145" s="226"/>
      <c r="H145" s="230">
        <v>18.021000000000001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119</v>
      </c>
      <c r="AU145" s="236" t="s">
        <v>79</v>
      </c>
      <c r="AV145" s="13" t="s">
        <v>79</v>
      </c>
      <c r="AW145" s="13" t="s">
        <v>33</v>
      </c>
      <c r="AX145" s="13" t="s">
        <v>72</v>
      </c>
      <c r="AY145" s="236" t="s">
        <v>110</v>
      </c>
    </row>
    <row r="146" s="14" customFormat="1">
      <c r="A146" s="14"/>
      <c r="B146" s="237"/>
      <c r="C146" s="238"/>
      <c r="D146" s="227" t="s">
        <v>119</v>
      </c>
      <c r="E146" s="239" t="s">
        <v>19</v>
      </c>
      <c r="F146" s="240" t="s">
        <v>184</v>
      </c>
      <c r="G146" s="238"/>
      <c r="H146" s="241">
        <v>618.73299999999995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119</v>
      </c>
      <c r="AU146" s="247" t="s">
        <v>79</v>
      </c>
      <c r="AV146" s="14" t="s">
        <v>117</v>
      </c>
      <c r="AW146" s="14" t="s">
        <v>33</v>
      </c>
      <c r="AX146" s="14" t="s">
        <v>77</v>
      </c>
      <c r="AY146" s="247" t="s">
        <v>110</v>
      </c>
    </row>
    <row r="147" s="2" customFormat="1" ht="16.5" customHeight="1">
      <c r="A147" s="39"/>
      <c r="B147" s="40"/>
      <c r="C147" s="212" t="s">
        <v>256</v>
      </c>
      <c r="D147" s="212" t="s">
        <v>112</v>
      </c>
      <c r="E147" s="213" t="s">
        <v>257</v>
      </c>
      <c r="F147" s="214" t="s">
        <v>258</v>
      </c>
      <c r="G147" s="215" t="s">
        <v>115</v>
      </c>
      <c r="H147" s="216">
        <v>17.702999999999999</v>
      </c>
      <c r="I147" s="217"/>
      <c r="J147" s="218">
        <f>ROUND(I147*H147,2)</f>
        <v>0</v>
      </c>
      <c r="K147" s="214" t="s">
        <v>116</v>
      </c>
      <c r="L147" s="45"/>
      <c r="M147" s="219" t="s">
        <v>19</v>
      </c>
      <c r="N147" s="220" t="s">
        <v>43</v>
      </c>
      <c r="O147" s="85"/>
      <c r="P147" s="221">
        <f>O147*H147</f>
        <v>0</v>
      </c>
      <c r="Q147" s="221">
        <v>6.0000000000000002E-05</v>
      </c>
      <c r="R147" s="221">
        <f>Q147*H147</f>
        <v>0.00106218</v>
      </c>
      <c r="S147" s="221">
        <v>0</v>
      </c>
      <c r="T147" s="22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3" t="s">
        <v>189</v>
      </c>
      <c r="AT147" s="223" t="s">
        <v>112</v>
      </c>
      <c r="AU147" s="223" t="s">
        <v>79</v>
      </c>
      <c r="AY147" s="18" t="s">
        <v>110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8" t="s">
        <v>77</v>
      </c>
      <c r="BK147" s="224">
        <f>ROUND(I147*H147,2)</f>
        <v>0</v>
      </c>
      <c r="BL147" s="18" t="s">
        <v>189</v>
      </c>
      <c r="BM147" s="223" t="s">
        <v>259</v>
      </c>
    </row>
    <row r="148" s="13" customFormat="1">
      <c r="A148" s="13"/>
      <c r="B148" s="225"/>
      <c r="C148" s="226"/>
      <c r="D148" s="227" t="s">
        <v>119</v>
      </c>
      <c r="E148" s="228" t="s">
        <v>19</v>
      </c>
      <c r="F148" s="229" t="s">
        <v>260</v>
      </c>
      <c r="G148" s="226"/>
      <c r="H148" s="230">
        <v>17.702999999999999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119</v>
      </c>
      <c r="AU148" s="236" t="s">
        <v>79</v>
      </c>
      <c r="AV148" s="13" t="s">
        <v>79</v>
      </c>
      <c r="AW148" s="13" t="s">
        <v>33</v>
      </c>
      <c r="AX148" s="13" t="s">
        <v>77</v>
      </c>
      <c r="AY148" s="236" t="s">
        <v>110</v>
      </c>
    </row>
    <row r="149" s="2" customFormat="1" ht="24" customHeight="1">
      <c r="A149" s="39"/>
      <c r="B149" s="40"/>
      <c r="C149" s="248" t="s">
        <v>261</v>
      </c>
      <c r="D149" s="248" t="s">
        <v>196</v>
      </c>
      <c r="E149" s="249" t="s">
        <v>262</v>
      </c>
      <c r="F149" s="250" t="s">
        <v>263</v>
      </c>
      <c r="G149" s="251" t="s">
        <v>115</v>
      </c>
      <c r="H149" s="252">
        <v>19.472999999999999</v>
      </c>
      <c r="I149" s="253"/>
      <c r="J149" s="254">
        <f>ROUND(I149*H149,2)</f>
        <v>0</v>
      </c>
      <c r="K149" s="250" t="s">
        <v>19</v>
      </c>
      <c r="L149" s="255"/>
      <c r="M149" s="256" t="s">
        <v>19</v>
      </c>
      <c r="N149" s="257" t="s">
        <v>43</v>
      </c>
      <c r="O149" s="85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3" t="s">
        <v>264</v>
      </c>
      <c r="AT149" s="223" t="s">
        <v>196</v>
      </c>
      <c r="AU149" s="223" t="s">
        <v>79</v>
      </c>
      <c r="AY149" s="18" t="s">
        <v>110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77</v>
      </c>
      <c r="BK149" s="224">
        <f>ROUND(I149*H149,2)</f>
        <v>0</v>
      </c>
      <c r="BL149" s="18" t="s">
        <v>189</v>
      </c>
      <c r="BM149" s="223" t="s">
        <v>265</v>
      </c>
    </row>
    <row r="150" s="13" customFormat="1">
      <c r="A150" s="13"/>
      <c r="B150" s="225"/>
      <c r="C150" s="226"/>
      <c r="D150" s="227" t="s">
        <v>119</v>
      </c>
      <c r="E150" s="228" t="s">
        <v>19</v>
      </c>
      <c r="F150" s="229" t="s">
        <v>266</v>
      </c>
      <c r="G150" s="226"/>
      <c r="H150" s="230">
        <v>19.472999999999999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119</v>
      </c>
      <c r="AU150" s="236" t="s">
        <v>79</v>
      </c>
      <c r="AV150" s="13" t="s">
        <v>79</v>
      </c>
      <c r="AW150" s="13" t="s">
        <v>33</v>
      </c>
      <c r="AX150" s="13" t="s">
        <v>77</v>
      </c>
      <c r="AY150" s="236" t="s">
        <v>110</v>
      </c>
    </row>
    <row r="151" s="2" customFormat="1" ht="36" customHeight="1">
      <c r="A151" s="39"/>
      <c r="B151" s="40"/>
      <c r="C151" s="212" t="s">
        <v>267</v>
      </c>
      <c r="D151" s="212" t="s">
        <v>112</v>
      </c>
      <c r="E151" s="213" t="s">
        <v>268</v>
      </c>
      <c r="F151" s="214" t="s">
        <v>269</v>
      </c>
      <c r="G151" s="215" t="s">
        <v>270</v>
      </c>
      <c r="H151" s="269"/>
      <c r="I151" s="217"/>
      <c r="J151" s="218">
        <f>ROUND(I151*H151,2)</f>
        <v>0</v>
      </c>
      <c r="K151" s="214" t="s">
        <v>116</v>
      </c>
      <c r="L151" s="45"/>
      <c r="M151" s="219" t="s">
        <v>19</v>
      </c>
      <c r="N151" s="220" t="s">
        <v>43</v>
      </c>
      <c r="O151" s="85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3" t="s">
        <v>189</v>
      </c>
      <c r="AT151" s="223" t="s">
        <v>112</v>
      </c>
      <c r="AU151" s="223" t="s">
        <v>79</v>
      </c>
      <c r="AY151" s="18" t="s">
        <v>110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8" t="s">
        <v>77</v>
      </c>
      <c r="BK151" s="224">
        <f>ROUND(I151*H151,2)</f>
        <v>0</v>
      </c>
      <c r="BL151" s="18" t="s">
        <v>189</v>
      </c>
      <c r="BM151" s="223" t="s">
        <v>271</v>
      </c>
    </row>
    <row r="152" s="12" customFormat="1" ht="25.92" customHeight="1">
      <c r="A152" s="12"/>
      <c r="B152" s="196"/>
      <c r="C152" s="197"/>
      <c r="D152" s="198" t="s">
        <v>71</v>
      </c>
      <c r="E152" s="199" t="s">
        <v>272</v>
      </c>
      <c r="F152" s="199" t="s">
        <v>273</v>
      </c>
      <c r="G152" s="197"/>
      <c r="H152" s="197"/>
      <c r="I152" s="200"/>
      <c r="J152" s="201">
        <f>BK152</f>
        <v>0</v>
      </c>
      <c r="K152" s="197"/>
      <c r="L152" s="202"/>
      <c r="M152" s="203"/>
      <c r="N152" s="204"/>
      <c r="O152" s="204"/>
      <c r="P152" s="205">
        <f>P153</f>
        <v>0</v>
      </c>
      <c r="Q152" s="204"/>
      <c r="R152" s="205">
        <f>R153</f>
        <v>0</v>
      </c>
      <c r="S152" s="204"/>
      <c r="T152" s="206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135</v>
      </c>
      <c r="AT152" s="208" t="s">
        <v>71</v>
      </c>
      <c r="AU152" s="208" t="s">
        <v>72</v>
      </c>
      <c r="AY152" s="207" t="s">
        <v>110</v>
      </c>
      <c r="BK152" s="209">
        <f>BK153</f>
        <v>0</v>
      </c>
    </row>
    <row r="153" s="12" customFormat="1" ht="22.8" customHeight="1">
      <c r="A153" s="12"/>
      <c r="B153" s="196"/>
      <c r="C153" s="197"/>
      <c r="D153" s="198" t="s">
        <v>71</v>
      </c>
      <c r="E153" s="210" t="s">
        <v>274</v>
      </c>
      <c r="F153" s="210" t="s">
        <v>275</v>
      </c>
      <c r="G153" s="197"/>
      <c r="H153" s="197"/>
      <c r="I153" s="200"/>
      <c r="J153" s="211">
        <f>BK153</f>
        <v>0</v>
      </c>
      <c r="K153" s="197"/>
      <c r="L153" s="202"/>
      <c r="M153" s="203"/>
      <c r="N153" s="204"/>
      <c r="O153" s="204"/>
      <c r="P153" s="205">
        <f>P154</f>
        <v>0</v>
      </c>
      <c r="Q153" s="204"/>
      <c r="R153" s="205">
        <f>R154</f>
        <v>0</v>
      </c>
      <c r="S153" s="204"/>
      <c r="T153" s="206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135</v>
      </c>
      <c r="AT153" s="208" t="s">
        <v>71</v>
      </c>
      <c r="AU153" s="208" t="s">
        <v>77</v>
      </c>
      <c r="AY153" s="207" t="s">
        <v>110</v>
      </c>
      <c r="BK153" s="209">
        <f>BK154</f>
        <v>0</v>
      </c>
    </row>
    <row r="154" s="2" customFormat="1" ht="16.5" customHeight="1">
      <c r="A154" s="39"/>
      <c r="B154" s="40"/>
      <c r="C154" s="212" t="s">
        <v>276</v>
      </c>
      <c r="D154" s="212" t="s">
        <v>112</v>
      </c>
      <c r="E154" s="213" t="s">
        <v>277</v>
      </c>
      <c r="F154" s="214" t="s">
        <v>275</v>
      </c>
      <c r="G154" s="215" t="s">
        <v>278</v>
      </c>
      <c r="H154" s="216">
        <v>1</v>
      </c>
      <c r="I154" s="217"/>
      <c r="J154" s="218">
        <f>ROUND(I154*H154,2)</f>
        <v>0</v>
      </c>
      <c r="K154" s="214" t="s">
        <v>116</v>
      </c>
      <c r="L154" s="45"/>
      <c r="M154" s="270" t="s">
        <v>19</v>
      </c>
      <c r="N154" s="271" t="s">
        <v>43</v>
      </c>
      <c r="O154" s="272"/>
      <c r="P154" s="273">
        <f>O154*H154</f>
        <v>0</v>
      </c>
      <c r="Q154" s="273">
        <v>0</v>
      </c>
      <c r="R154" s="273">
        <f>Q154*H154</f>
        <v>0</v>
      </c>
      <c r="S154" s="273">
        <v>0</v>
      </c>
      <c r="T154" s="27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3" t="s">
        <v>279</v>
      </c>
      <c r="AT154" s="223" t="s">
        <v>112</v>
      </c>
      <c r="AU154" s="223" t="s">
        <v>79</v>
      </c>
      <c r="AY154" s="18" t="s">
        <v>110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8" t="s">
        <v>77</v>
      </c>
      <c r="BK154" s="224">
        <f>ROUND(I154*H154,2)</f>
        <v>0</v>
      </c>
      <c r="BL154" s="18" t="s">
        <v>279</v>
      </c>
      <c r="BM154" s="223" t="s">
        <v>280</v>
      </c>
    </row>
    <row r="155" s="2" customFormat="1" ht="6.96" customHeight="1">
      <c r="A155" s="39"/>
      <c r="B155" s="60"/>
      <c r="C155" s="61"/>
      <c r="D155" s="61"/>
      <c r="E155" s="61"/>
      <c r="F155" s="61"/>
      <c r="G155" s="61"/>
      <c r="H155" s="61"/>
      <c r="I155" s="161"/>
      <c r="J155" s="61"/>
      <c r="K155" s="61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gBapGyZnvuLrUBTNj4qb5hoQsyBFu+8GPtg++oo+wVjn44h6d5FyYYrd+PyZOgHCz+Bd4R0Cv39piWw94ffO6A==" hashValue="QEb8f/LHQdAQkcCOc4B7i0RNLXfyLdHLZuwJAcLDE62+z5SzVkiekH8wWj/preY715W8/btcasNScO+/GHBIdw==" algorithmName="SHA-512" password="CC35"/>
  <autoFilter ref="C82:K154"/>
  <mergeCells count="6">
    <mergeCell ref="E7:H7"/>
    <mergeCell ref="E16:H16"/>
    <mergeCell ref="E25:H25"/>
    <mergeCell ref="E46:H46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75" customWidth="1"/>
    <col min="2" max="2" width="1.664063" style="275" customWidth="1"/>
    <col min="3" max="4" width="5" style="275" customWidth="1"/>
    <col min="5" max="5" width="11.67" style="275" customWidth="1"/>
    <col min="6" max="6" width="9.17" style="275" customWidth="1"/>
    <col min="7" max="7" width="5" style="275" customWidth="1"/>
    <col min="8" max="8" width="77.83" style="275" customWidth="1"/>
    <col min="9" max="10" width="20" style="275" customWidth="1"/>
    <col min="11" max="11" width="1.664063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281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282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283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284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285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286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287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288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289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290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291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76</v>
      </c>
      <c r="F18" s="286" t="s">
        <v>292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293</v>
      </c>
      <c r="F19" s="286" t="s">
        <v>294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295</v>
      </c>
      <c r="F20" s="286" t="s">
        <v>296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297</v>
      </c>
      <c r="F21" s="286" t="s">
        <v>298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299</v>
      </c>
      <c r="F22" s="286" t="s">
        <v>300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301</v>
      </c>
      <c r="F23" s="286" t="s">
        <v>302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303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304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305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306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307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308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309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310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311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96</v>
      </c>
      <c r="F36" s="286"/>
      <c r="G36" s="286" t="s">
        <v>312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313</v>
      </c>
      <c r="F37" s="286"/>
      <c r="G37" s="286" t="s">
        <v>314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53</v>
      </c>
      <c r="F38" s="286"/>
      <c r="G38" s="286" t="s">
        <v>315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54</v>
      </c>
      <c r="F39" s="286"/>
      <c r="G39" s="286" t="s">
        <v>316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97</v>
      </c>
      <c r="F40" s="286"/>
      <c r="G40" s="286" t="s">
        <v>317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98</v>
      </c>
      <c r="F41" s="286"/>
      <c r="G41" s="286" t="s">
        <v>318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319</v>
      </c>
      <c r="F42" s="286"/>
      <c r="G42" s="286" t="s">
        <v>320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321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322</v>
      </c>
      <c r="F44" s="286"/>
      <c r="G44" s="286" t="s">
        <v>323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100</v>
      </c>
      <c r="F45" s="286"/>
      <c r="G45" s="286" t="s">
        <v>324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325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326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327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328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329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330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331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332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333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334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335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336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337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338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339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340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341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342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343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344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345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346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347</v>
      </c>
      <c r="D76" s="304"/>
      <c r="E76" s="304"/>
      <c r="F76" s="304" t="s">
        <v>348</v>
      </c>
      <c r="G76" s="305"/>
      <c r="H76" s="304" t="s">
        <v>54</v>
      </c>
      <c r="I76" s="304" t="s">
        <v>57</v>
      </c>
      <c r="J76" s="304" t="s">
        <v>349</v>
      </c>
      <c r="K76" s="303"/>
    </row>
    <row r="77" s="1" customFormat="1" ht="17.25" customHeight="1">
      <c r="B77" s="301"/>
      <c r="C77" s="306" t="s">
        <v>350</v>
      </c>
      <c r="D77" s="306"/>
      <c r="E77" s="306"/>
      <c r="F77" s="307" t="s">
        <v>351</v>
      </c>
      <c r="G77" s="308"/>
      <c r="H77" s="306"/>
      <c r="I77" s="306"/>
      <c r="J77" s="306" t="s">
        <v>352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53</v>
      </c>
      <c r="D79" s="309"/>
      <c r="E79" s="309"/>
      <c r="F79" s="311" t="s">
        <v>353</v>
      </c>
      <c r="G79" s="310"/>
      <c r="H79" s="289" t="s">
        <v>354</v>
      </c>
      <c r="I79" s="289" t="s">
        <v>355</v>
      </c>
      <c r="J79" s="289">
        <v>20</v>
      </c>
      <c r="K79" s="303"/>
    </row>
    <row r="80" s="1" customFormat="1" ht="15" customHeight="1">
      <c r="B80" s="301"/>
      <c r="C80" s="289" t="s">
        <v>356</v>
      </c>
      <c r="D80" s="289"/>
      <c r="E80" s="289"/>
      <c r="F80" s="311" t="s">
        <v>353</v>
      </c>
      <c r="G80" s="310"/>
      <c r="H80" s="289" t="s">
        <v>357</v>
      </c>
      <c r="I80" s="289" t="s">
        <v>355</v>
      </c>
      <c r="J80" s="289">
        <v>120</v>
      </c>
      <c r="K80" s="303"/>
    </row>
    <row r="81" s="1" customFormat="1" ht="15" customHeight="1">
      <c r="B81" s="312"/>
      <c r="C81" s="289" t="s">
        <v>358</v>
      </c>
      <c r="D81" s="289"/>
      <c r="E81" s="289"/>
      <c r="F81" s="311" t="s">
        <v>359</v>
      </c>
      <c r="G81" s="310"/>
      <c r="H81" s="289" t="s">
        <v>360</v>
      </c>
      <c r="I81" s="289" t="s">
        <v>355</v>
      </c>
      <c r="J81" s="289">
        <v>50</v>
      </c>
      <c r="K81" s="303"/>
    </row>
    <row r="82" s="1" customFormat="1" ht="15" customHeight="1">
      <c r="B82" s="312"/>
      <c r="C82" s="289" t="s">
        <v>361</v>
      </c>
      <c r="D82" s="289"/>
      <c r="E82" s="289"/>
      <c r="F82" s="311" t="s">
        <v>353</v>
      </c>
      <c r="G82" s="310"/>
      <c r="H82" s="289" t="s">
        <v>362</v>
      </c>
      <c r="I82" s="289" t="s">
        <v>363</v>
      </c>
      <c r="J82" s="289"/>
      <c r="K82" s="303"/>
    </row>
    <row r="83" s="1" customFormat="1" ht="15" customHeight="1">
      <c r="B83" s="312"/>
      <c r="C83" s="313" t="s">
        <v>364</v>
      </c>
      <c r="D83" s="313"/>
      <c r="E83" s="313"/>
      <c r="F83" s="314" t="s">
        <v>359</v>
      </c>
      <c r="G83" s="313"/>
      <c r="H83" s="313" t="s">
        <v>365</v>
      </c>
      <c r="I83" s="313" t="s">
        <v>355</v>
      </c>
      <c r="J83" s="313">
        <v>15</v>
      </c>
      <c r="K83" s="303"/>
    </row>
    <row r="84" s="1" customFormat="1" ht="15" customHeight="1">
      <c r="B84" s="312"/>
      <c r="C84" s="313" t="s">
        <v>366</v>
      </c>
      <c r="D84" s="313"/>
      <c r="E84" s="313"/>
      <c r="F84" s="314" t="s">
        <v>359</v>
      </c>
      <c r="G84" s="313"/>
      <c r="H84" s="313" t="s">
        <v>367</v>
      </c>
      <c r="I84" s="313" t="s">
        <v>355</v>
      </c>
      <c r="J84" s="313">
        <v>15</v>
      </c>
      <c r="K84" s="303"/>
    </row>
    <row r="85" s="1" customFormat="1" ht="15" customHeight="1">
      <c r="B85" s="312"/>
      <c r="C85" s="313" t="s">
        <v>368</v>
      </c>
      <c r="D85" s="313"/>
      <c r="E85" s="313"/>
      <c r="F85" s="314" t="s">
        <v>359</v>
      </c>
      <c r="G85" s="313"/>
      <c r="H85" s="313" t="s">
        <v>369</v>
      </c>
      <c r="I85" s="313" t="s">
        <v>355</v>
      </c>
      <c r="J85" s="313">
        <v>20</v>
      </c>
      <c r="K85" s="303"/>
    </row>
    <row r="86" s="1" customFormat="1" ht="15" customHeight="1">
      <c r="B86" s="312"/>
      <c r="C86" s="313" t="s">
        <v>370</v>
      </c>
      <c r="D86" s="313"/>
      <c r="E86" s="313"/>
      <c r="F86" s="314" t="s">
        <v>359</v>
      </c>
      <c r="G86" s="313"/>
      <c r="H86" s="313" t="s">
        <v>371</v>
      </c>
      <c r="I86" s="313" t="s">
        <v>355</v>
      </c>
      <c r="J86" s="313">
        <v>20</v>
      </c>
      <c r="K86" s="303"/>
    </row>
    <row r="87" s="1" customFormat="1" ht="15" customHeight="1">
      <c r="B87" s="312"/>
      <c r="C87" s="289" t="s">
        <v>372</v>
      </c>
      <c r="D87" s="289"/>
      <c r="E87" s="289"/>
      <c r="F87" s="311" t="s">
        <v>359</v>
      </c>
      <c r="G87" s="310"/>
      <c r="H87" s="289" t="s">
        <v>373</v>
      </c>
      <c r="I87" s="289" t="s">
        <v>355</v>
      </c>
      <c r="J87" s="289">
        <v>50</v>
      </c>
      <c r="K87" s="303"/>
    </row>
    <row r="88" s="1" customFormat="1" ht="15" customHeight="1">
      <c r="B88" s="312"/>
      <c r="C88" s="289" t="s">
        <v>374</v>
      </c>
      <c r="D88" s="289"/>
      <c r="E88" s="289"/>
      <c r="F88" s="311" t="s">
        <v>359</v>
      </c>
      <c r="G88" s="310"/>
      <c r="H88" s="289" t="s">
        <v>375</v>
      </c>
      <c r="I88" s="289" t="s">
        <v>355</v>
      </c>
      <c r="J88" s="289">
        <v>20</v>
      </c>
      <c r="K88" s="303"/>
    </row>
    <row r="89" s="1" customFormat="1" ht="15" customHeight="1">
      <c r="B89" s="312"/>
      <c r="C89" s="289" t="s">
        <v>376</v>
      </c>
      <c r="D89" s="289"/>
      <c r="E89" s="289"/>
      <c r="F89" s="311" t="s">
        <v>359</v>
      </c>
      <c r="G89" s="310"/>
      <c r="H89" s="289" t="s">
        <v>377</v>
      </c>
      <c r="I89" s="289" t="s">
        <v>355</v>
      </c>
      <c r="J89" s="289">
        <v>20</v>
      </c>
      <c r="K89" s="303"/>
    </row>
    <row r="90" s="1" customFormat="1" ht="15" customHeight="1">
      <c r="B90" s="312"/>
      <c r="C90" s="289" t="s">
        <v>378</v>
      </c>
      <c r="D90" s="289"/>
      <c r="E90" s="289"/>
      <c r="F90" s="311" t="s">
        <v>359</v>
      </c>
      <c r="G90" s="310"/>
      <c r="H90" s="289" t="s">
        <v>379</v>
      </c>
      <c r="I90" s="289" t="s">
        <v>355</v>
      </c>
      <c r="J90" s="289">
        <v>50</v>
      </c>
      <c r="K90" s="303"/>
    </row>
    <row r="91" s="1" customFormat="1" ht="15" customHeight="1">
      <c r="B91" s="312"/>
      <c r="C91" s="289" t="s">
        <v>380</v>
      </c>
      <c r="D91" s="289"/>
      <c r="E91" s="289"/>
      <c r="F91" s="311" t="s">
        <v>359</v>
      </c>
      <c r="G91" s="310"/>
      <c r="H91" s="289" t="s">
        <v>380</v>
      </c>
      <c r="I91" s="289" t="s">
        <v>355</v>
      </c>
      <c r="J91" s="289">
        <v>50</v>
      </c>
      <c r="K91" s="303"/>
    </row>
    <row r="92" s="1" customFormat="1" ht="15" customHeight="1">
      <c r="B92" s="312"/>
      <c r="C92" s="289" t="s">
        <v>381</v>
      </c>
      <c r="D92" s="289"/>
      <c r="E92" s="289"/>
      <c r="F92" s="311" t="s">
        <v>359</v>
      </c>
      <c r="G92" s="310"/>
      <c r="H92" s="289" t="s">
        <v>382</v>
      </c>
      <c r="I92" s="289" t="s">
        <v>355</v>
      </c>
      <c r="J92" s="289">
        <v>255</v>
      </c>
      <c r="K92" s="303"/>
    </row>
    <row r="93" s="1" customFormat="1" ht="15" customHeight="1">
      <c r="B93" s="312"/>
      <c r="C93" s="289" t="s">
        <v>383</v>
      </c>
      <c r="D93" s="289"/>
      <c r="E93" s="289"/>
      <c r="F93" s="311" t="s">
        <v>353</v>
      </c>
      <c r="G93" s="310"/>
      <c r="H93" s="289" t="s">
        <v>384</v>
      </c>
      <c r="I93" s="289" t="s">
        <v>385</v>
      </c>
      <c r="J93" s="289"/>
      <c r="K93" s="303"/>
    </row>
    <row r="94" s="1" customFormat="1" ht="15" customHeight="1">
      <c r="B94" s="312"/>
      <c r="C94" s="289" t="s">
        <v>386</v>
      </c>
      <c r="D94" s="289"/>
      <c r="E94" s="289"/>
      <c r="F94" s="311" t="s">
        <v>353</v>
      </c>
      <c r="G94" s="310"/>
      <c r="H94" s="289" t="s">
        <v>387</v>
      </c>
      <c r="I94" s="289" t="s">
        <v>388</v>
      </c>
      <c r="J94" s="289"/>
      <c r="K94" s="303"/>
    </row>
    <row r="95" s="1" customFormat="1" ht="15" customHeight="1">
      <c r="B95" s="312"/>
      <c r="C95" s="289" t="s">
        <v>389</v>
      </c>
      <c r="D95" s="289"/>
      <c r="E95" s="289"/>
      <c r="F95" s="311" t="s">
        <v>353</v>
      </c>
      <c r="G95" s="310"/>
      <c r="H95" s="289" t="s">
        <v>389</v>
      </c>
      <c r="I95" s="289" t="s">
        <v>388</v>
      </c>
      <c r="J95" s="289"/>
      <c r="K95" s="303"/>
    </row>
    <row r="96" s="1" customFormat="1" ht="15" customHeight="1">
      <c r="B96" s="312"/>
      <c r="C96" s="289" t="s">
        <v>38</v>
      </c>
      <c r="D96" s="289"/>
      <c r="E96" s="289"/>
      <c r="F96" s="311" t="s">
        <v>353</v>
      </c>
      <c r="G96" s="310"/>
      <c r="H96" s="289" t="s">
        <v>390</v>
      </c>
      <c r="I96" s="289" t="s">
        <v>388</v>
      </c>
      <c r="J96" s="289"/>
      <c r="K96" s="303"/>
    </row>
    <row r="97" s="1" customFormat="1" ht="15" customHeight="1">
      <c r="B97" s="312"/>
      <c r="C97" s="289" t="s">
        <v>48</v>
      </c>
      <c r="D97" s="289"/>
      <c r="E97" s="289"/>
      <c r="F97" s="311" t="s">
        <v>353</v>
      </c>
      <c r="G97" s="310"/>
      <c r="H97" s="289" t="s">
        <v>391</v>
      </c>
      <c r="I97" s="289" t="s">
        <v>388</v>
      </c>
      <c r="J97" s="289"/>
      <c r="K97" s="303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392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347</v>
      </c>
      <c r="D103" s="304"/>
      <c r="E103" s="304"/>
      <c r="F103" s="304" t="s">
        <v>348</v>
      </c>
      <c r="G103" s="305"/>
      <c r="H103" s="304" t="s">
        <v>54</v>
      </c>
      <c r="I103" s="304" t="s">
        <v>57</v>
      </c>
      <c r="J103" s="304" t="s">
        <v>349</v>
      </c>
      <c r="K103" s="303"/>
    </row>
    <row r="104" s="1" customFormat="1" ht="17.25" customHeight="1">
      <c r="B104" s="301"/>
      <c r="C104" s="306" t="s">
        <v>350</v>
      </c>
      <c r="D104" s="306"/>
      <c r="E104" s="306"/>
      <c r="F104" s="307" t="s">
        <v>351</v>
      </c>
      <c r="G104" s="308"/>
      <c r="H104" s="306"/>
      <c r="I104" s="306"/>
      <c r="J104" s="306" t="s">
        <v>352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0"/>
      <c r="H105" s="304"/>
      <c r="I105" s="304"/>
      <c r="J105" s="304"/>
      <c r="K105" s="303"/>
    </row>
    <row r="106" s="1" customFormat="1" ht="15" customHeight="1">
      <c r="B106" s="301"/>
      <c r="C106" s="289" t="s">
        <v>53</v>
      </c>
      <c r="D106" s="309"/>
      <c r="E106" s="309"/>
      <c r="F106" s="311" t="s">
        <v>353</v>
      </c>
      <c r="G106" s="320"/>
      <c r="H106" s="289" t="s">
        <v>393</v>
      </c>
      <c r="I106" s="289" t="s">
        <v>355</v>
      </c>
      <c r="J106" s="289">
        <v>20</v>
      </c>
      <c r="K106" s="303"/>
    </row>
    <row r="107" s="1" customFormat="1" ht="15" customHeight="1">
      <c r="B107" s="301"/>
      <c r="C107" s="289" t="s">
        <v>356</v>
      </c>
      <c r="D107" s="289"/>
      <c r="E107" s="289"/>
      <c r="F107" s="311" t="s">
        <v>353</v>
      </c>
      <c r="G107" s="289"/>
      <c r="H107" s="289" t="s">
        <v>393</v>
      </c>
      <c r="I107" s="289" t="s">
        <v>355</v>
      </c>
      <c r="J107" s="289">
        <v>120</v>
      </c>
      <c r="K107" s="303"/>
    </row>
    <row r="108" s="1" customFormat="1" ht="15" customHeight="1">
      <c r="B108" s="312"/>
      <c r="C108" s="289" t="s">
        <v>358</v>
      </c>
      <c r="D108" s="289"/>
      <c r="E108" s="289"/>
      <c r="F108" s="311" t="s">
        <v>359</v>
      </c>
      <c r="G108" s="289"/>
      <c r="H108" s="289" t="s">
        <v>393</v>
      </c>
      <c r="I108" s="289" t="s">
        <v>355</v>
      </c>
      <c r="J108" s="289">
        <v>50</v>
      </c>
      <c r="K108" s="303"/>
    </row>
    <row r="109" s="1" customFormat="1" ht="15" customHeight="1">
      <c r="B109" s="312"/>
      <c r="C109" s="289" t="s">
        <v>361</v>
      </c>
      <c r="D109" s="289"/>
      <c r="E109" s="289"/>
      <c r="F109" s="311" t="s">
        <v>353</v>
      </c>
      <c r="G109" s="289"/>
      <c r="H109" s="289" t="s">
        <v>393</v>
      </c>
      <c r="I109" s="289" t="s">
        <v>363</v>
      </c>
      <c r="J109" s="289"/>
      <c r="K109" s="303"/>
    </row>
    <row r="110" s="1" customFormat="1" ht="15" customHeight="1">
      <c r="B110" s="312"/>
      <c r="C110" s="289" t="s">
        <v>372</v>
      </c>
      <c r="D110" s="289"/>
      <c r="E110" s="289"/>
      <c r="F110" s="311" t="s">
        <v>359</v>
      </c>
      <c r="G110" s="289"/>
      <c r="H110" s="289" t="s">
        <v>393</v>
      </c>
      <c r="I110" s="289" t="s">
        <v>355</v>
      </c>
      <c r="J110" s="289">
        <v>50</v>
      </c>
      <c r="K110" s="303"/>
    </row>
    <row r="111" s="1" customFormat="1" ht="15" customHeight="1">
      <c r="B111" s="312"/>
      <c r="C111" s="289" t="s">
        <v>380</v>
      </c>
      <c r="D111" s="289"/>
      <c r="E111" s="289"/>
      <c r="F111" s="311" t="s">
        <v>359</v>
      </c>
      <c r="G111" s="289"/>
      <c r="H111" s="289" t="s">
        <v>393</v>
      </c>
      <c r="I111" s="289" t="s">
        <v>355</v>
      </c>
      <c r="J111" s="289">
        <v>50</v>
      </c>
      <c r="K111" s="303"/>
    </row>
    <row r="112" s="1" customFormat="1" ht="15" customHeight="1">
      <c r="B112" s="312"/>
      <c r="C112" s="289" t="s">
        <v>378</v>
      </c>
      <c r="D112" s="289"/>
      <c r="E112" s="289"/>
      <c r="F112" s="311" t="s">
        <v>359</v>
      </c>
      <c r="G112" s="289"/>
      <c r="H112" s="289" t="s">
        <v>393</v>
      </c>
      <c r="I112" s="289" t="s">
        <v>355</v>
      </c>
      <c r="J112" s="289">
        <v>50</v>
      </c>
      <c r="K112" s="303"/>
    </row>
    <row r="113" s="1" customFormat="1" ht="15" customHeight="1">
      <c r="B113" s="312"/>
      <c r="C113" s="289" t="s">
        <v>53</v>
      </c>
      <c r="D113" s="289"/>
      <c r="E113" s="289"/>
      <c r="F113" s="311" t="s">
        <v>353</v>
      </c>
      <c r="G113" s="289"/>
      <c r="H113" s="289" t="s">
        <v>394</v>
      </c>
      <c r="I113" s="289" t="s">
        <v>355</v>
      </c>
      <c r="J113" s="289">
        <v>20</v>
      </c>
      <c r="K113" s="303"/>
    </row>
    <row r="114" s="1" customFormat="1" ht="15" customHeight="1">
      <c r="B114" s="312"/>
      <c r="C114" s="289" t="s">
        <v>395</v>
      </c>
      <c r="D114" s="289"/>
      <c r="E114" s="289"/>
      <c r="F114" s="311" t="s">
        <v>353</v>
      </c>
      <c r="G114" s="289"/>
      <c r="H114" s="289" t="s">
        <v>396</v>
      </c>
      <c r="I114" s="289" t="s">
        <v>355</v>
      </c>
      <c r="J114" s="289">
        <v>120</v>
      </c>
      <c r="K114" s="303"/>
    </row>
    <row r="115" s="1" customFormat="1" ht="15" customHeight="1">
      <c r="B115" s="312"/>
      <c r="C115" s="289" t="s">
        <v>38</v>
      </c>
      <c r="D115" s="289"/>
      <c r="E115" s="289"/>
      <c r="F115" s="311" t="s">
        <v>353</v>
      </c>
      <c r="G115" s="289"/>
      <c r="H115" s="289" t="s">
        <v>397</v>
      </c>
      <c r="I115" s="289" t="s">
        <v>388</v>
      </c>
      <c r="J115" s="289"/>
      <c r="K115" s="303"/>
    </row>
    <row r="116" s="1" customFormat="1" ht="15" customHeight="1">
      <c r="B116" s="312"/>
      <c r="C116" s="289" t="s">
        <v>48</v>
      </c>
      <c r="D116" s="289"/>
      <c r="E116" s="289"/>
      <c r="F116" s="311" t="s">
        <v>353</v>
      </c>
      <c r="G116" s="289"/>
      <c r="H116" s="289" t="s">
        <v>398</v>
      </c>
      <c r="I116" s="289" t="s">
        <v>388</v>
      </c>
      <c r="J116" s="289"/>
      <c r="K116" s="303"/>
    </row>
    <row r="117" s="1" customFormat="1" ht="15" customHeight="1">
      <c r="B117" s="312"/>
      <c r="C117" s="289" t="s">
        <v>57</v>
      </c>
      <c r="D117" s="289"/>
      <c r="E117" s="289"/>
      <c r="F117" s="311" t="s">
        <v>353</v>
      </c>
      <c r="G117" s="289"/>
      <c r="H117" s="289" t="s">
        <v>399</v>
      </c>
      <c r="I117" s="289" t="s">
        <v>400</v>
      </c>
      <c r="J117" s="289"/>
      <c r="K117" s="303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286"/>
      <c r="D119" s="286"/>
      <c r="E119" s="286"/>
      <c r="F119" s="323"/>
      <c r="G119" s="286"/>
      <c r="H119" s="286"/>
      <c r="I119" s="286"/>
      <c r="J119" s="286"/>
      <c r="K119" s="322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80" t="s">
        <v>401</v>
      </c>
      <c r="D122" s="280"/>
      <c r="E122" s="280"/>
      <c r="F122" s="280"/>
      <c r="G122" s="280"/>
      <c r="H122" s="280"/>
      <c r="I122" s="280"/>
      <c r="J122" s="280"/>
      <c r="K122" s="328"/>
    </row>
    <row r="123" s="1" customFormat="1" ht="17.25" customHeight="1">
      <c r="B123" s="329"/>
      <c r="C123" s="304" t="s">
        <v>347</v>
      </c>
      <c r="D123" s="304"/>
      <c r="E123" s="304"/>
      <c r="F123" s="304" t="s">
        <v>348</v>
      </c>
      <c r="G123" s="305"/>
      <c r="H123" s="304" t="s">
        <v>54</v>
      </c>
      <c r="I123" s="304" t="s">
        <v>57</v>
      </c>
      <c r="J123" s="304" t="s">
        <v>349</v>
      </c>
      <c r="K123" s="330"/>
    </row>
    <row r="124" s="1" customFormat="1" ht="17.25" customHeight="1">
      <c r="B124" s="329"/>
      <c r="C124" s="306" t="s">
        <v>350</v>
      </c>
      <c r="D124" s="306"/>
      <c r="E124" s="306"/>
      <c r="F124" s="307" t="s">
        <v>351</v>
      </c>
      <c r="G124" s="308"/>
      <c r="H124" s="306"/>
      <c r="I124" s="306"/>
      <c r="J124" s="306" t="s">
        <v>352</v>
      </c>
      <c r="K124" s="330"/>
    </row>
    <row r="125" s="1" customFormat="1" ht="5.25" customHeight="1">
      <c r="B125" s="331"/>
      <c r="C125" s="309"/>
      <c r="D125" s="309"/>
      <c r="E125" s="309"/>
      <c r="F125" s="309"/>
      <c r="G125" s="289"/>
      <c r="H125" s="309"/>
      <c r="I125" s="309"/>
      <c r="J125" s="309"/>
      <c r="K125" s="332"/>
    </row>
    <row r="126" s="1" customFormat="1" ht="15" customHeight="1">
      <c r="B126" s="331"/>
      <c r="C126" s="289" t="s">
        <v>356</v>
      </c>
      <c r="D126" s="309"/>
      <c r="E126" s="309"/>
      <c r="F126" s="311" t="s">
        <v>353</v>
      </c>
      <c r="G126" s="289"/>
      <c r="H126" s="289" t="s">
        <v>393</v>
      </c>
      <c r="I126" s="289" t="s">
        <v>355</v>
      </c>
      <c r="J126" s="289">
        <v>120</v>
      </c>
      <c r="K126" s="333"/>
    </row>
    <row r="127" s="1" customFormat="1" ht="15" customHeight="1">
      <c r="B127" s="331"/>
      <c r="C127" s="289" t="s">
        <v>402</v>
      </c>
      <c r="D127" s="289"/>
      <c r="E127" s="289"/>
      <c r="F127" s="311" t="s">
        <v>353</v>
      </c>
      <c r="G127" s="289"/>
      <c r="H127" s="289" t="s">
        <v>403</v>
      </c>
      <c r="I127" s="289" t="s">
        <v>355</v>
      </c>
      <c r="J127" s="289" t="s">
        <v>404</v>
      </c>
      <c r="K127" s="333"/>
    </row>
    <row r="128" s="1" customFormat="1" ht="15" customHeight="1">
      <c r="B128" s="331"/>
      <c r="C128" s="289" t="s">
        <v>301</v>
      </c>
      <c r="D128" s="289"/>
      <c r="E128" s="289"/>
      <c r="F128" s="311" t="s">
        <v>353</v>
      </c>
      <c r="G128" s="289"/>
      <c r="H128" s="289" t="s">
        <v>405</v>
      </c>
      <c r="I128" s="289" t="s">
        <v>355</v>
      </c>
      <c r="J128" s="289" t="s">
        <v>404</v>
      </c>
      <c r="K128" s="333"/>
    </row>
    <row r="129" s="1" customFormat="1" ht="15" customHeight="1">
      <c r="B129" s="331"/>
      <c r="C129" s="289" t="s">
        <v>364</v>
      </c>
      <c r="D129" s="289"/>
      <c r="E129" s="289"/>
      <c r="F129" s="311" t="s">
        <v>359</v>
      </c>
      <c r="G129" s="289"/>
      <c r="H129" s="289" t="s">
        <v>365</v>
      </c>
      <c r="I129" s="289" t="s">
        <v>355</v>
      </c>
      <c r="J129" s="289">
        <v>15</v>
      </c>
      <c r="K129" s="333"/>
    </row>
    <row r="130" s="1" customFormat="1" ht="15" customHeight="1">
      <c r="B130" s="331"/>
      <c r="C130" s="313" t="s">
        <v>366</v>
      </c>
      <c r="D130" s="313"/>
      <c r="E130" s="313"/>
      <c r="F130" s="314" t="s">
        <v>359</v>
      </c>
      <c r="G130" s="313"/>
      <c r="H130" s="313" t="s">
        <v>367</v>
      </c>
      <c r="I130" s="313" t="s">
        <v>355</v>
      </c>
      <c r="J130" s="313">
        <v>15</v>
      </c>
      <c r="K130" s="333"/>
    </row>
    <row r="131" s="1" customFormat="1" ht="15" customHeight="1">
      <c r="B131" s="331"/>
      <c r="C131" s="313" t="s">
        <v>368</v>
      </c>
      <c r="D131" s="313"/>
      <c r="E131" s="313"/>
      <c r="F131" s="314" t="s">
        <v>359</v>
      </c>
      <c r="G131" s="313"/>
      <c r="H131" s="313" t="s">
        <v>369</v>
      </c>
      <c r="I131" s="313" t="s">
        <v>355</v>
      </c>
      <c r="J131" s="313">
        <v>20</v>
      </c>
      <c r="K131" s="333"/>
    </row>
    <row r="132" s="1" customFormat="1" ht="15" customHeight="1">
      <c r="B132" s="331"/>
      <c r="C132" s="313" t="s">
        <v>370</v>
      </c>
      <c r="D132" s="313"/>
      <c r="E132" s="313"/>
      <c r="F132" s="314" t="s">
        <v>359</v>
      </c>
      <c r="G132" s="313"/>
      <c r="H132" s="313" t="s">
        <v>371</v>
      </c>
      <c r="I132" s="313" t="s">
        <v>355</v>
      </c>
      <c r="J132" s="313">
        <v>20</v>
      </c>
      <c r="K132" s="333"/>
    </row>
    <row r="133" s="1" customFormat="1" ht="15" customHeight="1">
      <c r="B133" s="331"/>
      <c r="C133" s="289" t="s">
        <v>358</v>
      </c>
      <c r="D133" s="289"/>
      <c r="E133" s="289"/>
      <c r="F133" s="311" t="s">
        <v>359</v>
      </c>
      <c r="G133" s="289"/>
      <c r="H133" s="289" t="s">
        <v>393</v>
      </c>
      <c r="I133" s="289" t="s">
        <v>355</v>
      </c>
      <c r="J133" s="289">
        <v>50</v>
      </c>
      <c r="K133" s="333"/>
    </row>
    <row r="134" s="1" customFormat="1" ht="15" customHeight="1">
      <c r="B134" s="331"/>
      <c r="C134" s="289" t="s">
        <v>372</v>
      </c>
      <c r="D134" s="289"/>
      <c r="E134" s="289"/>
      <c r="F134" s="311" t="s">
        <v>359</v>
      </c>
      <c r="G134" s="289"/>
      <c r="H134" s="289" t="s">
        <v>393</v>
      </c>
      <c r="I134" s="289" t="s">
        <v>355</v>
      </c>
      <c r="J134" s="289">
        <v>50</v>
      </c>
      <c r="K134" s="333"/>
    </row>
    <row r="135" s="1" customFormat="1" ht="15" customHeight="1">
      <c r="B135" s="331"/>
      <c r="C135" s="289" t="s">
        <v>378</v>
      </c>
      <c r="D135" s="289"/>
      <c r="E135" s="289"/>
      <c r="F135" s="311" t="s">
        <v>359</v>
      </c>
      <c r="G135" s="289"/>
      <c r="H135" s="289" t="s">
        <v>393</v>
      </c>
      <c r="I135" s="289" t="s">
        <v>355</v>
      </c>
      <c r="J135" s="289">
        <v>50</v>
      </c>
      <c r="K135" s="333"/>
    </row>
    <row r="136" s="1" customFormat="1" ht="15" customHeight="1">
      <c r="B136" s="331"/>
      <c r="C136" s="289" t="s">
        <v>380</v>
      </c>
      <c r="D136" s="289"/>
      <c r="E136" s="289"/>
      <c r="F136" s="311" t="s">
        <v>359</v>
      </c>
      <c r="G136" s="289"/>
      <c r="H136" s="289" t="s">
        <v>393</v>
      </c>
      <c r="I136" s="289" t="s">
        <v>355</v>
      </c>
      <c r="J136" s="289">
        <v>50</v>
      </c>
      <c r="K136" s="333"/>
    </row>
    <row r="137" s="1" customFormat="1" ht="15" customHeight="1">
      <c r="B137" s="331"/>
      <c r="C137" s="289" t="s">
        <v>381</v>
      </c>
      <c r="D137" s="289"/>
      <c r="E137" s="289"/>
      <c r="F137" s="311" t="s">
        <v>359</v>
      </c>
      <c r="G137" s="289"/>
      <c r="H137" s="289" t="s">
        <v>406</v>
      </c>
      <c r="I137" s="289" t="s">
        <v>355</v>
      </c>
      <c r="J137" s="289">
        <v>255</v>
      </c>
      <c r="K137" s="333"/>
    </row>
    <row r="138" s="1" customFormat="1" ht="15" customHeight="1">
      <c r="B138" s="331"/>
      <c r="C138" s="289" t="s">
        <v>383</v>
      </c>
      <c r="D138" s="289"/>
      <c r="E138" s="289"/>
      <c r="F138" s="311" t="s">
        <v>353</v>
      </c>
      <c r="G138" s="289"/>
      <c r="H138" s="289" t="s">
        <v>407</v>
      </c>
      <c r="I138" s="289" t="s">
        <v>385</v>
      </c>
      <c r="J138" s="289"/>
      <c r="K138" s="333"/>
    </row>
    <row r="139" s="1" customFormat="1" ht="15" customHeight="1">
      <c r="B139" s="331"/>
      <c r="C139" s="289" t="s">
        <v>386</v>
      </c>
      <c r="D139" s="289"/>
      <c r="E139" s="289"/>
      <c r="F139" s="311" t="s">
        <v>353</v>
      </c>
      <c r="G139" s="289"/>
      <c r="H139" s="289" t="s">
        <v>408</v>
      </c>
      <c r="I139" s="289" t="s">
        <v>388</v>
      </c>
      <c r="J139" s="289"/>
      <c r="K139" s="333"/>
    </row>
    <row r="140" s="1" customFormat="1" ht="15" customHeight="1">
      <c r="B140" s="331"/>
      <c r="C140" s="289" t="s">
        <v>389</v>
      </c>
      <c r="D140" s="289"/>
      <c r="E140" s="289"/>
      <c r="F140" s="311" t="s">
        <v>353</v>
      </c>
      <c r="G140" s="289"/>
      <c r="H140" s="289" t="s">
        <v>389</v>
      </c>
      <c r="I140" s="289" t="s">
        <v>388</v>
      </c>
      <c r="J140" s="289"/>
      <c r="K140" s="333"/>
    </row>
    <row r="141" s="1" customFormat="1" ht="15" customHeight="1">
      <c r="B141" s="331"/>
      <c r="C141" s="289" t="s">
        <v>38</v>
      </c>
      <c r="D141" s="289"/>
      <c r="E141" s="289"/>
      <c r="F141" s="311" t="s">
        <v>353</v>
      </c>
      <c r="G141" s="289"/>
      <c r="H141" s="289" t="s">
        <v>409</v>
      </c>
      <c r="I141" s="289" t="s">
        <v>388</v>
      </c>
      <c r="J141" s="289"/>
      <c r="K141" s="333"/>
    </row>
    <row r="142" s="1" customFormat="1" ht="15" customHeight="1">
      <c r="B142" s="331"/>
      <c r="C142" s="289" t="s">
        <v>410</v>
      </c>
      <c r="D142" s="289"/>
      <c r="E142" s="289"/>
      <c r="F142" s="311" t="s">
        <v>353</v>
      </c>
      <c r="G142" s="289"/>
      <c r="H142" s="289" t="s">
        <v>411</v>
      </c>
      <c r="I142" s="289" t="s">
        <v>388</v>
      </c>
      <c r="J142" s="289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286"/>
      <c r="C144" s="286"/>
      <c r="D144" s="286"/>
      <c r="E144" s="286"/>
      <c r="F144" s="323"/>
      <c r="G144" s="286"/>
      <c r="H144" s="286"/>
      <c r="I144" s="286"/>
      <c r="J144" s="286"/>
      <c r="K144" s="286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412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347</v>
      </c>
      <c r="D148" s="304"/>
      <c r="E148" s="304"/>
      <c r="F148" s="304" t="s">
        <v>348</v>
      </c>
      <c r="G148" s="305"/>
      <c r="H148" s="304" t="s">
        <v>54</v>
      </c>
      <c r="I148" s="304" t="s">
        <v>57</v>
      </c>
      <c r="J148" s="304" t="s">
        <v>349</v>
      </c>
      <c r="K148" s="303"/>
    </row>
    <row r="149" s="1" customFormat="1" ht="17.25" customHeight="1">
      <c r="B149" s="301"/>
      <c r="C149" s="306" t="s">
        <v>350</v>
      </c>
      <c r="D149" s="306"/>
      <c r="E149" s="306"/>
      <c r="F149" s="307" t="s">
        <v>351</v>
      </c>
      <c r="G149" s="308"/>
      <c r="H149" s="306"/>
      <c r="I149" s="306"/>
      <c r="J149" s="306" t="s">
        <v>352</v>
      </c>
      <c r="K149" s="303"/>
    </row>
    <row r="150" s="1" customFormat="1" ht="5.25" customHeight="1">
      <c r="B150" s="312"/>
      <c r="C150" s="309"/>
      <c r="D150" s="309"/>
      <c r="E150" s="309"/>
      <c r="F150" s="309"/>
      <c r="G150" s="310"/>
      <c r="H150" s="309"/>
      <c r="I150" s="309"/>
      <c r="J150" s="309"/>
      <c r="K150" s="333"/>
    </row>
    <row r="151" s="1" customFormat="1" ht="15" customHeight="1">
      <c r="B151" s="312"/>
      <c r="C151" s="337" t="s">
        <v>356</v>
      </c>
      <c r="D151" s="289"/>
      <c r="E151" s="289"/>
      <c r="F151" s="338" t="s">
        <v>353</v>
      </c>
      <c r="G151" s="289"/>
      <c r="H151" s="337" t="s">
        <v>393</v>
      </c>
      <c r="I151" s="337" t="s">
        <v>355</v>
      </c>
      <c r="J151" s="337">
        <v>120</v>
      </c>
      <c r="K151" s="333"/>
    </row>
    <row r="152" s="1" customFormat="1" ht="15" customHeight="1">
      <c r="B152" s="312"/>
      <c r="C152" s="337" t="s">
        <v>402</v>
      </c>
      <c r="D152" s="289"/>
      <c r="E152" s="289"/>
      <c r="F152" s="338" t="s">
        <v>353</v>
      </c>
      <c r="G152" s="289"/>
      <c r="H152" s="337" t="s">
        <v>413</v>
      </c>
      <c r="I152" s="337" t="s">
        <v>355</v>
      </c>
      <c r="J152" s="337" t="s">
        <v>404</v>
      </c>
      <c r="K152" s="333"/>
    </row>
    <row r="153" s="1" customFormat="1" ht="15" customHeight="1">
      <c r="B153" s="312"/>
      <c r="C153" s="337" t="s">
        <v>301</v>
      </c>
      <c r="D153" s="289"/>
      <c r="E153" s="289"/>
      <c r="F153" s="338" t="s">
        <v>353</v>
      </c>
      <c r="G153" s="289"/>
      <c r="H153" s="337" t="s">
        <v>414</v>
      </c>
      <c r="I153" s="337" t="s">
        <v>355</v>
      </c>
      <c r="J153" s="337" t="s">
        <v>404</v>
      </c>
      <c r="K153" s="333"/>
    </row>
    <row r="154" s="1" customFormat="1" ht="15" customHeight="1">
      <c r="B154" s="312"/>
      <c r="C154" s="337" t="s">
        <v>358</v>
      </c>
      <c r="D154" s="289"/>
      <c r="E154" s="289"/>
      <c r="F154" s="338" t="s">
        <v>359</v>
      </c>
      <c r="G154" s="289"/>
      <c r="H154" s="337" t="s">
        <v>393</v>
      </c>
      <c r="I154" s="337" t="s">
        <v>355</v>
      </c>
      <c r="J154" s="337">
        <v>50</v>
      </c>
      <c r="K154" s="333"/>
    </row>
    <row r="155" s="1" customFormat="1" ht="15" customHeight="1">
      <c r="B155" s="312"/>
      <c r="C155" s="337" t="s">
        <v>361</v>
      </c>
      <c r="D155" s="289"/>
      <c r="E155" s="289"/>
      <c r="F155" s="338" t="s">
        <v>353</v>
      </c>
      <c r="G155" s="289"/>
      <c r="H155" s="337" t="s">
        <v>393</v>
      </c>
      <c r="I155" s="337" t="s">
        <v>363</v>
      </c>
      <c r="J155" s="337"/>
      <c r="K155" s="333"/>
    </row>
    <row r="156" s="1" customFormat="1" ht="15" customHeight="1">
      <c r="B156" s="312"/>
      <c r="C156" s="337" t="s">
        <v>372</v>
      </c>
      <c r="D156" s="289"/>
      <c r="E156" s="289"/>
      <c r="F156" s="338" t="s">
        <v>359</v>
      </c>
      <c r="G156" s="289"/>
      <c r="H156" s="337" t="s">
        <v>393</v>
      </c>
      <c r="I156" s="337" t="s">
        <v>355</v>
      </c>
      <c r="J156" s="337">
        <v>50</v>
      </c>
      <c r="K156" s="333"/>
    </row>
    <row r="157" s="1" customFormat="1" ht="15" customHeight="1">
      <c r="B157" s="312"/>
      <c r="C157" s="337" t="s">
        <v>380</v>
      </c>
      <c r="D157" s="289"/>
      <c r="E157" s="289"/>
      <c r="F157" s="338" t="s">
        <v>359</v>
      </c>
      <c r="G157" s="289"/>
      <c r="H157" s="337" t="s">
        <v>393</v>
      </c>
      <c r="I157" s="337" t="s">
        <v>355</v>
      </c>
      <c r="J157" s="337">
        <v>50</v>
      </c>
      <c r="K157" s="333"/>
    </row>
    <row r="158" s="1" customFormat="1" ht="15" customHeight="1">
      <c r="B158" s="312"/>
      <c r="C158" s="337" t="s">
        <v>378</v>
      </c>
      <c r="D158" s="289"/>
      <c r="E158" s="289"/>
      <c r="F158" s="338" t="s">
        <v>359</v>
      </c>
      <c r="G158" s="289"/>
      <c r="H158" s="337" t="s">
        <v>393</v>
      </c>
      <c r="I158" s="337" t="s">
        <v>355</v>
      </c>
      <c r="J158" s="337">
        <v>50</v>
      </c>
      <c r="K158" s="333"/>
    </row>
    <row r="159" s="1" customFormat="1" ht="15" customHeight="1">
      <c r="B159" s="312"/>
      <c r="C159" s="337" t="s">
        <v>82</v>
      </c>
      <c r="D159" s="289"/>
      <c r="E159" s="289"/>
      <c r="F159" s="338" t="s">
        <v>353</v>
      </c>
      <c r="G159" s="289"/>
      <c r="H159" s="337" t="s">
        <v>415</v>
      </c>
      <c r="I159" s="337" t="s">
        <v>355</v>
      </c>
      <c r="J159" s="337" t="s">
        <v>416</v>
      </c>
      <c r="K159" s="333"/>
    </row>
    <row r="160" s="1" customFormat="1" ht="15" customHeight="1">
      <c r="B160" s="312"/>
      <c r="C160" s="337" t="s">
        <v>417</v>
      </c>
      <c r="D160" s="289"/>
      <c r="E160" s="289"/>
      <c r="F160" s="338" t="s">
        <v>353</v>
      </c>
      <c r="G160" s="289"/>
      <c r="H160" s="337" t="s">
        <v>418</v>
      </c>
      <c r="I160" s="337" t="s">
        <v>388</v>
      </c>
      <c r="J160" s="337"/>
      <c r="K160" s="333"/>
    </row>
    <row r="161" s="1" customFormat="1" ht="15" customHeight="1">
      <c r="B161" s="339"/>
      <c r="C161" s="321"/>
      <c r="D161" s="321"/>
      <c r="E161" s="321"/>
      <c r="F161" s="321"/>
      <c r="G161" s="321"/>
      <c r="H161" s="321"/>
      <c r="I161" s="321"/>
      <c r="J161" s="321"/>
      <c r="K161" s="340"/>
    </row>
    <row r="162" s="1" customFormat="1" ht="18.75" customHeight="1">
      <c r="B162" s="286"/>
      <c r="C162" s="289"/>
      <c r="D162" s="289"/>
      <c r="E162" s="289"/>
      <c r="F162" s="311"/>
      <c r="G162" s="289"/>
      <c r="H162" s="289"/>
      <c r="I162" s="289"/>
      <c r="J162" s="289"/>
      <c r="K162" s="286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419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347</v>
      </c>
      <c r="D166" s="304"/>
      <c r="E166" s="304"/>
      <c r="F166" s="304" t="s">
        <v>348</v>
      </c>
      <c r="G166" s="341"/>
      <c r="H166" s="342" t="s">
        <v>54</v>
      </c>
      <c r="I166" s="342" t="s">
        <v>57</v>
      </c>
      <c r="J166" s="304" t="s">
        <v>349</v>
      </c>
      <c r="K166" s="281"/>
    </row>
    <row r="167" s="1" customFormat="1" ht="17.25" customHeight="1">
      <c r="B167" s="282"/>
      <c r="C167" s="306" t="s">
        <v>350</v>
      </c>
      <c r="D167" s="306"/>
      <c r="E167" s="306"/>
      <c r="F167" s="307" t="s">
        <v>351</v>
      </c>
      <c r="G167" s="343"/>
      <c r="H167" s="344"/>
      <c r="I167" s="344"/>
      <c r="J167" s="306" t="s">
        <v>352</v>
      </c>
      <c r="K167" s="284"/>
    </row>
    <row r="168" s="1" customFormat="1" ht="5.25" customHeight="1">
      <c r="B168" s="312"/>
      <c r="C168" s="309"/>
      <c r="D168" s="309"/>
      <c r="E168" s="309"/>
      <c r="F168" s="309"/>
      <c r="G168" s="310"/>
      <c r="H168" s="309"/>
      <c r="I168" s="309"/>
      <c r="J168" s="309"/>
      <c r="K168" s="333"/>
    </row>
    <row r="169" s="1" customFormat="1" ht="15" customHeight="1">
      <c r="B169" s="312"/>
      <c r="C169" s="289" t="s">
        <v>356</v>
      </c>
      <c r="D169" s="289"/>
      <c r="E169" s="289"/>
      <c r="F169" s="311" t="s">
        <v>353</v>
      </c>
      <c r="G169" s="289"/>
      <c r="H169" s="289" t="s">
        <v>393</v>
      </c>
      <c r="I169" s="289" t="s">
        <v>355</v>
      </c>
      <c r="J169" s="289">
        <v>120</v>
      </c>
      <c r="K169" s="333"/>
    </row>
    <row r="170" s="1" customFormat="1" ht="15" customHeight="1">
      <c r="B170" s="312"/>
      <c r="C170" s="289" t="s">
        <v>402</v>
      </c>
      <c r="D170" s="289"/>
      <c r="E170" s="289"/>
      <c r="F170" s="311" t="s">
        <v>353</v>
      </c>
      <c r="G170" s="289"/>
      <c r="H170" s="289" t="s">
        <v>403</v>
      </c>
      <c r="I170" s="289" t="s">
        <v>355</v>
      </c>
      <c r="J170" s="289" t="s">
        <v>404</v>
      </c>
      <c r="K170" s="333"/>
    </row>
    <row r="171" s="1" customFormat="1" ht="15" customHeight="1">
      <c r="B171" s="312"/>
      <c r="C171" s="289" t="s">
        <v>301</v>
      </c>
      <c r="D171" s="289"/>
      <c r="E171" s="289"/>
      <c r="F171" s="311" t="s">
        <v>353</v>
      </c>
      <c r="G171" s="289"/>
      <c r="H171" s="289" t="s">
        <v>420</v>
      </c>
      <c r="I171" s="289" t="s">
        <v>355</v>
      </c>
      <c r="J171" s="289" t="s">
        <v>404</v>
      </c>
      <c r="K171" s="333"/>
    </row>
    <row r="172" s="1" customFormat="1" ht="15" customHeight="1">
      <c r="B172" s="312"/>
      <c r="C172" s="289" t="s">
        <v>358</v>
      </c>
      <c r="D172" s="289"/>
      <c r="E172" s="289"/>
      <c r="F172" s="311" t="s">
        <v>359</v>
      </c>
      <c r="G172" s="289"/>
      <c r="H172" s="289" t="s">
        <v>420</v>
      </c>
      <c r="I172" s="289" t="s">
        <v>355</v>
      </c>
      <c r="J172" s="289">
        <v>50</v>
      </c>
      <c r="K172" s="333"/>
    </row>
    <row r="173" s="1" customFormat="1" ht="15" customHeight="1">
      <c r="B173" s="312"/>
      <c r="C173" s="289" t="s">
        <v>361</v>
      </c>
      <c r="D173" s="289"/>
      <c r="E173" s="289"/>
      <c r="F173" s="311" t="s">
        <v>353</v>
      </c>
      <c r="G173" s="289"/>
      <c r="H173" s="289" t="s">
        <v>420</v>
      </c>
      <c r="I173" s="289" t="s">
        <v>363</v>
      </c>
      <c r="J173" s="289"/>
      <c r="K173" s="333"/>
    </row>
    <row r="174" s="1" customFormat="1" ht="15" customHeight="1">
      <c r="B174" s="312"/>
      <c r="C174" s="289" t="s">
        <v>372</v>
      </c>
      <c r="D174" s="289"/>
      <c r="E174" s="289"/>
      <c r="F174" s="311" t="s">
        <v>359</v>
      </c>
      <c r="G174" s="289"/>
      <c r="H174" s="289" t="s">
        <v>420</v>
      </c>
      <c r="I174" s="289" t="s">
        <v>355</v>
      </c>
      <c r="J174" s="289">
        <v>50</v>
      </c>
      <c r="K174" s="333"/>
    </row>
    <row r="175" s="1" customFormat="1" ht="15" customHeight="1">
      <c r="B175" s="312"/>
      <c r="C175" s="289" t="s">
        <v>380</v>
      </c>
      <c r="D175" s="289"/>
      <c r="E175" s="289"/>
      <c r="F175" s="311" t="s">
        <v>359</v>
      </c>
      <c r="G175" s="289"/>
      <c r="H175" s="289" t="s">
        <v>420</v>
      </c>
      <c r="I175" s="289" t="s">
        <v>355</v>
      </c>
      <c r="J175" s="289">
        <v>50</v>
      </c>
      <c r="K175" s="333"/>
    </row>
    <row r="176" s="1" customFormat="1" ht="15" customHeight="1">
      <c r="B176" s="312"/>
      <c r="C176" s="289" t="s">
        <v>378</v>
      </c>
      <c r="D176" s="289"/>
      <c r="E176" s="289"/>
      <c r="F176" s="311" t="s">
        <v>359</v>
      </c>
      <c r="G176" s="289"/>
      <c r="H176" s="289" t="s">
        <v>420</v>
      </c>
      <c r="I176" s="289" t="s">
        <v>355</v>
      </c>
      <c r="J176" s="289">
        <v>50</v>
      </c>
      <c r="K176" s="333"/>
    </row>
    <row r="177" s="1" customFormat="1" ht="15" customHeight="1">
      <c r="B177" s="312"/>
      <c r="C177" s="289" t="s">
        <v>96</v>
      </c>
      <c r="D177" s="289"/>
      <c r="E177" s="289"/>
      <c r="F177" s="311" t="s">
        <v>353</v>
      </c>
      <c r="G177" s="289"/>
      <c r="H177" s="289" t="s">
        <v>421</v>
      </c>
      <c r="I177" s="289" t="s">
        <v>422</v>
      </c>
      <c r="J177" s="289"/>
      <c r="K177" s="333"/>
    </row>
    <row r="178" s="1" customFormat="1" ht="15" customHeight="1">
      <c r="B178" s="312"/>
      <c r="C178" s="289" t="s">
        <v>57</v>
      </c>
      <c r="D178" s="289"/>
      <c r="E178" s="289"/>
      <c r="F178" s="311" t="s">
        <v>353</v>
      </c>
      <c r="G178" s="289"/>
      <c r="H178" s="289" t="s">
        <v>423</v>
      </c>
      <c r="I178" s="289" t="s">
        <v>424</v>
      </c>
      <c r="J178" s="289">
        <v>1</v>
      </c>
      <c r="K178" s="333"/>
    </row>
    <row r="179" s="1" customFormat="1" ht="15" customHeight="1">
      <c r="B179" s="312"/>
      <c r="C179" s="289" t="s">
        <v>53</v>
      </c>
      <c r="D179" s="289"/>
      <c r="E179" s="289"/>
      <c r="F179" s="311" t="s">
        <v>353</v>
      </c>
      <c r="G179" s="289"/>
      <c r="H179" s="289" t="s">
        <v>425</v>
      </c>
      <c r="I179" s="289" t="s">
        <v>355</v>
      </c>
      <c r="J179" s="289">
        <v>20</v>
      </c>
      <c r="K179" s="333"/>
    </row>
    <row r="180" s="1" customFormat="1" ht="15" customHeight="1">
      <c r="B180" s="312"/>
      <c r="C180" s="289" t="s">
        <v>54</v>
      </c>
      <c r="D180" s="289"/>
      <c r="E180" s="289"/>
      <c r="F180" s="311" t="s">
        <v>353</v>
      </c>
      <c r="G180" s="289"/>
      <c r="H180" s="289" t="s">
        <v>426</v>
      </c>
      <c r="I180" s="289" t="s">
        <v>355</v>
      </c>
      <c r="J180" s="289">
        <v>255</v>
      </c>
      <c r="K180" s="333"/>
    </row>
    <row r="181" s="1" customFormat="1" ht="15" customHeight="1">
      <c r="B181" s="312"/>
      <c r="C181" s="289" t="s">
        <v>97</v>
      </c>
      <c r="D181" s="289"/>
      <c r="E181" s="289"/>
      <c r="F181" s="311" t="s">
        <v>353</v>
      </c>
      <c r="G181" s="289"/>
      <c r="H181" s="289" t="s">
        <v>317</v>
      </c>
      <c r="I181" s="289" t="s">
        <v>355</v>
      </c>
      <c r="J181" s="289">
        <v>10</v>
      </c>
      <c r="K181" s="333"/>
    </row>
    <row r="182" s="1" customFormat="1" ht="15" customHeight="1">
      <c r="B182" s="312"/>
      <c r="C182" s="289" t="s">
        <v>98</v>
      </c>
      <c r="D182" s="289"/>
      <c r="E182" s="289"/>
      <c r="F182" s="311" t="s">
        <v>353</v>
      </c>
      <c r="G182" s="289"/>
      <c r="H182" s="289" t="s">
        <v>427</v>
      </c>
      <c r="I182" s="289" t="s">
        <v>388</v>
      </c>
      <c r="J182" s="289"/>
      <c r="K182" s="333"/>
    </row>
    <row r="183" s="1" customFormat="1" ht="15" customHeight="1">
      <c r="B183" s="312"/>
      <c r="C183" s="289" t="s">
        <v>428</v>
      </c>
      <c r="D183" s="289"/>
      <c r="E183" s="289"/>
      <c r="F183" s="311" t="s">
        <v>353</v>
      </c>
      <c r="G183" s="289"/>
      <c r="H183" s="289" t="s">
        <v>429</v>
      </c>
      <c r="I183" s="289" t="s">
        <v>388</v>
      </c>
      <c r="J183" s="289"/>
      <c r="K183" s="333"/>
    </row>
    <row r="184" s="1" customFormat="1" ht="15" customHeight="1">
      <c r="B184" s="312"/>
      <c r="C184" s="289" t="s">
        <v>417</v>
      </c>
      <c r="D184" s="289"/>
      <c r="E184" s="289"/>
      <c r="F184" s="311" t="s">
        <v>353</v>
      </c>
      <c r="G184" s="289"/>
      <c r="H184" s="289" t="s">
        <v>430</v>
      </c>
      <c r="I184" s="289" t="s">
        <v>388</v>
      </c>
      <c r="J184" s="289"/>
      <c r="K184" s="333"/>
    </row>
    <row r="185" s="1" customFormat="1" ht="15" customHeight="1">
      <c r="B185" s="312"/>
      <c r="C185" s="289" t="s">
        <v>100</v>
      </c>
      <c r="D185" s="289"/>
      <c r="E185" s="289"/>
      <c r="F185" s="311" t="s">
        <v>359</v>
      </c>
      <c r="G185" s="289"/>
      <c r="H185" s="289" t="s">
        <v>431</v>
      </c>
      <c r="I185" s="289" t="s">
        <v>355</v>
      </c>
      <c r="J185" s="289">
        <v>50</v>
      </c>
      <c r="K185" s="333"/>
    </row>
    <row r="186" s="1" customFormat="1" ht="15" customHeight="1">
      <c r="B186" s="312"/>
      <c r="C186" s="289" t="s">
        <v>432</v>
      </c>
      <c r="D186" s="289"/>
      <c r="E186" s="289"/>
      <c r="F186" s="311" t="s">
        <v>359</v>
      </c>
      <c r="G186" s="289"/>
      <c r="H186" s="289" t="s">
        <v>433</v>
      </c>
      <c r="I186" s="289" t="s">
        <v>434</v>
      </c>
      <c r="J186" s="289"/>
      <c r="K186" s="333"/>
    </row>
    <row r="187" s="1" customFormat="1" ht="15" customHeight="1">
      <c r="B187" s="312"/>
      <c r="C187" s="289" t="s">
        <v>435</v>
      </c>
      <c r="D187" s="289"/>
      <c r="E187" s="289"/>
      <c r="F187" s="311" t="s">
        <v>359</v>
      </c>
      <c r="G187" s="289"/>
      <c r="H187" s="289" t="s">
        <v>436</v>
      </c>
      <c r="I187" s="289" t="s">
        <v>434</v>
      </c>
      <c r="J187" s="289"/>
      <c r="K187" s="333"/>
    </row>
    <row r="188" s="1" customFormat="1" ht="15" customHeight="1">
      <c r="B188" s="312"/>
      <c r="C188" s="289" t="s">
        <v>437</v>
      </c>
      <c r="D188" s="289"/>
      <c r="E188" s="289"/>
      <c r="F188" s="311" t="s">
        <v>359</v>
      </c>
      <c r="G188" s="289"/>
      <c r="H188" s="289" t="s">
        <v>438</v>
      </c>
      <c r="I188" s="289" t="s">
        <v>434</v>
      </c>
      <c r="J188" s="289"/>
      <c r="K188" s="333"/>
    </row>
    <row r="189" s="1" customFormat="1" ht="15" customHeight="1">
      <c r="B189" s="312"/>
      <c r="C189" s="345" t="s">
        <v>439</v>
      </c>
      <c r="D189" s="289"/>
      <c r="E189" s="289"/>
      <c r="F189" s="311" t="s">
        <v>359</v>
      </c>
      <c r="G189" s="289"/>
      <c r="H189" s="289" t="s">
        <v>440</v>
      </c>
      <c r="I189" s="289" t="s">
        <v>441</v>
      </c>
      <c r="J189" s="346" t="s">
        <v>442</v>
      </c>
      <c r="K189" s="333"/>
    </row>
    <row r="190" s="1" customFormat="1" ht="15" customHeight="1">
      <c r="B190" s="312"/>
      <c r="C190" s="296" t="s">
        <v>42</v>
      </c>
      <c r="D190" s="289"/>
      <c r="E190" s="289"/>
      <c r="F190" s="311" t="s">
        <v>353</v>
      </c>
      <c r="G190" s="289"/>
      <c r="H190" s="286" t="s">
        <v>443</v>
      </c>
      <c r="I190" s="289" t="s">
        <v>444</v>
      </c>
      <c r="J190" s="289"/>
      <c r="K190" s="333"/>
    </row>
    <row r="191" s="1" customFormat="1" ht="15" customHeight="1">
      <c r="B191" s="312"/>
      <c r="C191" s="296" t="s">
        <v>445</v>
      </c>
      <c r="D191" s="289"/>
      <c r="E191" s="289"/>
      <c r="F191" s="311" t="s">
        <v>353</v>
      </c>
      <c r="G191" s="289"/>
      <c r="H191" s="289" t="s">
        <v>446</v>
      </c>
      <c r="I191" s="289" t="s">
        <v>388</v>
      </c>
      <c r="J191" s="289"/>
      <c r="K191" s="333"/>
    </row>
    <row r="192" s="1" customFormat="1" ht="15" customHeight="1">
      <c r="B192" s="312"/>
      <c r="C192" s="296" t="s">
        <v>447</v>
      </c>
      <c r="D192" s="289"/>
      <c r="E192" s="289"/>
      <c r="F192" s="311" t="s">
        <v>353</v>
      </c>
      <c r="G192" s="289"/>
      <c r="H192" s="289" t="s">
        <v>448</v>
      </c>
      <c r="I192" s="289" t="s">
        <v>388</v>
      </c>
      <c r="J192" s="289"/>
      <c r="K192" s="333"/>
    </row>
    <row r="193" s="1" customFormat="1" ht="15" customHeight="1">
      <c r="B193" s="312"/>
      <c r="C193" s="296" t="s">
        <v>449</v>
      </c>
      <c r="D193" s="289"/>
      <c r="E193" s="289"/>
      <c r="F193" s="311" t="s">
        <v>359</v>
      </c>
      <c r="G193" s="289"/>
      <c r="H193" s="289" t="s">
        <v>450</v>
      </c>
      <c r="I193" s="289" t="s">
        <v>388</v>
      </c>
      <c r="J193" s="289"/>
      <c r="K193" s="333"/>
    </row>
    <row r="194" s="1" customFormat="1" ht="15" customHeight="1">
      <c r="B194" s="339"/>
      <c r="C194" s="347"/>
      <c r="D194" s="321"/>
      <c r="E194" s="321"/>
      <c r="F194" s="321"/>
      <c r="G194" s="321"/>
      <c r="H194" s="321"/>
      <c r="I194" s="321"/>
      <c r="J194" s="321"/>
      <c r="K194" s="340"/>
    </row>
    <row r="195" s="1" customFormat="1" ht="18.75" customHeight="1">
      <c r="B195" s="286"/>
      <c r="C195" s="289"/>
      <c r="D195" s="289"/>
      <c r="E195" s="289"/>
      <c r="F195" s="311"/>
      <c r="G195" s="289"/>
      <c r="H195" s="289"/>
      <c r="I195" s="289"/>
      <c r="J195" s="289"/>
      <c r="K195" s="286"/>
    </row>
    <row r="196" s="1" customFormat="1" ht="18.75" customHeight="1">
      <c r="B196" s="286"/>
      <c r="C196" s="289"/>
      <c r="D196" s="289"/>
      <c r="E196" s="289"/>
      <c r="F196" s="311"/>
      <c r="G196" s="289"/>
      <c r="H196" s="289"/>
      <c r="I196" s="289"/>
      <c r="J196" s="289"/>
      <c r="K196" s="286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451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48" t="s">
        <v>452</v>
      </c>
      <c r="D200" s="348"/>
      <c r="E200" s="348"/>
      <c r="F200" s="348" t="s">
        <v>453</v>
      </c>
      <c r="G200" s="349"/>
      <c r="H200" s="348" t="s">
        <v>454</v>
      </c>
      <c r="I200" s="348"/>
      <c r="J200" s="348"/>
      <c r="K200" s="281"/>
    </row>
    <row r="201" s="1" customFormat="1" ht="5.25" customHeight="1">
      <c r="B201" s="312"/>
      <c r="C201" s="309"/>
      <c r="D201" s="309"/>
      <c r="E201" s="309"/>
      <c r="F201" s="309"/>
      <c r="G201" s="289"/>
      <c r="H201" s="309"/>
      <c r="I201" s="309"/>
      <c r="J201" s="309"/>
      <c r="K201" s="333"/>
    </row>
    <row r="202" s="1" customFormat="1" ht="15" customHeight="1">
      <c r="B202" s="312"/>
      <c r="C202" s="289" t="s">
        <v>444</v>
      </c>
      <c r="D202" s="289"/>
      <c r="E202" s="289"/>
      <c r="F202" s="311" t="s">
        <v>43</v>
      </c>
      <c r="G202" s="289"/>
      <c r="H202" s="289" t="s">
        <v>455</v>
      </c>
      <c r="I202" s="289"/>
      <c r="J202" s="289"/>
      <c r="K202" s="333"/>
    </row>
    <row r="203" s="1" customFormat="1" ht="15" customHeight="1">
      <c r="B203" s="312"/>
      <c r="C203" s="318"/>
      <c r="D203" s="289"/>
      <c r="E203" s="289"/>
      <c r="F203" s="311" t="s">
        <v>44</v>
      </c>
      <c r="G203" s="289"/>
      <c r="H203" s="289" t="s">
        <v>456</v>
      </c>
      <c r="I203" s="289"/>
      <c r="J203" s="289"/>
      <c r="K203" s="333"/>
    </row>
    <row r="204" s="1" customFormat="1" ht="15" customHeight="1">
      <c r="B204" s="312"/>
      <c r="C204" s="318"/>
      <c r="D204" s="289"/>
      <c r="E204" s="289"/>
      <c r="F204" s="311" t="s">
        <v>47</v>
      </c>
      <c r="G204" s="289"/>
      <c r="H204" s="289" t="s">
        <v>457</v>
      </c>
      <c r="I204" s="289"/>
      <c r="J204" s="289"/>
      <c r="K204" s="333"/>
    </row>
    <row r="205" s="1" customFormat="1" ht="15" customHeight="1">
      <c r="B205" s="312"/>
      <c r="C205" s="289"/>
      <c r="D205" s="289"/>
      <c r="E205" s="289"/>
      <c r="F205" s="311" t="s">
        <v>45</v>
      </c>
      <c r="G205" s="289"/>
      <c r="H205" s="289" t="s">
        <v>458</v>
      </c>
      <c r="I205" s="289"/>
      <c r="J205" s="289"/>
      <c r="K205" s="333"/>
    </row>
    <row r="206" s="1" customFormat="1" ht="15" customHeight="1">
      <c r="B206" s="312"/>
      <c r="C206" s="289"/>
      <c r="D206" s="289"/>
      <c r="E206" s="289"/>
      <c r="F206" s="311" t="s">
        <v>46</v>
      </c>
      <c r="G206" s="289"/>
      <c r="H206" s="289" t="s">
        <v>459</v>
      </c>
      <c r="I206" s="289"/>
      <c r="J206" s="289"/>
      <c r="K206" s="333"/>
    </row>
    <row r="207" s="1" customFormat="1" ht="15" customHeight="1">
      <c r="B207" s="312"/>
      <c r="C207" s="289"/>
      <c r="D207" s="289"/>
      <c r="E207" s="289"/>
      <c r="F207" s="311"/>
      <c r="G207" s="289"/>
      <c r="H207" s="289"/>
      <c r="I207" s="289"/>
      <c r="J207" s="289"/>
      <c r="K207" s="333"/>
    </row>
    <row r="208" s="1" customFormat="1" ht="15" customHeight="1">
      <c r="B208" s="312"/>
      <c r="C208" s="289" t="s">
        <v>400</v>
      </c>
      <c r="D208" s="289"/>
      <c r="E208" s="289"/>
      <c r="F208" s="311" t="s">
        <v>76</v>
      </c>
      <c r="G208" s="289"/>
      <c r="H208" s="289" t="s">
        <v>460</v>
      </c>
      <c r="I208" s="289"/>
      <c r="J208" s="289"/>
      <c r="K208" s="333"/>
    </row>
    <row r="209" s="1" customFormat="1" ht="15" customHeight="1">
      <c r="B209" s="312"/>
      <c r="C209" s="318"/>
      <c r="D209" s="289"/>
      <c r="E209" s="289"/>
      <c r="F209" s="311" t="s">
        <v>295</v>
      </c>
      <c r="G209" s="289"/>
      <c r="H209" s="289" t="s">
        <v>296</v>
      </c>
      <c r="I209" s="289"/>
      <c r="J209" s="289"/>
      <c r="K209" s="333"/>
    </row>
    <row r="210" s="1" customFormat="1" ht="15" customHeight="1">
      <c r="B210" s="312"/>
      <c r="C210" s="289"/>
      <c r="D210" s="289"/>
      <c r="E210" s="289"/>
      <c r="F210" s="311" t="s">
        <v>293</v>
      </c>
      <c r="G210" s="289"/>
      <c r="H210" s="289" t="s">
        <v>461</v>
      </c>
      <c r="I210" s="289"/>
      <c r="J210" s="289"/>
      <c r="K210" s="333"/>
    </row>
    <row r="211" s="1" customFormat="1" ht="15" customHeight="1">
      <c r="B211" s="350"/>
      <c r="C211" s="318"/>
      <c r="D211" s="318"/>
      <c r="E211" s="318"/>
      <c r="F211" s="311" t="s">
        <v>297</v>
      </c>
      <c r="G211" s="296"/>
      <c r="H211" s="337" t="s">
        <v>298</v>
      </c>
      <c r="I211" s="337"/>
      <c r="J211" s="337"/>
      <c r="K211" s="351"/>
    </row>
    <row r="212" s="1" customFormat="1" ht="15" customHeight="1">
      <c r="B212" s="350"/>
      <c r="C212" s="318"/>
      <c r="D212" s="318"/>
      <c r="E212" s="318"/>
      <c r="F212" s="311" t="s">
        <v>299</v>
      </c>
      <c r="G212" s="296"/>
      <c r="H212" s="337" t="s">
        <v>462</v>
      </c>
      <c r="I212" s="337"/>
      <c r="J212" s="337"/>
      <c r="K212" s="351"/>
    </row>
    <row r="213" s="1" customFormat="1" ht="15" customHeight="1">
      <c r="B213" s="350"/>
      <c r="C213" s="318"/>
      <c r="D213" s="318"/>
      <c r="E213" s="318"/>
      <c r="F213" s="352"/>
      <c r="G213" s="296"/>
      <c r="H213" s="353"/>
      <c r="I213" s="353"/>
      <c r="J213" s="353"/>
      <c r="K213" s="351"/>
    </row>
    <row r="214" s="1" customFormat="1" ht="15" customHeight="1">
      <c r="B214" s="350"/>
      <c r="C214" s="289" t="s">
        <v>424</v>
      </c>
      <c r="D214" s="318"/>
      <c r="E214" s="318"/>
      <c r="F214" s="311">
        <v>1</v>
      </c>
      <c r="G214" s="296"/>
      <c r="H214" s="337" t="s">
        <v>463</v>
      </c>
      <c r="I214" s="337"/>
      <c r="J214" s="337"/>
      <c r="K214" s="351"/>
    </row>
    <row r="215" s="1" customFormat="1" ht="15" customHeight="1">
      <c r="B215" s="350"/>
      <c r="C215" s="318"/>
      <c r="D215" s="318"/>
      <c r="E215" s="318"/>
      <c r="F215" s="311">
        <v>2</v>
      </c>
      <c r="G215" s="296"/>
      <c r="H215" s="337" t="s">
        <v>464</v>
      </c>
      <c r="I215" s="337"/>
      <c r="J215" s="337"/>
      <c r="K215" s="351"/>
    </row>
    <row r="216" s="1" customFormat="1" ht="15" customHeight="1">
      <c r="B216" s="350"/>
      <c r="C216" s="318"/>
      <c r="D216" s="318"/>
      <c r="E216" s="318"/>
      <c r="F216" s="311">
        <v>3</v>
      </c>
      <c r="G216" s="296"/>
      <c r="H216" s="337" t="s">
        <v>465</v>
      </c>
      <c r="I216" s="337"/>
      <c r="J216" s="337"/>
      <c r="K216" s="351"/>
    </row>
    <row r="217" s="1" customFormat="1" ht="15" customHeight="1">
      <c r="B217" s="350"/>
      <c r="C217" s="318"/>
      <c r="D217" s="318"/>
      <c r="E217" s="318"/>
      <c r="F217" s="311">
        <v>4</v>
      </c>
      <c r="G217" s="296"/>
      <c r="H217" s="337" t="s">
        <v>466</v>
      </c>
      <c r="I217" s="337"/>
      <c r="J217" s="337"/>
      <c r="K217" s="351"/>
    </row>
    <row r="218" s="1" customFormat="1" ht="12.75" customHeight="1">
      <c r="B218" s="354"/>
      <c r="C218" s="355"/>
      <c r="D218" s="355"/>
      <c r="E218" s="355"/>
      <c r="F218" s="355"/>
      <c r="G218" s="355"/>
      <c r="H218" s="355"/>
      <c r="I218" s="355"/>
      <c r="J218" s="355"/>
      <c r="K218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jirina-PC\jirina</dc:creator>
  <cp:lastModifiedBy>jirina-PC\jirina</cp:lastModifiedBy>
  <dcterms:created xsi:type="dcterms:W3CDTF">2020-06-17T12:00:15Z</dcterms:created>
  <dcterms:modified xsi:type="dcterms:W3CDTF">2020-06-17T12:00:17Z</dcterms:modified>
</cp:coreProperties>
</file>