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Architektonicko- ..." sheetId="2" r:id="rId2"/>
    <sheet name="SO 02 - Hromosvod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01 - Architektonicko- ...'!$C$89:$K$292</definedName>
    <definedName name="_xlnm.Print_Area" localSheetId="1">'SO 01 - Architektonicko- ...'!$C$4:$J$36,'SO 01 - Architektonicko- ...'!$C$42:$J$71,'SO 01 - Architektonicko- ...'!$C$77:$K$292</definedName>
    <definedName name="_xlnm.Print_Titles" localSheetId="1">'SO 01 - Architektonicko- ...'!$89:$89</definedName>
    <definedName name="_xlnm._FilterDatabase" localSheetId="2" hidden="1">'SO 02 - Hromosvod'!$C$77:$K$81</definedName>
    <definedName name="_xlnm.Print_Area" localSheetId="2">'SO 02 - Hromosvod'!$C$4:$J$36,'SO 02 - Hromosvod'!$C$42:$J$59,'SO 02 - Hromosvod'!$C$65:$K$81</definedName>
    <definedName name="_xlnm.Print_Titles" localSheetId="2">'SO 02 - Hromosvod'!$77:$77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81"/>
  <c r="F34"/>
  <c i="1" r="BD53"/>
  <c i="3" r="BH81"/>
  <c r="F33"/>
  <c i="1" r="BC53"/>
  <c i="3" r="BG81"/>
  <c r="F32"/>
  <c i="1" r="BB53"/>
  <c i="3" r="BE81"/>
  <c r="J30"/>
  <c i="1" r="AV53"/>
  <c i="3" r="F30"/>
  <c i="1" r="AZ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F81"/>
  <c r="J31"/>
  <c i="1" r="AW53"/>
  <c i="3" r="F31"/>
  <c i="1" r="BA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292"/>
  <c r="BH292"/>
  <c r="BG292"/>
  <c r="BE292"/>
  <c r="T292"/>
  <c r="R292"/>
  <c r="P292"/>
  <c r="BK292"/>
  <c r="J292"/>
  <c r="BF292"/>
  <c r="BI291"/>
  <c r="BH291"/>
  <c r="BG291"/>
  <c r="BE291"/>
  <c r="T291"/>
  <c r="T290"/>
  <c r="R291"/>
  <c r="R290"/>
  <c r="P291"/>
  <c r="P290"/>
  <c r="BK291"/>
  <c r="BK290"/>
  <c r="J290"/>
  <c r="J291"/>
  <c r="BF291"/>
  <c r="J70"/>
  <c r="BI289"/>
  <c r="BH289"/>
  <c r="BG289"/>
  <c r="BE289"/>
  <c r="T289"/>
  <c r="R289"/>
  <c r="P289"/>
  <c r="BK289"/>
  <c r="J289"/>
  <c r="BF289"/>
  <c r="BI288"/>
  <c r="BH288"/>
  <c r="BG288"/>
  <c r="BE288"/>
  <c r="T288"/>
  <c r="T287"/>
  <c r="R288"/>
  <c r="R287"/>
  <c r="P288"/>
  <c r="P287"/>
  <c r="BK288"/>
  <c r="BK287"/>
  <c r="J287"/>
  <c r="J288"/>
  <c r="BF288"/>
  <c r="J69"/>
  <c r="BI286"/>
  <c r="BH286"/>
  <c r="BG286"/>
  <c r="BE286"/>
  <c r="T286"/>
  <c r="R286"/>
  <c r="P286"/>
  <c r="BK286"/>
  <c r="J286"/>
  <c r="BF286"/>
  <c r="BI280"/>
  <c r="BH280"/>
  <c r="BG280"/>
  <c r="BE280"/>
  <c r="T280"/>
  <c r="T279"/>
  <c r="R280"/>
  <c r="R279"/>
  <c r="P280"/>
  <c r="P279"/>
  <c r="BK280"/>
  <c r="BK279"/>
  <c r="J279"/>
  <c r="J280"/>
  <c r="BF280"/>
  <c r="J68"/>
  <c r="BI278"/>
  <c r="BH278"/>
  <c r="BG278"/>
  <c r="BE278"/>
  <c r="T278"/>
  <c r="R278"/>
  <c r="P278"/>
  <c r="BK278"/>
  <c r="J278"/>
  <c r="BF278"/>
  <c r="BI274"/>
  <c r="BH274"/>
  <c r="BG274"/>
  <c r="BE274"/>
  <c r="T274"/>
  <c r="R274"/>
  <c r="P274"/>
  <c r="BK274"/>
  <c r="J274"/>
  <c r="BF274"/>
  <c r="BI270"/>
  <c r="BH270"/>
  <c r="BG270"/>
  <c r="BE270"/>
  <c r="T270"/>
  <c r="R270"/>
  <c r="P270"/>
  <c r="BK270"/>
  <c r="J270"/>
  <c r="BF270"/>
  <c r="BI266"/>
  <c r="BH266"/>
  <c r="BG266"/>
  <c r="BE266"/>
  <c r="T266"/>
  <c r="R266"/>
  <c r="P266"/>
  <c r="BK266"/>
  <c r="J266"/>
  <c r="BF266"/>
  <c r="BI261"/>
  <c r="BH261"/>
  <c r="BG261"/>
  <c r="BE261"/>
  <c r="T261"/>
  <c r="R261"/>
  <c r="P261"/>
  <c r="BK261"/>
  <c r="J261"/>
  <c r="BF261"/>
  <c r="BI255"/>
  <c r="BH255"/>
  <c r="BG255"/>
  <c r="BE255"/>
  <c r="T255"/>
  <c r="R255"/>
  <c r="P255"/>
  <c r="BK255"/>
  <c r="J255"/>
  <c r="BF255"/>
  <c r="BI249"/>
  <c r="BH249"/>
  <c r="BG249"/>
  <c r="BE249"/>
  <c r="T249"/>
  <c r="R249"/>
  <c r="P249"/>
  <c r="BK249"/>
  <c r="J249"/>
  <c r="BF249"/>
  <c r="BI243"/>
  <c r="BH243"/>
  <c r="BG243"/>
  <c r="BE243"/>
  <c r="T243"/>
  <c r="T242"/>
  <c r="R243"/>
  <c r="R242"/>
  <c r="P243"/>
  <c r="P242"/>
  <c r="BK243"/>
  <c r="BK242"/>
  <c r="J242"/>
  <c r="J243"/>
  <c r="BF243"/>
  <c r="J67"/>
  <c r="BI241"/>
  <c r="BH241"/>
  <c r="BG241"/>
  <c r="BE241"/>
  <c r="T241"/>
  <c r="R241"/>
  <c r="P241"/>
  <c r="BK241"/>
  <c r="J241"/>
  <c r="BF241"/>
  <c r="BI235"/>
  <c r="BH235"/>
  <c r="BG235"/>
  <c r="BE235"/>
  <c r="T235"/>
  <c r="R235"/>
  <c r="P235"/>
  <c r="BK235"/>
  <c r="J235"/>
  <c r="BF235"/>
  <c r="BI226"/>
  <c r="BH226"/>
  <c r="BG226"/>
  <c r="BE226"/>
  <c r="T226"/>
  <c r="R226"/>
  <c r="P226"/>
  <c r="BK226"/>
  <c r="J226"/>
  <c r="BF226"/>
  <c r="BI220"/>
  <c r="BH220"/>
  <c r="BG220"/>
  <c r="BE220"/>
  <c r="T220"/>
  <c r="R220"/>
  <c r="P220"/>
  <c r="BK220"/>
  <c r="J220"/>
  <c r="BF220"/>
  <c r="BI211"/>
  <c r="BH211"/>
  <c r="BG211"/>
  <c r="BE211"/>
  <c r="T211"/>
  <c r="T210"/>
  <c r="R211"/>
  <c r="R210"/>
  <c r="P211"/>
  <c r="P210"/>
  <c r="BK211"/>
  <c r="BK210"/>
  <c r="J210"/>
  <c r="J211"/>
  <c r="BF211"/>
  <c r="J66"/>
  <c r="BI209"/>
  <c r="BH209"/>
  <c r="BG209"/>
  <c r="BE209"/>
  <c r="T209"/>
  <c r="R209"/>
  <c r="P209"/>
  <c r="BK209"/>
  <c r="J209"/>
  <c r="BF209"/>
  <c r="BI205"/>
  <c r="BH205"/>
  <c r="BG205"/>
  <c r="BE205"/>
  <c r="T205"/>
  <c r="R205"/>
  <c r="P205"/>
  <c r="BK205"/>
  <c r="J205"/>
  <c r="BF205"/>
  <c r="BI201"/>
  <c r="BH201"/>
  <c r="BG201"/>
  <c r="BE201"/>
  <c r="T201"/>
  <c r="T200"/>
  <c r="R201"/>
  <c r="R200"/>
  <c r="P201"/>
  <c r="P200"/>
  <c r="BK201"/>
  <c r="BK200"/>
  <c r="J200"/>
  <c r="J201"/>
  <c r="BF201"/>
  <c r="J65"/>
  <c r="BI199"/>
  <c r="BH199"/>
  <c r="BG199"/>
  <c r="BE199"/>
  <c r="T199"/>
  <c r="R199"/>
  <c r="P199"/>
  <c r="BK199"/>
  <c r="J199"/>
  <c r="BF199"/>
  <c r="BI193"/>
  <c r="BH193"/>
  <c r="BG193"/>
  <c r="BE193"/>
  <c r="T193"/>
  <c r="R193"/>
  <c r="P193"/>
  <c r="BK193"/>
  <c r="J193"/>
  <c r="BF193"/>
  <c r="BI188"/>
  <c r="BH188"/>
  <c r="BG188"/>
  <c r="BE188"/>
  <c r="T188"/>
  <c r="R188"/>
  <c r="P188"/>
  <c r="BK188"/>
  <c r="J188"/>
  <c r="BF188"/>
  <c r="BI182"/>
  <c r="BH182"/>
  <c r="BG182"/>
  <c r="BE182"/>
  <c r="T182"/>
  <c r="R182"/>
  <c r="P182"/>
  <c r="BK182"/>
  <c r="J182"/>
  <c r="BF182"/>
  <c r="BI177"/>
  <c r="BH177"/>
  <c r="BG177"/>
  <c r="BE177"/>
  <c r="T177"/>
  <c r="T176"/>
  <c r="R177"/>
  <c r="R176"/>
  <c r="P177"/>
  <c r="P176"/>
  <c r="BK177"/>
  <c r="BK176"/>
  <c r="J176"/>
  <c r="J177"/>
  <c r="BF177"/>
  <c r="J64"/>
  <c r="BI175"/>
  <c r="BH175"/>
  <c r="BG175"/>
  <c r="BE175"/>
  <c r="T175"/>
  <c r="R175"/>
  <c r="P175"/>
  <c r="BK175"/>
  <c r="J175"/>
  <c r="BF175"/>
  <c r="BI168"/>
  <c r="BH168"/>
  <c r="BG168"/>
  <c r="BE168"/>
  <c r="T168"/>
  <c r="R168"/>
  <c r="P168"/>
  <c r="BK168"/>
  <c r="J168"/>
  <c r="BF168"/>
  <c r="BI162"/>
  <c r="BH162"/>
  <c r="BG162"/>
  <c r="BE162"/>
  <c r="T162"/>
  <c r="R162"/>
  <c r="P162"/>
  <c r="BK162"/>
  <c r="J162"/>
  <c r="BF162"/>
  <c r="BI157"/>
  <c r="BH157"/>
  <c r="BG157"/>
  <c r="BE157"/>
  <c r="T157"/>
  <c r="R157"/>
  <c r="P157"/>
  <c r="BK157"/>
  <c r="J157"/>
  <c r="BF157"/>
  <c r="BI153"/>
  <c r="BH153"/>
  <c r="BG153"/>
  <c r="BE153"/>
  <c r="T153"/>
  <c r="R153"/>
  <c r="P153"/>
  <c r="BK153"/>
  <c r="J153"/>
  <c r="BF153"/>
  <c r="BI144"/>
  <c r="BH144"/>
  <c r="BG144"/>
  <c r="BE144"/>
  <c r="T144"/>
  <c r="R144"/>
  <c r="P144"/>
  <c r="BK144"/>
  <c r="J144"/>
  <c r="BF144"/>
  <c r="BI136"/>
  <c r="BH136"/>
  <c r="BG136"/>
  <c r="BE136"/>
  <c r="T136"/>
  <c r="R136"/>
  <c r="P136"/>
  <c r="BK136"/>
  <c r="J136"/>
  <c r="BF136"/>
  <c r="BI131"/>
  <c r="BH131"/>
  <c r="BG131"/>
  <c r="BE131"/>
  <c r="T131"/>
  <c r="T130"/>
  <c r="T129"/>
  <c r="R131"/>
  <c r="R130"/>
  <c r="R129"/>
  <c r="P131"/>
  <c r="P130"/>
  <c r="P129"/>
  <c r="BK131"/>
  <c r="BK130"/>
  <c r="J130"/>
  <c r="BK129"/>
  <c r="J129"/>
  <c r="J131"/>
  <c r="BF131"/>
  <c r="J63"/>
  <c r="J62"/>
  <c r="BI128"/>
  <c r="BH128"/>
  <c r="BG128"/>
  <c r="BE128"/>
  <c r="T128"/>
  <c r="T127"/>
  <c r="R128"/>
  <c r="R127"/>
  <c r="P128"/>
  <c r="P127"/>
  <c r="BK128"/>
  <c r="BK127"/>
  <c r="J127"/>
  <c r="J128"/>
  <c r="BF128"/>
  <c r="J61"/>
  <c r="BI126"/>
  <c r="BH126"/>
  <c r="BG126"/>
  <c r="BE126"/>
  <c r="T126"/>
  <c r="R126"/>
  <c r="P126"/>
  <c r="BK126"/>
  <c r="J126"/>
  <c r="BF126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T120"/>
  <c r="R121"/>
  <c r="R120"/>
  <c r="P121"/>
  <c r="P120"/>
  <c r="BK121"/>
  <c r="BK120"/>
  <c r="J120"/>
  <c r="J121"/>
  <c r="BF121"/>
  <c r="J60"/>
  <c r="BI116"/>
  <c r="BH116"/>
  <c r="BG116"/>
  <c r="BE116"/>
  <c r="T116"/>
  <c r="R116"/>
  <c r="P116"/>
  <c r="BK116"/>
  <c r="J116"/>
  <c r="BF116"/>
  <c r="BI112"/>
  <c r="BH112"/>
  <c r="BG112"/>
  <c r="BE112"/>
  <c r="T112"/>
  <c r="R112"/>
  <c r="P112"/>
  <c r="BK112"/>
  <c r="J112"/>
  <c r="BF112"/>
  <c r="BI108"/>
  <c r="BH108"/>
  <c r="BG108"/>
  <c r="BE108"/>
  <c r="T108"/>
  <c r="R108"/>
  <c r="P108"/>
  <c r="BK108"/>
  <c r="J108"/>
  <c r="BF108"/>
  <c r="BI104"/>
  <c r="BH104"/>
  <c r="BG104"/>
  <c r="BE104"/>
  <c r="T104"/>
  <c r="T103"/>
  <c r="R104"/>
  <c r="R103"/>
  <c r="P104"/>
  <c r="P103"/>
  <c r="BK104"/>
  <c r="BK103"/>
  <c r="J103"/>
  <c r="J104"/>
  <c r="BF104"/>
  <c r="J59"/>
  <c r="BI100"/>
  <c r="BH100"/>
  <c r="BG100"/>
  <c r="BE100"/>
  <c r="T100"/>
  <c r="R100"/>
  <c r="P100"/>
  <c r="BK100"/>
  <c r="J100"/>
  <c r="BF100"/>
  <c r="BI96"/>
  <c r="BH96"/>
  <c r="BG96"/>
  <c r="BE96"/>
  <c r="T96"/>
  <c r="R96"/>
  <c r="P96"/>
  <c r="BK96"/>
  <c r="J96"/>
  <c r="BF96"/>
  <c r="BI93"/>
  <c r="F34"/>
  <c i="1" r="BD52"/>
  <c i="2" r="BH93"/>
  <c r="F33"/>
  <c i="1" r="BC52"/>
  <c i="2" r="BG93"/>
  <c r="F32"/>
  <c i="1" r="BB52"/>
  <c i="2" r="BE93"/>
  <c r="J30"/>
  <c i="1" r="AV52"/>
  <c i="2" r="F30"/>
  <c i="1" r="AZ52"/>
  <c i="2" r="T93"/>
  <c r="T92"/>
  <c r="T91"/>
  <c r="T90"/>
  <c r="R93"/>
  <c r="R92"/>
  <c r="R91"/>
  <c r="R90"/>
  <c r="P93"/>
  <c r="P92"/>
  <c r="P91"/>
  <c r="P90"/>
  <c i="1" r="AU52"/>
  <c i="2" r="BK93"/>
  <c r="BK92"/>
  <c r="J92"/>
  <c r="BK91"/>
  <c r="J91"/>
  <c r="BK90"/>
  <c r="J90"/>
  <c r="J56"/>
  <c r="J27"/>
  <c i="1" r="AG52"/>
  <c i="2" r="J93"/>
  <c r="BF93"/>
  <c r="J31"/>
  <c i="1" r="AW52"/>
  <c i="2" r="F31"/>
  <c i="1" r="BA52"/>
  <c i="2" r="J58"/>
  <c r="J57"/>
  <c r="J86"/>
  <c r="F86"/>
  <c r="F84"/>
  <c r="E82"/>
  <c r="J51"/>
  <c r="F51"/>
  <c r="F49"/>
  <c r="E47"/>
  <c r="J36"/>
  <c r="J18"/>
  <c r="E18"/>
  <c r="F87"/>
  <c r="F52"/>
  <c r="J17"/>
  <c r="J12"/>
  <c r="J84"/>
  <c r="J49"/>
  <c r="E7"/>
  <c r="E8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<sst xmlns="http://schemas.openxmlformats.org/spreadsheetml/2006/main">
  <si>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</si>
  <si>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</si>
  <si>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</si>
  <si>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</si>
  <si>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</si>
  <si>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</si>
  <si>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</si>
  <si>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{c93f8701-30fe-478b-b9c0-c42cf5cca0ed}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</si>
  <si>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</si>
  <si>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</si>
  <si>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</si>
  <si>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</si>
  <si>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</si>
  <si>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</si>
  <si>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</si>
  <si>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N2802019a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</si>
  <si>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</si>
  <si>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</si>
  <si>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střešního pláště BD Markova 222, Frenštát p. R.</t>
  </si>
  <si>
    <t>KSO:</t>
  </si>
  <si>
    <t/>
  </si>
  <si>
    <t>CC-CZ:</t>
  </si>
  <si>
    <t>Místo:</t>
  </si>
  <si>
    <t xml:space="preserve"> </t>
  </si>
  <si>
    <t>Datum:</t>
  </si>
  <si>
    <t>30. 5. 2019</t>
  </si>
  <si>
    <t>Zadavatel:</t>
  </si>
  <si>
    <t>IČ:</t>
  </si>
  <si>
    <t>00297852</t>
  </si>
  <si>
    <t>Město Frenštát p.R., Náměstí Míru 1, Frenštát p.R.</t>
  </si>
  <si>
    <t>DIČ:</t>
  </si>
  <si>
    <t>Uchazeč:</t>
  </si>
  <si>
    <t>Vyplň údaj</t>
  </si>
  <si>
    <t>Projektant:</t>
  </si>
  <si>
    <t>11174412</t>
  </si>
  <si>
    <t>Architektura &amp; interier, Šimůnek &amp; Partners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</si>
  <si>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</si>
  <si>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</si>
  <si>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</si>
  <si>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</si>
  <si>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</si>
  <si>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</si>
  <si>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</si>
  <si>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</si>
  <si>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</si>
  <si>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</si>
  <si>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</si>
  <si>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</si>
  <si>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</si>
  <si>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</si>
  <si>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</si>
  <si>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</si>
  <si>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</si>
  <si>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</si>
  <si>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</si>
  <si>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</si>
  <si>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</si>
  <si>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</si>
  <si>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</si>
  <si>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</si>
  <si>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</si>
  <si>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</si>
  <si>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</si>
  <si>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</si>
  <si>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</si>
  <si>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</si>
  <si>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</si>
  <si>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</si>
  <si>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</si>
  <si>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</si>
  <si>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</si>
  <si>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</si>
  <si>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</si>
  <si>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</si>
  <si>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</si>
  <si>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</si>
  <si>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</si>
  <si>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</si>
  <si>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</si>
  <si>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Architektonicko- stavební řešení BD Markova 222, Frenštát p.R.</t>
  </si>
  <si>
    <t>STA</t>
  </si>
  <si>
    <t>1</t>
  </si>
  <si>
    <t>{20897a54-4848-4758-987f-fafc21a315d6}</t>
  </si>
  <si>
    <t>SO 02</t>
  </si>
  <si>
    <t>Hromosvod</t>
  </si>
  <si>
    <t>{2dad4e6f-9d5c-49d4-9d6f-7d333dd1e5f2}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</si>
  <si>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</si>
  <si>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</si>
  <si>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</si>
  <si>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</si>
  <si>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</si>
  <si>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</si>
  <si>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</si>
  <si>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Architektonicko- stavební řešení BD Markova 222, Frenštát p.R.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</si>
  <si>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</si>
  <si>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</si>
  <si>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</si>
  <si>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</si>
  <si>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</si>
  <si>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</si>
  <si>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</si>
  <si>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</si>
  <si>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</si>
  <si>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</si>
  <si>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</si>
  <si>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</si>
  <si>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</si>
  <si>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</si>
  <si>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</si>
  <si>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</si>
  <si>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</si>
  <si>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>OST - Ostatní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</si>
  <si>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</si>
  <si>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</si>
  <si>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</si>
  <si>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</si>
  <si>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</si>
  <si>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</si>
  <si>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</si>
  <si>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</si>
  <si>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</si>
  <si>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</si>
  <si>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</si>
  <si>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</si>
  <si>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</si>
  <si>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</si>
  <si>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</si>
  <si>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</si>
  <si>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</si>
  <si>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</si>
  <si>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</si>
  <si>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</si>
  <si>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182303111</t>
  </si>
  <si>
    <t>Doplnění zeminy nebo substrátu na travnatých plochách tloušťky do 50 mm v rovině nebo na svahu do 1:5</t>
  </si>
  <si>
    <t>m2</t>
  </si>
  <si>
    <t>CS ÚRS 2018 02</t>
  </si>
  <si>
    <t>512</t>
  </si>
  <si>
    <t>2</t>
  </si>
  <si>
    <t>28161908</t>
  </si>
  <si>
    <t>VV</t>
  </si>
  <si>
    <t>50</t>
  </si>
  <si>
    <t>Součet</t>
  </si>
  <si>
    <t>4</t>
  </si>
  <si>
    <t>M</t>
  </si>
  <si>
    <t>10371500</t>
  </si>
  <si>
    <t>substrát pro trávníky VL</t>
  </si>
  <si>
    <t>m3</t>
  </si>
  <si>
    <t>1896552495</t>
  </si>
  <si>
    <t>50*0,058 'Přepočtené koeficientem množství</t>
  </si>
  <si>
    <t>3</t>
  </si>
  <si>
    <t>185803111</t>
  </si>
  <si>
    <t>Ošetření trávníku jednorázové v rovině nebo na svahu do 1:5</t>
  </si>
  <si>
    <t>545244685</t>
  </si>
  <si>
    <t>9</t>
  </si>
  <si>
    <t>Ostatní konstrukce a práce, bourání</t>
  </si>
  <si>
    <t>953921115</t>
  </si>
  <si>
    <t>Dlaždice betonové na sucho na ploché střechy kladené jednotlivě volně s mezerami např. pro schůdnost po měkké krytině, pro trvalé zatížení krytin, rozměru 500 x 500 mm</t>
  </si>
  <si>
    <t>kus</t>
  </si>
  <si>
    <t>69501353</t>
  </si>
  <si>
    <t>půdorys střechy</t>
  </si>
  <si>
    <t>750</t>
  </si>
  <si>
    <t>5</t>
  </si>
  <si>
    <t>953921116</t>
  </si>
  <si>
    <t>Dlaždice betonové na sucho na ploché střechy kladené jednotlivě volně s mezerami např. pro schůdnost po měkké krytině, pro trvalé zatížení krytin, rozměru Příplatek k ceně -1115 za podkládané čtverce (s přesahem) z asfaltové lepenky</t>
  </si>
  <si>
    <t>1852278619</t>
  </si>
  <si>
    <t>6</t>
  </si>
  <si>
    <t>953961113</t>
  </si>
  <si>
    <t>Kotvy chemické s vyvrtáním otvoru do betonu, železobetonu nebo tvrdého kamene tmel, velikost M 12, hloubka 110 mm</t>
  </si>
  <si>
    <t>293976051</t>
  </si>
  <si>
    <t>kotvení trámů do atiky</t>
  </si>
  <si>
    <t>85</t>
  </si>
  <si>
    <t>7</t>
  </si>
  <si>
    <t>953965122</t>
  </si>
  <si>
    <t>Kotvy chemické s vyvrtáním otvoru kotevní šrouby pro chemické kotvy, velikost M 12, délka 220 mm</t>
  </si>
  <si>
    <t>-809476444</t>
  </si>
  <si>
    <t>997</t>
  </si>
  <si>
    <t>Přesun sutě</t>
  </si>
  <si>
    <t>8</t>
  </si>
  <si>
    <t>997013114</t>
  </si>
  <si>
    <t>Vnitrostaveništní doprava suti a vybouraných hmot vodorovně do 50 m svisle s použitím mechanizace pro budovy a haly výšky přes 12 do 15 m</t>
  </si>
  <si>
    <t>t</t>
  </si>
  <si>
    <t>-1840184694</t>
  </si>
  <si>
    <t>997013501</t>
  </si>
  <si>
    <t>Odvoz suti a vybouraných hmot na skládku nebo meziskládku se složením, na vzdálenost do 1 km</t>
  </si>
  <si>
    <t>813936457</t>
  </si>
  <si>
    <t>10</t>
  </si>
  <si>
    <t>997013509</t>
  </si>
  <si>
    <t>Odvoz suti a vybouraných hmot na skládku nebo meziskládku se složením, na vzdálenost Příplatek k ceně za každý další i započatý 1 km přes 1 km</t>
  </si>
  <si>
    <t>1480753112</t>
  </si>
  <si>
    <t>1,13*14</t>
  </si>
  <si>
    <t>11</t>
  </si>
  <si>
    <t>997013831</t>
  </si>
  <si>
    <t>Poplatek za uložení stavebního odpadu na skládce (skládkovné) směsného stavebního a demoličního zatříděného do Katalogu odpadů pod kódem 170 904</t>
  </si>
  <si>
    <t>-2037172323</t>
  </si>
  <si>
    <t>998</t>
  </si>
  <si>
    <t>Přesun hmot</t>
  </si>
  <si>
    <t>12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</si>
  <si>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</si>
  <si>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</si>
  <si>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-1414625883</t>
  </si>
  <si>
    <t>PSV</t>
  </si>
  <si>
    <t>Práce a dodávky PSV</t>
  </si>
  <si>
    <t>712</t>
  </si>
  <si>
    <t>Povlakové krytiny</t>
  </si>
  <si>
    <t>13</t>
  </si>
  <si>
    <t>712300841</t>
  </si>
  <si>
    <t>Odstranění ze střech plochých do 10° mechu odškrabáním a očistěním s urovnáním povrchu</t>
  </si>
  <si>
    <t>16</t>
  </si>
  <si>
    <t>-40460268</t>
  </si>
  <si>
    <t>22,3*18,7</t>
  </si>
  <si>
    <t>-(1*2,7)</t>
  </si>
  <si>
    <t>14</t>
  </si>
  <si>
    <t>712361703</t>
  </si>
  <si>
    <t>Provedení povlakové krytiny střech plochých do 10° fólií přilepenou lepidlem v plné ploše</t>
  </si>
  <si>
    <t>1846906900</t>
  </si>
  <si>
    <t>19*(0,06+0,3)</t>
  </si>
  <si>
    <t>22,3*(0,06+0,15)*2</t>
  </si>
  <si>
    <t>(0,06+0,3)*(9,5+1+2,4+1+7,1)</t>
  </si>
  <si>
    <t>283221</t>
  </si>
  <si>
    <t xml:space="preserve">střešní EPDM membrána  1,14 mm</t>
  </si>
  <si>
    <t>vlastní</t>
  </si>
  <si>
    <t>32</t>
  </si>
  <si>
    <t>-2032459020</t>
  </si>
  <si>
    <t>438,08*1,15 'Přepočtené koeficientem množství</t>
  </si>
  <si>
    <t>712391172</t>
  </si>
  <si>
    <t>Provedení povlakové krytiny střech plochých do 10° -ostatní práce provedení vrstvy textilní ochranné</t>
  </si>
  <si>
    <t>582457156</t>
  </si>
  <si>
    <t>750*0,6*0,6</t>
  </si>
  <si>
    <t>17</t>
  </si>
  <si>
    <t>69311068</t>
  </si>
  <si>
    <t>geotextilie netkaná PP 300g/m2</t>
  </si>
  <si>
    <t>-1228659621</t>
  </si>
  <si>
    <t>270*1,15 'Přepočtené koeficientem množství</t>
  </si>
  <si>
    <t>18</t>
  </si>
  <si>
    <t>712861703</t>
  </si>
  <si>
    <t>Provedení povlakové krytiny střech samostatným vytažením izolačního povlaku fólií na konstrukce převyšující úroveň střechy, přilepenou lepidlem v plné ploše</t>
  </si>
  <si>
    <t>888411083</t>
  </si>
  <si>
    <t>(1,25+2,6)*2*0,5*3</t>
  </si>
  <si>
    <t>(1,25+1,25)*2*0,5*2</t>
  </si>
  <si>
    <t>(1,25+1,45)*2*0,5</t>
  </si>
  <si>
    <t>19</t>
  </si>
  <si>
    <t>283221a</t>
  </si>
  <si>
    <t>střešní EPDM membrána 1,14 mm</t>
  </si>
  <si>
    <t>-1533241284</t>
  </si>
  <si>
    <t>19,25*1,2 'Přepočtené koeficientem množství</t>
  </si>
  <si>
    <t>20</t>
  </si>
  <si>
    <t>998712203</t>
  </si>
  <si>
    <t>Přesun hmot pro povlakové krytiny stanovený procentní sazbou (%) z ceny vodorovná dopravní vzdálenost do 50 m v objektech výšky přes 12 do 24 m</t>
  </si>
  <si>
    <t>%</t>
  </si>
  <si>
    <t>-710843151</t>
  </si>
  <si>
    <t>713</t>
  </si>
  <si>
    <t>Izolace tepelné</t>
  </si>
  <si>
    <t>713131141</t>
  </si>
  <si>
    <t>Montáž tepelné izolace stěn rohožemi, pásy, deskami, dílci, bloky (izolační materiál ve specifikaci) lepením celoplošně</t>
  </si>
  <si>
    <t>1608735109</t>
  </si>
  <si>
    <t xml:space="preserve">půdorys střechy - doplnění KZS </t>
  </si>
  <si>
    <t>19*0,1</t>
  </si>
  <si>
    <t>(9,5+1+2,2+1+7)*0,1</t>
  </si>
  <si>
    <t>22</t>
  </si>
  <si>
    <t>28375935</t>
  </si>
  <si>
    <t>deska EPS 70 fasádní λ=0,039 tl 150mm</t>
  </si>
  <si>
    <t>-788786666</t>
  </si>
  <si>
    <t>půdorys střechy - doplnění KZS</t>
  </si>
  <si>
    <t>3,97*1,02 'Přepočtené koeficientem množství</t>
  </si>
  <si>
    <t>23</t>
  </si>
  <si>
    <t>713141136</t>
  </si>
  <si>
    <t>Montáž tepelné izolace střech plochých rohožemi, pásy, deskami, dílci, bloky (izolační materiál ve specifikaci) přilepenými za studena nízkoexpanzní (PUR) pěnou</t>
  </si>
  <si>
    <t>1789690492</t>
  </si>
  <si>
    <t>(22,3*18,7)*2</t>
  </si>
  <si>
    <t>-(1*2,7)*2</t>
  </si>
  <si>
    <t>24</t>
  </si>
  <si>
    <t>28375914</t>
  </si>
  <si>
    <t>deska EPS 150 pro trvalé zatížení v tlaku (max. 3000 kg/m2) tl 100mm</t>
  </si>
  <si>
    <t>-390383042</t>
  </si>
  <si>
    <t>828,62*1,02 'Přepočtené koeficientem množství</t>
  </si>
  <si>
    <t>25</t>
  </si>
  <si>
    <t>998713203</t>
  </si>
  <si>
    <t>Přesun hmot pro izolace tepelné stanovený procentní sazbou (%) z ceny vodorovná dopravní vzdálenost do 50 m v objektech výšky přes 12 do 24 m</t>
  </si>
  <si>
    <t>586539311</t>
  </si>
  <si>
    <t>721</t>
  </si>
  <si>
    <t>Zdravotechnika - vnitřní kanalizace</t>
  </si>
  <si>
    <t>26</t>
  </si>
  <si>
    <t>721210822</t>
  </si>
  <si>
    <t>Demontáž kanalizačního příslušenství střešních vtoků DN 100</t>
  </si>
  <si>
    <t>280438015</t>
  </si>
  <si>
    <t>27</t>
  </si>
  <si>
    <t>721233112</t>
  </si>
  <si>
    <t>Střešní vtoky (vpusti) polypropylenové (PP) pro ploché střechy s odtokem svislým DN 110</t>
  </si>
  <si>
    <t>-2143354850</t>
  </si>
  <si>
    <t>28</t>
  </si>
  <si>
    <t>998721203</t>
  </si>
  <si>
    <t>Přesun hmot pro vnitřní kanalizace stanovený procentní sazbou (%) z ceny vodorovná dopravní vzdálenost do 50 m v objektech výšky přes 12 do 24 m</t>
  </si>
  <si>
    <t>-2142598261</t>
  </si>
  <si>
    <t>762</t>
  </si>
  <si>
    <t>Konstrukce tesařské</t>
  </si>
  <si>
    <t>29</t>
  </si>
  <si>
    <t>762083122</t>
  </si>
  <si>
    <t>Práce společné pro tesařské konstrukce impregnace řeziva máčením proti dřevokaznému hmyzu, houbám a plísním, třída ohrožení 3 a 4 (dřevo v exteriéru)</t>
  </si>
  <si>
    <t>1436257649</t>
  </si>
  <si>
    <t xml:space="preserve">půdorys střechy </t>
  </si>
  <si>
    <t>19*0,15*0,05</t>
  </si>
  <si>
    <t>(9,5+1+2,2+1+7)*0,15*0,05</t>
  </si>
  <si>
    <t>(22,3*2)*0,15*0,05</t>
  </si>
  <si>
    <t>30</t>
  </si>
  <si>
    <t>762332141</t>
  </si>
  <si>
    <t>Montáž vázaných konstrukcí krovů střech pultových, sedlových, valbových, stanových čtvercového nebo obdélníkového půdorysu, z řeziva hraněného s použitím ocelových spojek (spojky ve specifikaci), průřezové plochy do 120 cm2</t>
  </si>
  <si>
    <t>m</t>
  </si>
  <si>
    <t>-1231791355</t>
  </si>
  <si>
    <t>19*2</t>
  </si>
  <si>
    <t>(9,5+1+2,2+1+7)*2</t>
  </si>
  <si>
    <t>22,3*2*2</t>
  </si>
  <si>
    <t>31</t>
  </si>
  <si>
    <t>60512125</t>
  </si>
  <si>
    <t>hranol stavební řezivo průřezu do 120cm2 do dl 6m</t>
  </si>
  <si>
    <t>-1430299426</t>
  </si>
  <si>
    <t>762361312</t>
  </si>
  <si>
    <t>Konstrukční vrstva pod klempířské prvky pro oplechování horních ploch zdí a nadezdívek (atik) z desek dřevoštěpkových šroubovaných do podkladu, tloušťky desky 22 mm</t>
  </si>
  <si>
    <t>-1564286595</t>
  </si>
  <si>
    <t>19*0,3</t>
  </si>
  <si>
    <t>(9,5+1+2,2+1+7)*0,3</t>
  </si>
  <si>
    <t>(22,3*2)*0,15</t>
  </si>
  <si>
    <t>33</t>
  </si>
  <si>
    <t>998762203</t>
  </si>
  <si>
    <t>Přesun hmot pro konstrukce tesařské stanovený procentní sazbou (%) z ceny vodorovná dopravní vzdálenost do 50 m v objektech výšky přes 12 do 24 m</t>
  </si>
  <si>
    <t>44064895</t>
  </si>
  <si>
    <t>764</t>
  </si>
  <si>
    <t>Konstrukce klempířské</t>
  </si>
  <si>
    <t>34</t>
  </si>
  <si>
    <t>764002841</t>
  </si>
  <si>
    <t>Demontáž klempířských konstrukcí oplechování horních ploch zdí a nadezdívek do suti</t>
  </si>
  <si>
    <t>-861236336</t>
  </si>
  <si>
    <t>(9,5+1+2,2+1+7)</t>
  </si>
  <si>
    <t>22,3*2</t>
  </si>
  <si>
    <t>35</t>
  </si>
  <si>
    <t>764002871</t>
  </si>
  <si>
    <t>Demontáž klempířských konstrukcí lemování zdí do suti</t>
  </si>
  <si>
    <t>-1432035668</t>
  </si>
  <si>
    <t>(1,25+2,6)*2*3</t>
  </si>
  <si>
    <t>(1,25+1,25)*2*2</t>
  </si>
  <si>
    <t>(1,25+1,45)*2</t>
  </si>
  <si>
    <t>36</t>
  </si>
  <si>
    <t>764011623</t>
  </si>
  <si>
    <t>Dilatační lišta z pozinkovaného plechu s povrchovou úpravou připojovací, včetně tmelení rš 150 mm</t>
  </si>
  <si>
    <t>-762104657</t>
  </si>
  <si>
    <t>37</t>
  </si>
  <si>
    <t>764212634</t>
  </si>
  <si>
    <t>Oplechování střešních prvků z pozinkovaného plechu s povrchovou úpravou štítu závětrnou lištou rš 330 mm</t>
  </si>
  <si>
    <t>-1676759327</t>
  </si>
  <si>
    <t>38</t>
  </si>
  <si>
    <t>764215605</t>
  </si>
  <si>
    <t>Oplechování horních ploch zdí a nadezdívek (atik) z pozinkovaného plechu s povrchovou úpravou celoplošně lepené rš 400 mm</t>
  </si>
  <si>
    <t>1503211886</t>
  </si>
  <si>
    <t>39</t>
  </si>
  <si>
    <t>764215607</t>
  </si>
  <si>
    <t>Oplechování horních ploch zdí a nadezdívek (atik) z pozinkovaného plechu s povrchovou úpravou celoplošně lepené rš 670 mm</t>
  </si>
  <si>
    <t>-1027026961</t>
  </si>
  <si>
    <t>40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</si>
  <si>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</si>
  <si>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</si>
  <si>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363020665</t>
  </si>
  <si>
    <t>41</t>
  </si>
  <si>
    <t>998764203</t>
  </si>
  <si>
    <t>Přesun hmot pro konstrukce klempířské stanovený procentní sazbou (%) z ceny vodorovná dopravní vzdálenost do 50 m v objektech výšky přes 12 do 24 m</t>
  </si>
  <si>
    <t>928659828</t>
  </si>
  <si>
    <t>765</t>
  </si>
  <si>
    <t>Krytina skládaná</t>
  </si>
  <si>
    <t>42</t>
  </si>
  <si>
    <t>765192001</t>
  </si>
  <si>
    <t>Nouzové zakrytí střechy plachtou</t>
  </si>
  <si>
    <t>-1029463469</t>
  </si>
  <si>
    <t>19*1,2</t>
  </si>
  <si>
    <t>(9,5+1+2,2+1+7)*1,2</t>
  </si>
  <si>
    <t>(22,3*2)*1,2</t>
  </si>
  <si>
    <t>43</t>
  </si>
  <si>
    <t>998765203</t>
  </si>
  <si>
    <t>Přesun hmot pro krytiny skládané stanovený procentní sazbou (%) z ceny vodorovná dopravní vzdálenost do 50 m v objektech výšky přes 12 do 24 m</t>
  </si>
  <si>
    <t>1728910877</t>
  </si>
  <si>
    <t>OST</t>
  </si>
  <si>
    <t>Ostatní</t>
  </si>
  <si>
    <t>44</t>
  </si>
  <si>
    <t>OST 01</t>
  </si>
  <si>
    <t>Autojeřáb pro přesun materiálů na střechu</t>
  </si>
  <si>
    <t>kpl</t>
  </si>
  <si>
    <t>1890131704</t>
  </si>
  <si>
    <t>45</t>
  </si>
  <si>
    <t>OST 02</t>
  </si>
  <si>
    <t>Zajištění BOZP a koordinace stavby</t>
  </si>
  <si>
    <t>119237057</t>
  </si>
  <si>
    <t>VRN</t>
  </si>
  <si>
    <t>Vedlejší rozpočtové náklady</t>
  </si>
  <si>
    <t>46</t>
  </si>
  <si>
    <t>VRN 01</t>
  </si>
  <si>
    <t>Zařízení staveniště</t>
  </si>
  <si>
    <t>956921732</t>
  </si>
  <si>
    <t>47</t>
  </si>
  <si>
    <t>VRN 02</t>
  </si>
  <si>
    <t>Provoz investora</t>
  </si>
  <si>
    <t>-1773356563</t>
  </si>
  <si>
    <t>SO 02 - Hromosvod</t>
  </si>
  <si>
    <t xml:space="preserve">    749 - Elektromontáže - ostatní práce a konstrukce</t>
  </si>
  <si>
    <t>749</t>
  </si>
  <si>
    <t>Elektromontáže - ostatní práce a konstrukce</t>
  </si>
  <si>
    <t>749001</t>
  </si>
  <si>
    <t>Demontáž starého hromosvodového vedení, montáž nového hromosvodového vedení - viz samostatný výkaz výměr</t>
  </si>
  <si>
    <t>1154528996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</si>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</sst>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4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8</v>
      </c>
    </row>
    <row r="5" ht="14.4" customHeight="1">
      <c r="B5" s="27"/>
      <c r="C5" s="28"/>
      <c r="D5" s="33" t="s">
        <v>14</v>
      </c>
      <c r="E5" s="28"/>
      <c r="F5" s="28"/>
      <c r="G5" s="28"/>
      <c r="H5" s="28"/>
      <c r="I5" s="28"/>
      <c r="J5" s="28"/>
      <c r="K5" s="34" t="s">
        <v>15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16</v>
      </c>
      <c r="BS5" s="23" t="s">
        <v>8</v>
      </c>
    </row>
    <row r="6" ht="36.96" customHeight="1">
      <c r="B6" s="27"/>
      <c r="C6" s="28"/>
      <c r="D6" s="36" t="s">
        <v>17</v>
      </c>
      <c r="E6" s="28"/>
      <c r="F6" s="28"/>
      <c r="G6" s="28"/>
      <c r="H6" s="28"/>
      <c r="I6" s="28"/>
      <c r="J6" s="28"/>
      <c r="K6" s="37" t="s">
        <v>18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19</v>
      </c>
      <c r="E7" s="28"/>
      <c r="F7" s="28"/>
      <c r="G7" s="28"/>
      <c r="H7" s="28"/>
      <c r="I7" s="28"/>
      <c r="J7" s="28"/>
      <c r="K7" s="34" t="s">
        <v>20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21</v>
      </c>
      <c r="AL7" s="28"/>
      <c r="AM7" s="28"/>
      <c r="AN7" s="34" t="s">
        <v>20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24</v>
      </c>
      <c r="AL8" s="28"/>
      <c r="AM8" s="28"/>
      <c r="AN8" s="40" t="s">
        <v>25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27</v>
      </c>
      <c r="AL10" s="28"/>
      <c r="AM10" s="28"/>
      <c r="AN10" s="34" t="s">
        <v>28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20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27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27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20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14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N2802019a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17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Rekonstrukce střešního pláště BD Markova 222, Frenštát p. R.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22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24</v>
      </c>
      <c r="AJ44" s="73"/>
      <c r="AK44" s="73"/>
      <c r="AL44" s="73"/>
      <c r="AM44" s="84" t="str">
        <f>IF(AN8= "","",AN8)</f>
        <v>30. 5. 2019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26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Frenštát p.R., Náměstí Míru 1, Frenštát p.R.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Architektura &amp; interier, Šimůnek &amp; Partners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20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20</v>
      </c>
    </row>
    <row r="52" s="5" customFormat="1" ht="31.5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01 - Architektonicko- 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'SO 01 - Architektonicko- ...'!P90</f>
        <v>0</v>
      </c>
      <c r="AV52" s="127">
        <f>'SO 01 - Architektonicko- ...'!J30</f>
        <v>0</v>
      </c>
      <c r="AW52" s="127">
        <f>'SO 01 - Architektonicko- ...'!J31</f>
        <v>0</v>
      </c>
      <c r="AX52" s="127">
        <f>'SO 01 - Architektonicko- ...'!J32</f>
        <v>0</v>
      </c>
      <c r="AY52" s="127">
        <f>'SO 01 - Architektonicko- ...'!J33</f>
        <v>0</v>
      </c>
      <c r="AZ52" s="127">
        <f>'SO 01 - Architektonicko- ...'!F30</f>
        <v>0</v>
      </c>
      <c r="BA52" s="127">
        <f>'SO 01 - Architektonicko- ...'!F31</f>
        <v>0</v>
      </c>
      <c r="BB52" s="127">
        <f>'SO 01 - Architektonicko- ...'!F32</f>
        <v>0</v>
      </c>
      <c r="BC52" s="127">
        <f>'SO 01 - Architektonicko- ...'!F33</f>
        <v>0</v>
      </c>
      <c r="BD52" s="129">
        <f>'SO 01 - Architektonicko- ...'!F34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20</v>
      </c>
      <c r="CM52" s="130" t="s">
        <v>81</v>
      </c>
    </row>
    <row r="53" s="5" customFormat="1" ht="16.5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02 - Hromosvod'!J27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'SO 02 - Hromosvod'!P78</f>
        <v>0</v>
      </c>
      <c r="AV53" s="132">
        <f>'SO 02 - Hromosvod'!J30</f>
        <v>0</v>
      </c>
      <c r="AW53" s="132">
        <f>'SO 02 - Hromosvod'!J31</f>
        <v>0</v>
      </c>
      <c r="AX53" s="132">
        <f>'SO 02 - Hromosvod'!J32</f>
        <v>0</v>
      </c>
      <c r="AY53" s="132">
        <f>'SO 02 - Hromosvod'!J33</f>
        <v>0</v>
      </c>
      <c r="AZ53" s="132">
        <f>'SO 02 - Hromosvod'!F30</f>
        <v>0</v>
      </c>
      <c r="BA53" s="132">
        <f>'SO 02 - Hromosvod'!F31</f>
        <v>0</v>
      </c>
      <c r="BB53" s="132">
        <f>'SO 02 - Hromosvod'!F32</f>
        <v>0</v>
      </c>
      <c r="BC53" s="132">
        <f>'SO 02 - Hromosvod'!F33</f>
        <v>0</v>
      </c>
      <c r="BD53" s="134">
        <f>'SO 02 - Hromosvod'!F34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20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QWqpar3rxwh0GXSoFfSzdjbLTkQ9SW4qbR5CDWNkTAaULiugdPgFIQMC05mPkGIVw2Jfj7SaEfPn0POEvKukaA==" hashValue="hLjBUMTxb9cTQjk+tkfqcAiqrt1HLsYIcctBGNVvglFVTC6S3M0HqtQKPL9V5DXxG3VCnsCOHw58iA6wc9YZeg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SO 01 - Architektonicko- ...'!C2" display="/"/>
    <hyperlink ref="A53" location="'SO 02 - Hromosvod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střešního pláště BD Markova 222, Frenštát p. R.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30. 5. 2019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28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27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ROUND(SUM(BE90:BE292), 2)</f>
        <v>0</v>
      </c>
      <c r="G30" s="46"/>
      <c r="H30" s="46"/>
      <c r="I30" s="157">
        <v>0.20999999999999999</v>
      </c>
      <c r="J30" s="156">
        <f>ROUND(ROUND((SUM(BE90:BE292)),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ROUND(SUM(BF90:BF292), 2)</f>
        <v>0</v>
      </c>
      <c r="G31" s="46"/>
      <c r="H31" s="46"/>
      <c r="I31" s="157">
        <v>0.14999999999999999</v>
      </c>
      <c r="J31" s="156">
        <f>ROUND(ROUND((SUM(BF90:BF292)),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ROUND(SUM(BG90:BG292),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ROUND(SUM(BH90:BH292),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ROUND(SUM(BI90:BI292),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střešního pláště BD Markova 222, Frenštát p. R.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01 - Architektonicko- stavební řešení BD Markova 222, Frenštát p.R.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30. 5. 2019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Frenštát p.R., Náměstí Míru 1, Frenštát p.R.</v>
      </c>
      <c r="G51" s="46"/>
      <c r="H51" s="46"/>
      <c r="I51" s="145" t="s">
        <v>33</v>
      </c>
      <c r="J51" s="43" t="str">
        <f>E21</f>
        <v>Architektura &amp; interier, Šimůnek &amp; Partners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J90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J91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J92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J103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J120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J127</f>
        <v>0</v>
      </c>
      <c r="K61" s="189"/>
    </row>
    <row r="62" s="7" customFormat="1" ht="24.96" customHeight="1">
      <c r="B62" s="176"/>
      <c r="C62" s="177"/>
      <c r="D62" s="178" t="s">
        <v>104</v>
      </c>
      <c r="E62" s="179"/>
      <c r="F62" s="179"/>
      <c r="G62" s="179"/>
      <c r="H62" s="179"/>
      <c r="I62" s="180"/>
      <c r="J62" s="181">
        <f>J129</f>
        <v>0</v>
      </c>
      <c r="K62" s="182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J130</f>
        <v>0</v>
      </c>
      <c r="K63" s="189"/>
    </row>
    <row r="64" s="8" customFormat="1" ht="19.92" customHeight="1">
      <c r="B64" s="183"/>
      <c r="C64" s="184"/>
      <c r="D64" s="185" t="s">
        <v>106</v>
      </c>
      <c r="E64" s="186"/>
      <c r="F64" s="186"/>
      <c r="G64" s="186"/>
      <c r="H64" s="186"/>
      <c r="I64" s="187"/>
      <c r="J64" s="188">
        <f>J176</f>
        <v>0</v>
      </c>
      <c r="K64" s="189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J200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J210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J242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J279</f>
        <v>0</v>
      </c>
      <c r="K68" s="189"/>
    </row>
    <row r="69" s="7" customFormat="1" ht="24.96" customHeight="1">
      <c r="B69" s="176"/>
      <c r="C69" s="177"/>
      <c r="D69" s="178" t="s">
        <v>111</v>
      </c>
      <c r="E69" s="179"/>
      <c r="F69" s="179"/>
      <c r="G69" s="179"/>
      <c r="H69" s="179"/>
      <c r="I69" s="180"/>
      <c r="J69" s="181">
        <f>J287</f>
        <v>0</v>
      </c>
      <c r="K69" s="182"/>
    </row>
    <row r="70" s="7" customFormat="1" ht="24.96" customHeight="1">
      <c r="B70" s="176"/>
      <c r="C70" s="177"/>
      <c r="D70" s="178" t="s">
        <v>112</v>
      </c>
      <c r="E70" s="179"/>
      <c r="F70" s="179"/>
      <c r="G70" s="179"/>
      <c r="H70" s="179"/>
      <c r="I70" s="180"/>
      <c r="J70" s="181">
        <f>J290</f>
        <v>0</v>
      </c>
      <c r="K70" s="182"/>
    </row>
    <row r="71" s="1" customFormat="1" ht="21.84" customHeight="1">
      <c r="B71" s="45"/>
      <c r="C71" s="46"/>
      <c r="D71" s="46"/>
      <c r="E71" s="46"/>
      <c r="F71" s="46"/>
      <c r="G71" s="46"/>
      <c r="H71" s="46"/>
      <c r="I71" s="143"/>
      <c r="J71" s="46"/>
      <c r="K71" s="50"/>
    </row>
    <row r="72" s="1" customFormat="1" ht="6.96" customHeight="1">
      <c r="B72" s="66"/>
      <c r="C72" s="67"/>
      <c r="D72" s="67"/>
      <c r="E72" s="67"/>
      <c r="F72" s="67"/>
      <c r="G72" s="67"/>
      <c r="H72" s="67"/>
      <c r="I72" s="165"/>
      <c r="J72" s="67"/>
      <c r="K72" s="68"/>
    </row>
    <row r="76" s="1" customFormat="1" ht="6.96" customHeight="1">
      <c r="B76" s="69"/>
      <c r="C76" s="70"/>
      <c r="D76" s="70"/>
      <c r="E76" s="70"/>
      <c r="F76" s="70"/>
      <c r="G76" s="70"/>
      <c r="H76" s="70"/>
      <c r="I76" s="168"/>
      <c r="J76" s="70"/>
      <c r="K76" s="70"/>
      <c r="L76" s="71"/>
    </row>
    <row r="77" s="1" customFormat="1" ht="36.96" customHeight="1">
      <c r="B77" s="45"/>
      <c r="C77" s="72" t="s">
        <v>113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4.4" customHeight="1">
      <c r="B79" s="45"/>
      <c r="C79" s="75" t="s">
        <v>17</v>
      </c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6.5" customHeight="1">
      <c r="B80" s="45"/>
      <c r="C80" s="73"/>
      <c r="D80" s="73"/>
      <c r="E80" s="191" t="str">
        <f>E7</f>
        <v>Rekonstrukce střešního pláště BD Markova 222, Frenštát p. R.</v>
      </c>
      <c r="F80" s="75"/>
      <c r="G80" s="75"/>
      <c r="H80" s="75"/>
      <c r="I80" s="190"/>
      <c r="J80" s="73"/>
      <c r="K80" s="73"/>
      <c r="L80" s="71"/>
    </row>
    <row r="81" s="1" customFormat="1" ht="14.4" customHeight="1">
      <c r="B81" s="45"/>
      <c r="C81" s="75" t="s">
        <v>92</v>
      </c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 ht="17.25" customHeight="1">
      <c r="B82" s="45"/>
      <c r="C82" s="73"/>
      <c r="D82" s="73"/>
      <c r="E82" s="81" t="str">
        <f>E9</f>
        <v>SO 01 - Architektonicko- stavební řešení BD Markova 222, Frenštát p.R.</v>
      </c>
      <c r="F82" s="73"/>
      <c r="G82" s="73"/>
      <c r="H82" s="73"/>
      <c r="I82" s="190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8" customHeight="1">
      <c r="B84" s="45"/>
      <c r="C84" s="75" t="s">
        <v>22</v>
      </c>
      <c r="D84" s="73"/>
      <c r="E84" s="73"/>
      <c r="F84" s="192" t="str">
        <f>F12</f>
        <v xml:space="preserve"> </v>
      </c>
      <c r="G84" s="73"/>
      <c r="H84" s="73"/>
      <c r="I84" s="193" t="s">
        <v>24</v>
      </c>
      <c r="J84" s="84" t="str">
        <f>IF(J12="","",J12)</f>
        <v>30. 5. 2019</v>
      </c>
      <c r="K84" s="73"/>
      <c r="L84" s="71"/>
    </row>
    <row r="85" s="1" customFormat="1" ht="6.96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1" customFormat="1">
      <c r="B86" s="45"/>
      <c r="C86" s="75" t="s">
        <v>26</v>
      </c>
      <c r="D86" s="73"/>
      <c r="E86" s="73"/>
      <c r="F86" s="192" t="str">
        <f>E15</f>
        <v>Město Frenštát p.R., Náměstí Míru 1, Frenštát p.R.</v>
      </c>
      <c r="G86" s="73"/>
      <c r="H86" s="73"/>
      <c r="I86" s="193" t="s">
        <v>33</v>
      </c>
      <c r="J86" s="192" t="str">
        <f>E21</f>
        <v>Architektura &amp; interier, Šimůnek &amp; Partners</v>
      </c>
      <c r="K86" s="73"/>
      <c r="L86" s="71"/>
    </row>
    <row r="87" s="1" customFormat="1" ht="14.4" customHeight="1">
      <c r="B87" s="45"/>
      <c r="C87" s="75" t="s">
        <v>31</v>
      </c>
      <c r="D87" s="73"/>
      <c r="E87" s="73"/>
      <c r="F87" s="192" t="str">
        <f>IF(E18="","",E18)</f>
        <v/>
      </c>
      <c r="G87" s="73"/>
      <c r="H87" s="73"/>
      <c r="I87" s="190"/>
      <c r="J87" s="73"/>
      <c r="K87" s="73"/>
      <c r="L87" s="71"/>
    </row>
    <row r="88" s="1" customFormat="1" ht="10.32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9" customFormat="1" ht="29.28" customHeight="1">
      <c r="B89" s="194"/>
      <c r="C89" s="195" t="s">
        <v>114</v>
      </c>
      <c r="D89" s="196" t="s">
        <v>58</v>
      </c>
      <c r="E89" s="196" t="s">
        <v>54</v>
      </c>
      <c r="F89" s="196" t="s">
        <v>115</v>
      </c>
      <c r="G89" s="196" t="s">
        <v>116</v>
      </c>
      <c r="H89" s="196" t="s">
        <v>117</v>
      </c>
      <c r="I89" s="197" t="s">
        <v>118</v>
      </c>
      <c r="J89" s="196" t="s">
        <v>96</v>
      </c>
      <c r="K89" s="198" t="s">
        <v>119</v>
      </c>
      <c r="L89" s="199"/>
      <c r="M89" s="101" t="s">
        <v>120</v>
      </c>
      <c r="N89" s="102" t="s">
        <v>43</v>
      </c>
      <c r="O89" s="102" t="s">
        <v>121</v>
      </c>
      <c r="P89" s="102" t="s">
        <v>122</v>
      </c>
      <c r="Q89" s="102" t="s">
        <v>123</v>
      </c>
      <c r="R89" s="102" t="s">
        <v>124</v>
      </c>
      <c r="S89" s="102" t="s">
        <v>125</v>
      </c>
      <c r="T89" s="103" t="s">
        <v>126</v>
      </c>
    </row>
    <row r="90" s="1" customFormat="1" ht="29.28" customHeight="1">
      <c r="B90" s="45"/>
      <c r="C90" s="107" t="s">
        <v>97</v>
      </c>
      <c r="D90" s="73"/>
      <c r="E90" s="73"/>
      <c r="F90" s="73"/>
      <c r="G90" s="73"/>
      <c r="H90" s="73"/>
      <c r="I90" s="190"/>
      <c r="J90" s="200">
        <f>BK90</f>
        <v>0</v>
      </c>
      <c r="K90" s="73"/>
      <c r="L90" s="71"/>
      <c r="M90" s="104"/>
      <c r="N90" s="105"/>
      <c r="O90" s="105"/>
      <c r="P90" s="201">
        <f>P91+P129+P287+P290</f>
        <v>0</v>
      </c>
      <c r="Q90" s="105"/>
      <c r="R90" s="201">
        <f>R91+R129+R287+R290</f>
        <v>30.950036800000003</v>
      </c>
      <c r="S90" s="105"/>
      <c r="T90" s="202">
        <f>T91+T129+T287+T290</f>
        <v>1.125208</v>
      </c>
      <c r="AT90" s="23" t="s">
        <v>72</v>
      </c>
      <c r="AU90" s="23" t="s">
        <v>98</v>
      </c>
      <c r="BK90" s="203">
        <f>BK91+BK129+BK287+BK290</f>
        <v>0</v>
      </c>
    </row>
    <row r="91" s="10" customFormat="1" ht="37.44001" customHeight="1">
      <c r="B91" s="204"/>
      <c r="C91" s="205"/>
      <c r="D91" s="206" t="s">
        <v>72</v>
      </c>
      <c r="E91" s="207" t="s">
        <v>127</v>
      </c>
      <c r="F91" s="207" t="s">
        <v>128</v>
      </c>
      <c r="G91" s="205"/>
      <c r="H91" s="205"/>
      <c r="I91" s="208"/>
      <c r="J91" s="209">
        <f>BK91</f>
        <v>0</v>
      </c>
      <c r="K91" s="205"/>
      <c r="L91" s="210"/>
      <c r="M91" s="211"/>
      <c r="N91" s="212"/>
      <c r="O91" s="212"/>
      <c r="P91" s="213">
        <f>P92+P103+P120+P127</f>
        <v>0</v>
      </c>
      <c r="Q91" s="212"/>
      <c r="R91" s="213">
        <f>R92+R103+R120+R127</f>
        <v>25.693550000000002</v>
      </c>
      <c r="S91" s="212"/>
      <c r="T91" s="214">
        <f>T92+T103+T120+T127</f>
        <v>0</v>
      </c>
      <c r="AR91" s="215" t="s">
        <v>81</v>
      </c>
      <c r="AT91" s="216" t="s">
        <v>72</v>
      </c>
      <c r="AU91" s="216" t="s">
        <v>73</v>
      </c>
      <c r="AY91" s="215" t="s">
        <v>129</v>
      </c>
      <c r="BK91" s="217">
        <f>BK92+BK103+BK120+BK127</f>
        <v>0</v>
      </c>
    </row>
    <row r="92" s="10" customFormat="1" ht="19.92" customHeight="1">
      <c r="B92" s="204"/>
      <c r="C92" s="205"/>
      <c r="D92" s="206" t="s">
        <v>72</v>
      </c>
      <c r="E92" s="218" t="s">
        <v>81</v>
      </c>
      <c r="F92" s="218" t="s">
        <v>130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SUM(P93:P102)</f>
        <v>0</v>
      </c>
      <c r="Q92" s="212"/>
      <c r="R92" s="213">
        <f>SUM(R93:R102)</f>
        <v>0.60899999999999999</v>
      </c>
      <c r="S92" s="212"/>
      <c r="T92" s="214">
        <f>SUM(T93:T102)</f>
        <v>0</v>
      </c>
      <c r="AR92" s="215" t="s">
        <v>81</v>
      </c>
      <c r="AT92" s="216" t="s">
        <v>72</v>
      </c>
      <c r="AU92" s="216" t="s">
        <v>81</v>
      </c>
      <c r="AY92" s="215" t="s">
        <v>129</v>
      </c>
      <c r="BK92" s="217">
        <f>SUM(BK93:BK102)</f>
        <v>0</v>
      </c>
    </row>
    <row r="93" s="1" customFormat="1" ht="25.5" customHeight="1">
      <c r="B93" s="45"/>
      <c r="C93" s="220" t="s">
        <v>81</v>
      </c>
      <c r="D93" s="220" t="s">
        <v>131</v>
      </c>
      <c r="E93" s="221" t="s">
        <v>132</v>
      </c>
      <c r="F93" s="222" t="s">
        <v>133</v>
      </c>
      <c r="G93" s="223" t="s">
        <v>134</v>
      </c>
      <c r="H93" s="224">
        <v>50</v>
      </c>
      <c r="I93" s="225"/>
      <c r="J93" s="224">
        <f>ROUND(I93*H93,2)</f>
        <v>0</v>
      </c>
      <c r="K93" s="222" t="s">
        <v>135</v>
      </c>
      <c r="L93" s="71"/>
      <c r="M93" s="226" t="s">
        <v>20</v>
      </c>
      <c r="N93" s="227" t="s">
        <v>45</v>
      </c>
      <c r="O93" s="46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3" t="s">
        <v>136</v>
      </c>
      <c r="AT93" s="23" t="s">
        <v>131</v>
      </c>
      <c r="AU93" s="23" t="s">
        <v>137</v>
      </c>
      <c r="AY93" s="23" t="s">
        <v>129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3" t="s">
        <v>137</v>
      </c>
      <c r="BK93" s="230">
        <f>ROUND(I93*H93,2)</f>
        <v>0</v>
      </c>
      <c r="BL93" s="23" t="s">
        <v>136</v>
      </c>
      <c r="BM93" s="23" t="s">
        <v>138</v>
      </c>
    </row>
    <row r="94" s="11" customFormat="1">
      <c r="B94" s="231"/>
      <c r="C94" s="232"/>
      <c r="D94" s="233" t="s">
        <v>139</v>
      </c>
      <c r="E94" s="234" t="s">
        <v>20</v>
      </c>
      <c r="F94" s="235" t="s">
        <v>140</v>
      </c>
      <c r="G94" s="232"/>
      <c r="H94" s="236">
        <v>50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139</v>
      </c>
      <c r="AU94" s="242" t="s">
        <v>137</v>
      </c>
      <c r="AV94" s="11" t="s">
        <v>137</v>
      </c>
      <c r="AW94" s="11" t="s">
        <v>36</v>
      </c>
      <c r="AX94" s="11" t="s">
        <v>73</v>
      </c>
      <c r="AY94" s="242" t="s">
        <v>129</v>
      </c>
    </row>
    <row r="95" s="12" customFormat="1">
      <c r="B95" s="243"/>
      <c r="C95" s="244"/>
      <c r="D95" s="233" t="s">
        <v>139</v>
      </c>
      <c r="E95" s="245" t="s">
        <v>20</v>
      </c>
      <c r="F95" s="246" t="s">
        <v>141</v>
      </c>
      <c r="G95" s="244"/>
      <c r="H95" s="247">
        <v>50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139</v>
      </c>
      <c r="AU95" s="253" t="s">
        <v>137</v>
      </c>
      <c r="AV95" s="12" t="s">
        <v>142</v>
      </c>
      <c r="AW95" s="12" t="s">
        <v>36</v>
      </c>
      <c r="AX95" s="12" t="s">
        <v>81</v>
      </c>
      <c r="AY95" s="253" t="s">
        <v>129</v>
      </c>
    </row>
    <row r="96" s="1" customFormat="1" ht="16.5" customHeight="1">
      <c r="B96" s="45"/>
      <c r="C96" s="254" t="s">
        <v>137</v>
      </c>
      <c r="D96" s="254" t="s">
        <v>143</v>
      </c>
      <c r="E96" s="255" t="s">
        <v>144</v>
      </c>
      <c r="F96" s="256" t="s">
        <v>145</v>
      </c>
      <c r="G96" s="257" t="s">
        <v>146</v>
      </c>
      <c r="H96" s="258">
        <v>2.8999999999999999</v>
      </c>
      <c r="I96" s="259"/>
      <c r="J96" s="258">
        <f>ROUND(I96*H96,2)</f>
        <v>0</v>
      </c>
      <c r="K96" s="256" t="s">
        <v>135</v>
      </c>
      <c r="L96" s="260"/>
      <c r="M96" s="261" t="s">
        <v>20</v>
      </c>
      <c r="N96" s="262" t="s">
        <v>45</v>
      </c>
      <c r="O96" s="46"/>
      <c r="P96" s="228">
        <f>O96*H96</f>
        <v>0</v>
      </c>
      <c r="Q96" s="228">
        <v>0.20999999999999999</v>
      </c>
      <c r="R96" s="228">
        <f>Q96*H96</f>
        <v>0.60899999999999999</v>
      </c>
      <c r="S96" s="228">
        <v>0</v>
      </c>
      <c r="T96" s="229">
        <f>S96*H96</f>
        <v>0</v>
      </c>
      <c r="AR96" s="23" t="s">
        <v>136</v>
      </c>
      <c r="AT96" s="23" t="s">
        <v>143</v>
      </c>
      <c r="AU96" s="23" t="s">
        <v>137</v>
      </c>
      <c r="AY96" s="23" t="s">
        <v>129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3" t="s">
        <v>137</v>
      </c>
      <c r="BK96" s="230">
        <f>ROUND(I96*H96,2)</f>
        <v>0</v>
      </c>
      <c r="BL96" s="23" t="s">
        <v>136</v>
      </c>
      <c r="BM96" s="23" t="s">
        <v>147</v>
      </c>
    </row>
    <row r="97" s="11" customFormat="1">
      <c r="B97" s="231"/>
      <c r="C97" s="232"/>
      <c r="D97" s="233" t="s">
        <v>139</v>
      </c>
      <c r="E97" s="234" t="s">
        <v>20</v>
      </c>
      <c r="F97" s="235" t="s">
        <v>140</v>
      </c>
      <c r="G97" s="232"/>
      <c r="H97" s="236">
        <v>50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139</v>
      </c>
      <c r="AU97" s="242" t="s">
        <v>137</v>
      </c>
      <c r="AV97" s="11" t="s">
        <v>137</v>
      </c>
      <c r="AW97" s="11" t="s">
        <v>36</v>
      </c>
      <c r="AX97" s="11" t="s">
        <v>73</v>
      </c>
      <c r="AY97" s="242" t="s">
        <v>129</v>
      </c>
    </row>
    <row r="98" s="12" customFormat="1">
      <c r="B98" s="243"/>
      <c r="C98" s="244"/>
      <c r="D98" s="233" t="s">
        <v>139</v>
      </c>
      <c r="E98" s="245" t="s">
        <v>20</v>
      </c>
      <c r="F98" s="246" t="s">
        <v>141</v>
      </c>
      <c r="G98" s="244"/>
      <c r="H98" s="247">
        <v>50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139</v>
      </c>
      <c r="AU98" s="253" t="s">
        <v>137</v>
      </c>
      <c r="AV98" s="12" t="s">
        <v>142</v>
      </c>
      <c r="AW98" s="12" t="s">
        <v>36</v>
      </c>
      <c r="AX98" s="12" t="s">
        <v>81</v>
      </c>
      <c r="AY98" s="253" t="s">
        <v>129</v>
      </c>
    </row>
    <row r="99" s="11" customFormat="1">
      <c r="B99" s="231"/>
      <c r="C99" s="232"/>
      <c r="D99" s="233" t="s">
        <v>139</v>
      </c>
      <c r="E99" s="232"/>
      <c r="F99" s="235" t="s">
        <v>148</v>
      </c>
      <c r="G99" s="232"/>
      <c r="H99" s="236">
        <v>2.8999999999999999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139</v>
      </c>
      <c r="AU99" s="242" t="s">
        <v>137</v>
      </c>
      <c r="AV99" s="11" t="s">
        <v>137</v>
      </c>
      <c r="AW99" s="11" t="s">
        <v>6</v>
      </c>
      <c r="AX99" s="11" t="s">
        <v>81</v>
      </c>
      <c r="AY99" s="242" t="s">
        <v>129</v>
      </c>
    </row>
    <row r="100" s="1" customFormat="1" ht="16.5" customHeight="1">
      <c r="B100" s="45"/>
      <c r="C100" s="220" t="s">
        <v>149</v>
      </c>
      <c r="D100" s="220" t="s">
        <v>131</v>
      </c>
      <c r="E100" s="221" t="s">
        <v>150</v>
      </c>
      <c r="F100" s="222" t="s">
        <v>151</v>
      </c>
      <c r="G100" s="223" t="s">
        <v>134</v>
      </c>
      <c r="H100" s="224">
        <v>50</v>
      </c>
      <c r="I100" s="225"/>
      <c r="J100" s="224">
        <f>ROUND(I100*H100,2)</f>
        <v>0</v>
      </c>
      <c r="K100" s="222" t="s">
        <v>135</v>
      </c>
      <c r="L100" s="71"/>
      <c r="M100" s="226" t="s">
        <v>20</v>
      </c>
      <c r="N100" s="227" t="s">
        <v>45</v>
      </c>
      <c r="O100" s="46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3" t="s">
        <v>142</v>
      </c>
      <c r="AT100" s="23" t="s">
        <v>131</v>
      </c>
      <c r="AU100" s="23" t="s">
        <v>137</v>
      </c>
      <c r="AY100" s="23" t="s">
        <v>129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3" t="s">
        <v>137</v>
      </c>
      <c r="BK100" s="230">
        <f>ROUND(I100*H100,2)</f>
        <v>0</v>
      </c>
      <c r="BL100" s="23" t="s">
        <v>142</v>
      </c>
      <c r="BM100" s="23" t="s">
        <v>152</v>
      </c>
    </row>
    <row r="101" s="11" customFormat="1">
      <c r="B101" s="231"/>
      <c r="C101" s="232"/>
      <c r="D101" s="233" t="s">
        <v>139</v>
      </c>
      <c r="E101" s="234" t="s">
        <v>20</v>
      </c>
      <c r="F101" s="235" t="s">
        <v>140</v>
      </c>
      <c r="G101" s="232"/>
      <c r="H101" s="236">
        <v>50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139</v>
      </c>
      <c r="AU101" s="242" t="s">
        <v>137</v>
      </c>
      <c r="AV101" s="11" t="s">
        <v>137</v>
      </c>
      <c r="AW101" s="11" t="s">
        <v>36</v>
      </c>
      <c r="AX101" s="11" t="s">
        <v>73</v>
      </c>
      <c r="AY101" s="242" t="s">
        <v>129</v>
      </c>
    </row>
    <row r="102" s="12" customFormat="1">
      <c r="B102" s="243"/>
      <c r="C102" s="244"/>
      <c r="D102" s="233" t="s">
        <v>139</v>
      </c>
      <c r="E102" s="245" t="s">
        <v>20</v>
      </c>
      <c r="F102" s="246" t="s">
        <v>141</v>
      </c>
      <c r="G102" s="244"/>
      <c r="H102" s="247">
        <v>50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139</v>
      </c>
      <c r="AU102" s="253" t="s">
        <v>137</v>
      </c>
      <c r="AV102" s="12" t="s">
        <v>142</v>
      </c>
      <c r="AW102" s="12" t="s">
        <v>36</v>
      </c>
      <c r="AX102" s="12" t="s">
        <v>81</v>
      </c>
      <c r="AY102" s="253" t="s">
        <v>129</v>
      </c>
    </row>
    <row r="103" s="10" customFormat="1" ht="29.88" customHeight="1">
      <c r="B103" s="204"/>
      <c r="C103" s="205"/>
      <c r="D103" s="206" t="s">
        <v>72</v>
      </c>
      <c r="E103" s="218" t="s">
        <v>153</v>
      </c>
      <c r="F103" s="218" t="s">
        <v>154</v>
      </c>
      <c r="G103" s="205"/>
      <c r="H103" s="205"/>
      <c r="I103" s="208"/>
      <c r="J103" s="219">
        <f>BK103</f>
        <v>0</v>
      </c>
      <c r="K103" s="205"/>
      <c r="L103" s="210"/>
      <c r="M103" s="211"/>
      <c r="N103" s="212"/>
      <c r="O103" s="212"/>
      <c r="P103" s="213">
        <f>SUM(P104:P119)</f>
        <v>0</v>
      </c>
      <c r="Q103" s="212"/>
      <c r="R103" s="213">
        <f>SUM(R104:R119)</f>
        <v>25.08455</v>
      </c>
      <c r="S103" s="212"/>
      <c r="T103" s="214">
        <f>SUM(T104:T119)</f>
        <v>0</v>
      </c>
      <c r="AR103" s="215" t="s">
        <v>81</v>
      </c>
      <c r="AT103" s="216" t="s">
        <v>72</v>
      </c>
      <c r="AU103" s="216" t="s">
        <v>81</v>
      </c>
      <c r="AY103" s="215" t="s">
        <v>129</v>
      </c>
      <c r="BK103" s="217">
        <f>SUM(BK104:BK119)</f>
        <v>0</v>
      </c>
    </row>
    <row r="104" s="1" customFormat="1" ht="38.25" customHeight="1">
      <c r="B104" s="45"/>
      <c r="C104" s="220" t="s">
        <v>142</v>
      </c>
      <c r="D104" s="220" t="s">
        <v>131</v>
      </c>
      <c r="E104" s="221" t="s">
        <v>155</v>
      </c>
      <c r="F104" s="222" t="s">
        <v>156</v>
      </c>
      <c r="G104" s="223" t="s">
        <v>157</v>
      </c>
      <c r="H104" s="224">
        <v>750</v>
      </c>
      <c r="I104" s="225"/>
      <c r="J104" s="224">
        <f>ROUND(I104*H104,2)</f>
        <v>0</v>
      </c>
      <c r="K104" s="222" t="s">
        <v>135</v>
      </c>
      <c r="L104" s="71"/>
      <c r="M104" s="226" t="s">
        <v>20</v>
      </c>
      <c r="N104" s="227" t="s">
        <v>45</v>
      </c>
      <c r="O104" s="46"/>
      <c r="P104" s="228">
        <f>O104*H104</f>
        <v>0</v>
      </c>
      <c r="Q104" s="228">
        <v>0.033000000000000002</v>
      </c>
      <c r="R104" s="228">
        <f>Q104*H104</f>
        <v>24.75</v>
      </c>
      <c r="S104" s="228">
        <v>0</v>
      </c>
      <c r="T104" s="229">
        <f>S104*H104</f>
        <v>0</v>
      </c>
      <c r="AR104" s="23" t="s">
        <v>142</v>
      </c>
      <c r="AT104" s="23" t="s">
        <v>131</v>
      </c>
      <c r="AU104" s="23" t="s">
        <v>137</v>
      </c>
      <c r="AY104" s="23" t="s">
        <v>129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3" t="s">
        <v>137</v>
      </c>
      <c r="BK104" s="230">
        <f>ROUND(I104*H104,2)</f>
        <v>0</v>
      </c>
      <c r="BL104" s="23" t="s">
        <v>142</v>
      </c>
      <c r="BM104" s="23" t="s">
        <v>158</v>
      </c>
    </row>
    <row r="105" s="13" customFormat="1">
      <c r="B105" s="263"/>
      <c r="C105" s="264"/>
      <c r="D105" s="233" t="s">
        <v>139</v>
      </c>
      <c r="E105" s="265" t="s">
        <v>20</v>
      </c>
      <c r="F105" s="266" t="s">
        <v>159</v>
      </c>
      <c r="G105" s="264"/>
      <c r="H105" s="265" t="s">
        <v>20</v>
      </c>
      <c r="I105" s="267"/>
      <c r="J105" s="264"/>
      <c r="K105" s="264"/>
      <c r="L105" s="268"/>
      <c r="M105" s="269"/>
      <c r="N105" s="270"/>
      <c r="O105" s="270"/>
      <c r="P105" s="270"/>
      <c r="Q105" s="270"/>
      <c r="R105" s="270"/>
      <c r="S105" s="270"/>
      <c r="T105" s="271"/>
      <c r="AT105" s="272" t="s">
        <v>139</v>
      </c>
      <c r="AU105" s="272" t="s">
        <v>137</v>
      </c>
      <c r="AV105" s="13" t="s">
        <v>81</v>
      </c>
      <c r="AW105" s="13" t="s">
        <v>36</v>
      </c>
      <c r="AX105" s="13" t="s">
        <v>73</v>
      </c>
      <c r="AY105" s="272" t="s">
        <v>129</v>
      </c>
    </row>
    <row r="106" s="11" customFormat="1">
      <c r="B106" s="231"/>
      <c r="C106" s="232"/>
      <c r="D106" s="233" t="s">
        <v>139</v>
      </c>
      <c r="E106" s="234" t="s">
        <v>20</v>
      </c>
      <c r="F106" s="235" t="s">
        <v>160</v>
      </c>
      <c r="G106" s="232"/>
      <c r="H106" s="236">
        <v>750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139</v>
      </c>
      <c r="AU106" s="242" t="s">
        <v>137</v>
      </c>
      <c r="AV106" s="11" t="s">
        <v>137</v>
      </c>
      <c r="AW106" s="11" t="s">
        <v>36</v>
      </c>
      <c r="AX106" s="11" t="s">
        <v>73</v>
      </c>
      <c r="AY106" s="242" t="s">
        <v>129</v>
      </c>
    </row>
    <row r="107" s="12" customFormat="1">
      <c r="B107" s="243"/>
      <c r="C107" s="244"/>
      <c r="D107" s="233" t="s">
        <v>139</v>
      </c>
      <c r="E107" s="245" t="s">
        <v>20</v>
      </c>
      <c r="F107" s="246" t="s">
        <v>141</v>
      </c>
      <c r="G107" s="244"/>
      <c r="H107" s="247">
        <v>750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139</v>
      </c>
      <c r="AU107" s="253" t="s">
        <v>137</v>
      </c>
      <c r="AV107" s="12" t="s">
        <v>142</v>
      </c>
      <c r="AW107" s="12" t="s">
        <v>36</v>
      </c>
      <c r="AX107" s="12" t="s">
        <v>81</v>
      </c>
      <c r="AY107" s="253" t="s">
        <v>129</v>
      </c>
    </row>
    <row r="108" s="1" customFormat="1" ht="51" customHeight="1">
      <c r="B108" s="45"/>
      <c r="C108" s="220" t="s">
        <v>161</v>
      </c>
      <c r="D108" s="220" t="s">
        <v>131</v>
      </c>
      <c r="E108" s="221" t="s">
        <v>162</v>
      </c>
      <c r="F108" s="222" t="s">
        <v>163</v>
      </c>
      <c r="G108" s="223" t="s">
        <v>157</v>
      </c>
      <c r="H108" s="224">
        <v>750</v>
      </c>
      <c r="I108" s="225"/>
      <c r="J108" s="224">
        <f>ROUND(I108*H108,2)</f>
        <v>0</v>
      </c>
      <c r="K108" s="222" t="s">
        <v>135</v>
      </c>
      <c r="L108" s="71"/>
      <c r="M108" s="226" t="s">
        <v>20</v>
      </c>
      <c r="N108" s="227" t="s">
        <v>45</v>
      </c>
      <c r="O108" s="46"/>
      <c r="P108" s="228">
        <f>O108*H108</f>
        <v>0</v>
      </c>
      <c r="Q108" s="228">
        <v>0.00042000000000000002</v>
      </c>
      <c r="R108" s="228">
        <f>Q108*H108</f>
        <v>0.315</v>
      </c>
      <c r="S108" s="228">
        <v>0</v>
      </c>
      <c r="T108" s="229">
        <f>S108*H108</f>
        <v>0</v>
      </c>
      <c r="AR108" s="23" t="s">
        <v>142</v>
      </c>
      <c r="AT108" s="23" t="s">
        <v>131</v>
      </c>
      <c r="AU108" s="23" t="s">
        <v>137</v>
      </c>
      <c r="AY108" s="23" t="s">
        <v>129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3" t="s">
        <v>137</v>
      </c>
      <c r="BK108" s="230">
        <f>ROUND(I108*H108,2)</f>
        <v>0</v>
      </c>
      <c r="BL108" s="23" t="s">
        <v>142</v>
      </c>
      <c r="BM108" s="23" t="s">
        <v>164</v>
      </c>
    </row>
    <row r="109" s="13" customFormat="1">
      <c r="B109" s="263"/>
      <c r="C109" s="264"/>
      <c r="D109" s="233" t="s">
        <v>139</v>
      </c>
      <c r="E109" s="265" t="s">
        <v>20</v>
      </c>
      <c r="F109" s="266" t="s">
        <v>159</v>
      </c>
      <c r="G109" s="264"/>
      <c r="H109" s="265" t="s">
        <v>20</v>
      </c>
      <c r="I109" s="267"/>
      <c r="J109" s="264"/>
      <c r="K109" s="264"/>
      <c r="L109" s="268"/>
      <c r="M109" s="269"/>
      <c r="N109" s="270"/>
      <c r="O109" s="270"/>
      <c r="P109" s="270"/>
      <c r="Q109" s="270"/>
      <c r="R109" s="270"/>
      <c r="S109" s="270"/>
      <c r="T109" s="271"/>
      <c r="AT109" s="272" t="s">
        <v>139</v>
      </c>
      <c r="AU109" s="272" t="s">
        <v>137</v>
      </c>
      <c r="AV109" s="13" t="s">
        <v>81</v>
      </c>
      <c r="AW109" s="13" t="s">
        <v>36</v>
      </c>
      <c r="AX109" s="13" t="s">
        <v>73</v>
      </c>
      <c r="AY109" s="272" t="s">
        <v>129</v>
      </c>
    </row>
    <row r="110" s="11" customFormat="1">
      <c r="B110" s="231"/>
      <c r="C110" s="232"/>
      <c r="D110" s="233" t="s">
        <v>139</v>
      </c>
      <c r="E110" s="234" t="s">
        <v>20</v>
      </c>
      <c r="F110" s="235" t="s">
        <v>160</v>
      </c>
      <c r="G110" s="232"/>
      <c r="H110" s="236">
        <v>750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139</v>
      </c>
      <c r="AU110" s="242" t="s">
        <v>137</v>
      </c>
      <c r="AV110" s="11" t="s">
        <v>137</v>
      </c>
      <c r="AW110" s="11" t="s">
        <v>36</v>
      </c>
      <c r="AX110" s="11" t="s">
        <v>73</v>
      </c>
      <c r="AY110" s="242" t="s">
        <v>129</v>
      </c>
    </row>
    <row r="111" s="12" customFormat="1">
      <c r="B111" s="243"/>
      <c r="C111" s="244"/>
      <c r="D111" s="233" t="s">
        <v>139</v>
      </c>
      <c r="E111" s="245" t="s">
        <v>20</v>
      </c>
      <c r="F111" s="246" t="s">
        <v>141</v>
      </c>
      <c r="G111" s="244"/>
      <c r="H111" s="247">
        <v>750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139</v>
      </c>
      <c r="AU111" s="253" t="s">
        <v>137</v>
      </c>
      <c r="AV111" s="12" t="s">
        <v>142</v>
      </c>
      <c r="AW111" s="12" t="s">
        <v>36</v>
      </c>
      <c r="AX111" s="12" t="s">
        <v>81</v>
      </c>
      <c r="AY111" s="253" t="s">
        <v>129</v>
      </c>
    </row>
    <row r="112" s="1" customFormat="1" ht="25.5" customHeight="1">
      <c r="B112" s="45"/>
      <c r="C112" s="220" t="s">
        <v>165</v>
      </c>
      <c r="D112" s="220" t="s">
        <v>131</v>
      </c>
      <c r="E112" s="221" t="s">
        <v>166</v>
      </c>
      <c r="F112" s="222" t="s">
        <v>167</v>
      </c>
      <c r="G112" s="223" t="s">
        <v>157</v>
      </c>
      <c r="H112" s="224">
        <v>85</v>
      </c>
      <c r="I112" s="225"/>
      <c r="J112" s="224">
        <f>ROUND(I112*H112,2)</f>
        <v>0</v>
      </c>
      <c r="K112" s="222" t="s">
        <v>135</v>
      </c>
      <c r="L112" s="71"/>
      <c r="M112" s="226" t="s">
        <v>20</v>
      </c>
      <c r="N112" s="227" t="s">
        <v>45</v>
      </c>
      <c r="O112" s="46"/>
      <c r="P112" s="228">
        <f>O112*H112</f>
        <v>0</v>
      </c>
      <c r="Q112" s="228">
        <v>1.0000000000000001E-05</v>
      </c>
      <c r="R112" s="228">
        <f>Q112*H112</f>
        <v>0.00085000000000000006</v>
      </c>
      <c r="S112" s="228">
        <v>0</v>
      </c>
      <c r="T112" s="229">
        <f>S112*H112</f>
        <v>0</v>
      </c>
      <c r="AR112" s="23" t="s">
        <v>142</v>
      </c>
      <c r="AT112" s="23" t="s">
        <v>131</v>
      </c>
      <c r="AU112" s="23" t="s">
        <v>137</v>
      </c>
      <c r="AY112" s="23" t="s">
        <v>129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3" t="s">
        <v>137</v>
      </c>
      <c r="BK112" s="230">
        <f>ROUND(I112*H112,2)</f>
        <v>0</v>
      </c>
      <c r="BL112" s="23" t="s">
        <v>142</v>
      </c>
      <c r="BM112" s="23" t="s">
        <v>168</v>
      </c>
    </row>
    <row r="113" s="13" customFormat="1">
      <c r="B113" s="263"/>
      <c r="C113" s="264"/>
      <c r="D113" s="233" t="s">
        <v>139</v>
      </c>
      <c r="E113" s="265" t="s">
        <v>20</v>
      </c>
      <c r="F113" s="266" t="s">
        <v>169</v>
      </c>
      <c r="G113" s="264"/>
      <c r="H113" s="265" t="s">
        <v>20</v>
      </c>
      <c r="I113" s="267"/>
      <c r="J113" s="264"/>
      <c r="K113" s="264"/>
      <c r="L113" s="268"/>
      <c r="M113" s="269"/>
      <c r="N113" s="270"/>
      <c r="O113" s="270"/>
      <c r="P113" s="270"/>
      <c r="Q113" s="270"/>
      <c r="R113" s="270"/>
      <c r="S113" s="270"/>
      <c r="T113" s="271"/>
      <c r="AT113" s="272" t="s">
        <v>139</v>
      </c>
      <c r="AU113" s="272" t="s">
        <v>137</v>
      </c>
      <c r="AV113" s="13" t="s">
        <v>81</v>
      </c>
      <c r="AW113" s="13" t="s">
        <v>36</v>
      </c>
      <c r="AX113" s="13" t="s">
        <v>73</v>
      </c>
      <c r="AY113" s="272" t="s">
        <v>129</v>
      </c>
    </row>
    <row r="114" s="11" customFormat="1">
      <c r="B114" s="231"/>
      <c r="C114" s="232"/>
      <c r="D114" s="233" t="s">
        <v>139</v>
      </c>
      <c r="E114" s="234" t="s">
        <v>20</v>
      </c>
      <c r="F114" s="235" t="s">
        <v>170</v>
      </c>
      <c r="G114" s="232"/>
      <c r="H114" s="236">
        <v>85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139</v>
      </c>
      <c r="AU114" s="242" t="s">
        <v>137</v>
      </c>
      <c r="AV114" s="11" t="s">
        <v>137</v>
      </c>
      <c r="AW114" s="11" t="s">
        <v>36</v>
      </c>
      <c r="AX114" s="11" t="s">
        <v>73</v>
      </c>
      <c r="AY114" s="242" t="s">
        <v>129</v>
      </c>
    </row>
    <row r="115" s="12" customFormat="1">
      <c r="B115" s="243"/>
      <c r="C115" s="244"/>
      <c r="D115" s="233" t="s">
        <v>139</v>
      </c>
      <c r="E115" s="245" t="s">
        <v>20</v>
      </c>
      <c r="F115" s="246" t="s">
        <v>141</v>
      </c>
      <c r="G115" s="244"/>
      <c r="H115" s="247">
        <v>85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139</v>
      </c>
      <c r="AU115" s="253" t="s">
        <v>137</v>
      </c>
      <c r="AV115" s="12" t="s">
        <v>142</v>
      </c>
      <c r="AW115" s="12" t="s">
        <v>36</v>
      </c>
      <c r="AX115" s="12" t="s">
        <v>81</v>
      </c>
      <c r="AY115" s="253" t="s">
        <v>129</v>
      </c>
    </row>
    <row r="116" s="1" customFormat="1" ht="25.5" customHeight="1">
      <c r="B116" s="45"/>
      <c r="C116" s="220" t="s">
        <v>171</v>
      </c>
      <c r="D116" s="220" t="s">
        <v>131</v>
      </c>
      <c r="E116" s="221" t="s">
        <v>172</v>
      </c>
      <c r="F116" s="222" t="s">
        <v>173</v>
      </c>
      <c r="G116" s="223" t="s">
        <v>157</v>
      </c>
      <c r="H116" s="224">
        <v>85</v>
      </c>
      <c r="I116" s="225"/>
      <c r="J116" s="224">
        <f>ROUND(I116*H116,2)</f>
        <v>0</v>
      </c>
      <c r="K116" s="222" t="s">
        <v>135</v>
      </c>
      <c r="L116" s="71"/>
      <c r="M116" s="226" t="s">
        <v>20</v>
      </c>
      <c r="N116" s="227" t="s">
        <v>45</v>
      </c>
      <c r="O116" s="46"/>
      <c r="P116" s="228">
        <f>O116*H116</f>
        <v>0</v>
      </c>
      <c r="Q116" s="228">
        <v>0.00022000000000000001</v>
      </c>
      <c r="R116" s="228">
        <f>Q116*H116</f>
        <v>0.018700000000000001</v>
      </c>
      <c r="S116" s="228">
        <v>0</v>
      </c>
      <c r="T116" s="229">
        <f>S116*H116</f>
        <v>0</v>
      </c>
      <c r="AR116" s="23" t="s">
        <v>142</v>
      </c>
      <c r="AT116" s="23" t="s">
        <v>131</v>
      </c>
      <c r="AU116" s="23" t="s">
        <v>137</v>
      </c>
      <c r="AY116" s="23" t="s">
        <v>129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3" t="s">
        <v>137</v>
      </c>
      <c r="BK116" s="230">
        <f>ROUND(I116*H116,2)</f>
        <v>0</v>
      </c>
      <c r="BL116" s="23" t="s">
        <v>142</v>
      </c>
      <c r="BM116" s="23" t="s">
        <v>174</v>
      </c>
    </row>
    <row r="117" s="13" customFormat="1">
      <c r="B117" s="263"/>
      <c r="C117" s="264"/>
      <c r="D117" s="233" t="s">
        <v>139</v>
      </c>
      <c r="E117" s="265" t="s">
        <v>20</v>
      </c>
      <c r="F117" s="266" t="s">
        <v>169</v>
      </c>
      <c r="G117" s="264"/>
      <c r="H117" s="265" t="s">
        <v>20</v>
      </c>
      <c r="I117" s="267"/>
      <c r="J117" s="264"/>
      <c r="K117" s="264"/>
      <c r="L117" s="268"/>
      <c r="M117" s="269"/>
      <c r="N117" s="270"/>
      <c r="O117" s="270"/>
      <c r="P117" s="270"/>
      <c r="Q117" s="270"/>
      <c r="R117" s="270"/>
      <c r="S117" s="270"/>
      <c r="T117" s="271"/>
      <c r="AT117" s="272" t="s">
        <v>139</v>
      </c>
      <c r="AU117" s="272" t="s">
        <v>137</v>
      </c>
      <c r="AV117" s="13" t="s">
        <v>81</v>
      </c>
      <c r="AW117" s="13" t="s">
        <v>36</v>
      </c>
      <c r="AX117" s="13" t="s">
        <v>73</v>
      </c>
      <c r="AY117" s="272" t="s">
        <v>129</v>
      </c>
    </row>
    <row r="118" s="11" customFormat="1">
      <c r="B118" s="231"/>
      <c r="C118" s="232"/>
      <c r="D118" s="233" t="s">
        <v>139</v>
      </c>
      <c r="E118" s="234" t="s">
        <v>20</v>
      </c>
      <c r="F118" s="235" t="s">
        <v>170</v>
      </c>
      <c r="G118" s="232"/>
      <c r="H118" s="236">
        <v>85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139</v>
      </c>
      <c r="AU118" s="242" t="s">
        <v>137</v>
      </c>
      <c r="AV118" s="11" t="s">
        <v>137</v>
      </c>
      <c r="AW118" s="11" t="s">
        <v>36</v>
      </c>
      <c r="AX118" s="11" t="s">
        <v>73</v>
      </c>
      <c r="AY118" s="242" t="s">
        <v>129</v>
      </c>
    </row>
    <row r="119" s="12" customFormat="1">
      <c r="B119" s="243"/>
      <c r="C119" s="244"/>
      <c r="D119" s="233" t="s">
        <v>139</v>
      </c>
      <c r="E119" s="245" t="s">
        <v>20</v>
      </c>
      <c r="F119" s="246" t="s">
        <v>141</v>
      </c>
      <c r="G119" s="244"/>
      <c r="H119" s="247">
        <v>85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139</v>
      </c>
      <c r="AU119" s="253" t="s">
        <v>137</v>
      </c>
      <c r="AV119" s="12" t="s">
        <v>142</v>
      </c>
      <c r="AW119" s="12" t="s">
        <v>36</v>
      </c>
      <c r="AX119" s="12" t="s">
        <v>81</v>
      </c>
      <c r="AY119" s="253" t="s">
        <v>129</v>
      </c>
    </row>
    <row r="120" s="10" customFormat="1" ht="29.88" customHeight="1">
      <c r="B120" s="204"/>
      <c r="C120" s="205"/>
      <c r="D120" s="206" t="s">
        <v>72</v>
      </c>
      <c r="E120" s="218" t="s">
        <v>175</v>
      </c>
      <c r="F120" s="218" t="s">
        <v>176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SUM(P121:P126)</f>
        <v>0</v>
      </c>
      <c r="Q120" s="212"/>
      <c r="R120" s="213">
        <f>SUM(R121:R126)</f>
        <v>0</v>
      </c>
      <c r="S120" s="212"/>
      <c r="T120" s="214">
        <f>SUM(T121:T126)</f>
        <v>0</v>
      </c>
      <c r="AR120" s="215" t="s">
        <v>81</v>
      </c>
      <c r="AT120" s="216" t="s">
        <v>72</v>
      </c>
      <c r="AU120" s="216" t="s">
        <v>81</v>
      </c>
      <c r="AY120" s="215" t="s">
        <v>129</v>
      </c>
      <c r="BK120" s="217">
        <f>SUM(BK121:BK126)</f>
        <v>0</v>
      </c>
    </row>
    <row r="121" s="1" customFormat="1" ht="25.5" customHeight="1">
      <c r="B121" s="45"/>
      <c r="C121" s="220" t="s">
        <v>177</v>
      </c>
      <c r="D121" s="220" t="s">
        <v>131</v>
      </c>
      <c r="E121" s="221" t="s">
        <v>178</v>
      </c>
      <c r="F121" s="222" t="s">
        <v>179</v>
      </c>
      <c r="G121" s="223" t="s">
        <v>180</v>
      </c>
      <c r="H121" s="224">
        <v>1.1299999999999999</v>
      </c>
      <c r="I121" s="225"/>
      <c r="J121" s="224">
        <f>ROUND(I121*H121,2)</f>
        <v>0</v>
      </c>
      <c r="K121" s="222" t="s">
        <v>135</v>
      </c>
      <c r="L121" s="71"/>
      <c r="M121" s="226" t="s">
        <v>20</v>
      </c>
      <c r="N121" s="227" t="s">
        <v>45</v>
      </c>
      <c r="O121" s="46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3" t="s">
        <v>142</v>
      </c>
      <c r="AT121" s="23" t="s">
        <v>131</v>
      </c>
      <c r="AU121" s="23" t="s">
        <v>137</v>
      </c>
      <c r="AY121" s="23" t="s">
        <v>129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3" t="s">
        <v>137</v>
      </c>
      <c r="BK121" s="230">
        <f>ROUND(I121*H121,2)</f>
        <v>0</v>
      </c>
      <c r="BL121" s="23" t="s">
        <v>142</v>
      </c>
      <c r="BM121" s="23" t="s">
        <v>181</v>
      </c>
    </row>
    <row r="122" s="1" customFormat="1" ht="25.5" customHeight="1">
      <c r="B122" s="45"/>
      <c r="C122" s="220" t="s">
        <v>153</v>
      </c>
      <c r="D122" s="220" t="s">
        <v>131</v>
      </c>
      <c r="E122" s="221" t="s">
        <v>182</v>
      </c>
      <c r="F122" s="222" t="s">
        <v>183</v>
      </c>
      <c r="G122" s="223" t="s">
        <v>180</v>
      </c>
      <c r="H122" s="224">
        <v>1.1299999999999999</v>
      </c>
      <c r="I122" s="225"/>
      <c r="J122" s="224">
        <f>ROUND(I122*H122,2)</f>
        <v>0</v>
      </c>
      <c r="K122" s="222" t="s">
        <v>135</v>
      </c>
      <c r="L122" s="71"/>
      <c r="M122" s="226" t="s">
        <v>20</v>
      </c>
      <c r="N122" s="227" t="s">
        <v>45</v>
      </c>
      <c r="O122" s="46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3" t="s">
        <v>142</v>
      </c>
      <c r="AT122" s="23" t="s">
        <v>131</v>
      </c>
      <c r="AU122" s="23" t="s">
        <v>137</v>
      </c>
      <c r="AY122" s="23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3" t="s">
        <v>137</v>
      </c>
      <c r="BK122" s="230">
        <f>ROUND(I122*H122,2)</f>
        <v>0</v>
      </c>
      <c r="BL122" s="23" t="s">
        <v>142</v>
      </c>
      <c r="BM122" s="23" t="s">
        <v>184</v>
      </c>
    </row>
    <row r="123" s="1" customFormat="1" ht="25.5" customHeight="1">
      <c r="B123" s="45"/>
      <c r="C123" s="220" t="s">
        <v>185</v>
      </c>
      <c r="D123" s="220" t="s">
        <v>131</v>
      </c>
      <c r="E123" s="221" t="s">
        <v>186</v>
      </c>
      <c r="F123" s="222" t="s">
        <v>187</v>
      </c>
      <c r="G123" s="223" t="s">
        <v>180</v>
      </c>
      <c r="H123" s="224">
        <v>15.82</v>
      </c>
      <c r="I123" s="225"/>
      <c r="J123" s="224">
        <f>ROUND(I123*H123,2)</f>
        <v>0</v>
      </c>
      <c r="K123" s="222" t="s">
        <v>135</v>
      </c>
      <c r="L123" s="71"/>
      <c r="M123" s="226" t="s">
        <v>20</v>
      </c>
      <c r="N123" s="227" t="s">
        <v>45</v>
      </c>
      <c r="O123" s="46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3" t="s">
        <v>142</v>
      </c>
      <c r="AT123" s="23" t="s">
        <v>131</v>
      </c>
      <c r="AU123" s="23" t="s">
        <v>137</v>
      </c>
      <c r="AY123" s="23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3" t="s">
        <v>137</v>
      </c>
      <c r="BK123" s="230">
        <f>ROUND(I123*H123,2)</f>
        <v>0</v>
      </c>
      <c r="BL123" s="23" t="s">
        <v>142</v>
      </c>
      <c r="BM123" s="23" t="s">
        <v>188</v>
      </c>
    </row>
    <row r="124" s="11" customFormat="1">
      <c r="B124" s="231"/>
      <c r="C124" s="232"/>
      <c r="D124" s="233" t="s">
        <v>139</v>
      </c>
      <c r="E124" s="234" t="s">
        <v>20</v>
      </c>
      <c r="F124" s="235" t="s">
        <v>189</v>
      </c>
      <c r="G124" s="232"/>
      <c r="H124" s="236">
        <v>15.82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139</v>
      </c>
      <c r="AU124" s="242" t="s">
        <v>137</v>
      </c>
      <c r="AV124" s="11" t="s">
        <v>137</v>
      </c>
      <c r="AW124" s="11" t="s">
        <v>36</v>
      </c>
      <c r="AX124" s="11" t="s">
        <v>73</v>
      </c>
      <c r="AY124" s="242" t="s">
        <v>129</v>
      </c>
    </row>
    <row r="125" s="12" customFormat="1">
      <c r="B125" s="243"/>
      <c r="C125" s="244"/>
      <c r="D125" s="233" t="s">
        <v>139</v>
      </c>
      <c r="E125" s="245" t="s">
        <v>20</v>
      </c>
      <c r="F125" s="246" t="s">
        <v>141</v>
      </c>
      <c r="G125" s="244"/>
      <c r="H125" s="247">
        <v>15.82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139</v>
      </c>
      <c r="AU125" s="253" t="s">
        <v>137</v>
      </c>
      <c r="AV125" s="12" t="s">
        <v>142</v>
      </c>
      <c r="AW125" s="12" t="s">
        <v>36</v>
      </c>
      <c r="AX125" s="12" t="s">
        <v>81</v>
      </c>
      <c r="AY125" s="253" t="s">
        <v>129</v>
      </c>
    </row>
    <row r="126" s="1" customFormat="1" ht="38.25" customHeight="1">
      <c r="B126" s="45"/>
      <c r="C126" s="220" t="s">
        <v>190</v>
      </c>
      <c r="D126" s="220" t="s">
        <v>131</v>
      </c>
      <c r="E126" s="221" t="s">
        <v>191</v>
      </c>
      <c r="F126" s="222" t="s">
        <v>192</v>
      </c>
      <c r="G126" s="223" t="s">
        <v>180</v>
      </c>
      <c r="H126" s="224">
        <v>1.1299999999999999</v>
      </c>
      <c r="I126" s="225"/>
      <c r="J126" s="224">
        <f>ROUND(I126*H126,2)</f>
        <v>0</v>
      </c>
      <c r="K126" s="222" t="s">
        <v>135</v>
      </c>
      <c r="L126" s="71"/>
      <c r="M126" s="226" t="s">
        <v>20</v>
      </c>
      <c r="N126" s="227" t="s">
        <v>45</v>
      </c>
      <c r="O126" s="46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3" t="s">
        <v>142</v>
      </c>
      <c r="AT126" s="23" t="s">
        <v>131</v>
      </c>
      <c r="AU126" s="23" t="s">
        <v>137</v>
      </c>
      <c r="AY126" s="23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3" t="s">
        <v>137</v>
      </c>
      <c r="BK126" s="230">
        <f>ROUND(I126*H126,2)</f>
        <v>0</v>
      </c>
      <c r="BL126" s="23" t="s">
        <v>142</v>
      </c>
      <c r="BM126" s="23" t="s">
        <v>193</v>
      </c>
    </row>
    <row r="127" s="10" customFormat="1" ht="29.88" customHeight="1">
      <c r="B127" s="204"/>
      <c r="C127" s="205"/>
      <c r="D127" s="206" t="s">
        <v>72</v>
      </c>
      <c r="E127" s="218" t="s">
        <v>194</v>
      </c>
      <c r="F127" s="218" t="s">
        <v>195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P128</f>
        <v>0</v>
      </c>
      <c r="Q127" s="212"/>
      <c r="R127" s="213">
        <f>R128</f>
        <v>0</v>
      </c>
      <c r="S127" s="212"/>
      <c r="T127" s="214">
        <f>T128</f>
        <v>0</v>
      </c>
      <c r="AR127" s="215" t="s">
        <v>81</v>
      </c>
      <c r="AT127" s="216" t="s">
        <v>72</v>
      </c>
      <c r="AU127" s="216" t="s">
        <v>81</v>
      </c>
      <c r="AY127" s="215" t="s">
        <v>129</v>
      </c>
      <c r="BK127" s="217">
        <f>BK128</f>
        <v>0</v>
      </c>
    </row>
    <row r="128" s="1" customFormat="1" ht="38.25" customHeight="1">
      <c r="B128" s="45"/>
      <c r="C128" s="220" t="s">
        <v>196</v>
      </c>
      <c r="D128" s="220" t="s">
        <v>131</v>
      </c>
      <c r="E128" s="221" t="s">
        <v>197</v>
      </c>
      <c r="F128" s="222" t="s">
        <v>198</v>
      </c>
      <c r="G128" s="223" t="s">
        <v>180</v>
      </c>
      <c r="H128" s="224">
        <v>25.079999999999998</v>
      </c>
      <c r="I128" s="225"/>
      <c r="J128" s="224">
        <f>ROUND(I128*H128,2)</f>
        <v>0</v>
      </c>
      <c r="K128" s="222" t="s">
        <v>135</v>
      </c>
      <c r="L128" s="71"/>
      <c r="M128" s="226" t="s">
        <v>20</v>
      </c>
      <c r="N128" s="227" t="s">
        <v>45</v>
      </c>
      <c r="O128" s="46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3" t="s">
        <v>142</v>
      </c>
      <c r="AT128" s="23" t="s">
        <v>131</v>
      </c>
      <c r="AU128" s="23" t="s">
        <v>137</v>
      </c>
      <c r="AY128" s="23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3" t="s">
        <v>137</v>
      </c>
      <c r="BK128" s="230">
        <f>ROUND(I128*H128,2)</f>
        <v>0</v>
      </c>
      <c r="BL128" s="23" t="s">
        <v>142</v>
      </c>
      <c r="BM128" s="23" t="s">
        <v>199</v>
      </c>
    </row>
    <row r="129" s="10" customFormat="1" ht="37.44001" customHeight="1">
      <c r="B129" s="204"/>
      <c r="C129" s="205"/>
      <c r="D129" s="206" t="s">
        <v>72</v>
      </c>
      <c r="E129" s="207" t="s">
        <v>200</v>
      </c>
      <c r="F129" s="207" t="s">
        <v>201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P130+P176+P200+P210+P242+P279</f>
        <v>0</v>
      </c>
      <c r="Q129" s="212"/>
      <c r="R129" s="213">
        <f>R130+R176+R200+R210+R242+R279</f>
        <v>5.2564868000000002</v>
      </c>
      <c r="S129" s="212"/>
      <c r="T129" s="214">
        <f>T130+T176+T200+T210+T242+T279</f>
        <v>1.125208</v>
      </c>
      <c r="AR129" s="215" t="s">
        <v>137</v>
      </c>
      <c r="AT129" s="216" t="s">
        <v>72</v>
      </c>
      <c r="AU129" s="216" t="s">
        <v>73</v>
      </c>
      <c r="AY129" s="215" t="s">
        <v>129</v>
      </c>
      <c r="BK129" s="217">
        <f>BK130+BK176+BK200+BK210+BK242+BK279</f>
        <v>0</v>
      </c>
    </row>
    <row r="130" s="10" customFormat="1" ht="19.92" customHeight="1">
      <c r="B130" s="204"/>
      <c r="C130" s="205"/>
      <c r="D130" s="206" t="s">
        <v>72</v>
      </c>
      <c r="E130" s="218" t="s">
        <v>202</v>
      </c>
      <c r="F130" s="218" t="s">
        <v>203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SUM(P131:P175)</f>
        <v>0</v>
      </c>
      <c r="Q130" s="212"/>
      <c r="R130" s="213">
        <f>SUM(R131:R175)</f>
        <v>1.1083471</v>
      </c>
      <c r="S130" s="212"/>
      <c r="T130" s="214">
        <f>SUM(T131:T175)</f>
        <v>0.82862000000000002</v>
      </c>
      <c r="AR130" s="215" t="s">
        <v>137</v>
      </c>
      <c r="AT130" s="216" t="s">
        <v>72</v>
      </c>
      <c r="AU130" s="216" t="s">
        <v>81</v>
      </c>
      <c r="AY130" s="215" t="s">
        <v>129</v>
      </c>
      <c r="BK130" s="217">
        <f>SUM(BK131:BK175)</f>
        <v>0</v>
      </c>
    </row>
    <row r="131" s="1" customFormat="1" ht="25.5" customHeight="1">
      <c r="B131" s="45"/>
      <c r="C131" s="220" t="s">
        <v>204</v>
      </c>
      <c r="D131" s="220" t="s">
        <v>131</v>
      </c>
      <c r="E131" s="221" t="s">
        <v>205</v>
      </c>
      <c r="F131" s="222" t="s">
        <v>206</v>
      </c>
      <c r="G131" s="223" t="s">
        <v>134</v>
      </c>
      <c r="H131" s="224">
        <v>414.31</v>
      </c>
      <c r="I131" s="225"/>
      <c r="J131" s="224">
        <f>ROUND(I131*H131,2)</f>
        <v>0</v>
      </c>
      <c r="K131" s="222" t="s">
        <v>135</v>
      </c>
      <c r="L131" s="71"/>
      <c r="M131" s="226" t="s">
        <v>20</v>
      </c>
      <c r="N131" s="227" t="s">
        <v>45</v>
      </c>
      <c r="O131" s="46"/>
      <c r="P131" s="228">
        <f>O131*H131</f>
        <v>0</v>
      </c>
      <c r="Q131" s="228">
        <v>0</v>
      </c>
      <c r="R131" s="228">
        <f>Q131*H131</f>
        <v>0</v>
      </c>
      <c r="S131" s="228">
        <v>0.002</v>
      </c>
      <c r="T131" s="229">
        <f>S131*H131</f>
        <v>0.82862000000000002</v>
      </c>
      <c r="AR131" s="23" t="s">
        <v>207</v>
      </c>
      <c r="AT131" s="23" t="s">
        <v>131</v>
      </c>
      <c r="AU131" s="23" t="s">
        <v>137</v>
      </c>
      <c r="AY131" s="23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3" t="s">
        <v>137</v>
      </c>
      <c r="BK131" s="230">
        <f>ROUND(I131*H131,2)</f>
        <v>0</v>
      </c>
      <c r="BL131" s="23" t="s">
        <v>207</v>
      </c>
      <c r="BM131" s="23" t="s">
        <v>208</v>
      </c>
    </row>
    <row r="132" s="13" customFormat="1">
      <c r="B132" s="263"/>
      <c r="C132" s="264"/>
      <c r="D132" s="233" t="s">
        <v>139</v>
      </c>
      <c r="E132" s="265" t="s">
        <v>20</v>
      </c>
      <c r="F132" s="266" t="s">
        <v>159</v>
      </c>
      <c r="G132" s="264"/>
      <c r="H132" s="265" t="s">
        <v>20</v>
      </c>
      <c r="I132" s="267"/>
      <c r="J132" s="264"/>
      <c r="K132" s="264"/>
      <c r="L132" s="268"/>
      <c r="M132" s="269"/>
      <c r="N132" s="270"/>
      <c r="O132" s="270"/>
      <c r="P132" s="270"/>
      <c r="Q132" s="270"/>
      <c r="R132" s="270"/>
      <c r="S132" s="270"/>
      <c r="T132" s="271"/>
      <c r="AT132" s="272" t="s">
        <v>139</v>
      </c>
      <c r="AU132" s="272" t="s">
        <v>137</v>
      </c>
      <c r="AV132" s="13" t="s">
        <v>81</v>
      </c>
      <c r="AW132" s="13" t="s">
        <v>36</v>
      </c>
      <c r="AX132" s="13" t="s">
        <v>73</v>
      </c>
      <c r="AY132" s="272" t="s">
        <v>129</v>
      </c>
    </row>
    <row r="133" s="11" customFormat="1">
      <c r="B133" s="231"/>
      <c r="C133" s="232"/>
      <c r="D133" s="233" t="s">
        <v>139</v>
      </c>
      <c r="E133" s="234" t="s">
        <v>20</v>
      </c>
      <c r="F133" s="235" t="s">
        <v>209</v>
      </c>
      <c r="G133" s="232"/>
      <c r="H133" s="236">
        <v>417.00999999999999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139</v>
      </c>
      <c r="AU133" s="242" t="s">
        <v>137</v>
      </c>
      <c r="AV133" s="11" t="s">
        <v>137</v>
      </c>
      <c r="AW133" s="11" t="s">
        <v>36</v>
      </c>
      <c r="AX133" s="11" t="s">
        <v>73</v>
      </c>
      <c r="AY133" s="242" t="s">
        <v>129</v>
      </c>
    </row>
    <row r="134" s="11" customFormat="1">
      <c r="B134" s="231"/>
      <c r="C134" s="232"/>
      <c r="D134" s="233" t="s">
        <v>139</v>
      </c>
      <c r="E134" s="234" t="s">
        <v>20</v>
      </c>
      <c r="F134" s="235" t="s">
        <v>210</v>
      </c>
      <c r="G134" s="232"/>
      <c r="H134" s="236">
        <v>-2.7000000000000002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139</v>
      </c>
      <c r="AU134" s="242" t="s">
        <v>137</v>
      </c>
      <c r="AV134" s="11" t="s">
        <v>137</v>
      </c>
      <c r="AW134" s="11" t="s">
        <v>36</v>
      </c>
      <c r="AX134" s="11" t="s">
        <v>73</v>
      </c>
      <c r="AY134" s="242" t="s">
        <v>129</v>
      </c>
    </row>
    <row r="135" s="12" customFormat="1">
      <c r="B135" s="243"/>
      <c r="C135" s="244"/>
      <c r="D135" s="233" t="s">
        <v>139</v>
      </c>
      <c r="E135" s="245" t="s">
        <v>20</v>
      </c>
      <c r="F135" s="246" t="s">
        <v>141</v>
      </c>
      <c r="G135" s="244"/>
      <c r="H135" s="247">
        <v>414.31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139</v>
      </c>
      <c r="AU135" s="253" t="s">
        <v>137</v>
      </c>
      <c r="AV135" s="12" t="s">
        <v>142</v>
      </c>
      <c r="AW135" s="12" t="s">
        <v>36</v>
      </c>
      <c r="AX135" s="12" t="s">
        <v>81</v>
      </c>
      <c r="AY135" s="253" t="s">
        <v>129</v>
      </c>
    </row>
    <row r="136" s="1" customFormat="1" ht="25.5" customHeight="1">
      <c r="B136" s="45"/>
      <c r="C136" s="220" t="s">
        <v>211</v>
      </c>
      <c r="D136" s="220" t="s">
        <v>131</v>
      </c>
      <c r="E136" s="221" t="s">
        <v>212</v>
      </c>
      <c r="F136" s="222" t="s">
        <v>213</v>
      </c>
      <c r="G136" s="223" t="s">
        <v>134</v>
      </c>
      <c r="H136" s="224">
        <v>438.07999999999998</v>
      </c>
      <c r="I136" s="225"/>
      <c r="J136" s="224">
        <f>ROUND(I136*H136,2)</f>
        <v>0</v>
      </c>
      <c r="K136" s="222" t="s">
        <v>135</v>
      </c>
      <c r="L136" s="71"/>
      <c r="M136" s="226" t="s">
        <v>20</v>
      </c>
      <c r="N136" s="227" t="s">
        <v>45</v>
      </c>
      <c r="O136" s="46"/>
      <c r="P136" s="228">
        <f>O136*H136</f>
        <v>0</v>
      </c>
      <c r="Q136" s="228">
        <v>0.00072000000000000005</v>
      </c>
      <c r="R136" s="228">
        <f>Q136*H136</f>
        <v>0.31541760000000002</v>
      </c>
      <c r="S136" s="228">
        <v>0</v>
      </c>
      <c r="T136" s="229">
        <f>S136*H136</f>
        <v>0</v>
      </c>
      <c r="AR136" s="23" t="s">
        <v>207</v>
      </c>
      <c r="AT136" s="23" t="s">
        <v>131</v>
      </c>
      <c r="AU136" s="23" t="s">
        <v>137</v>
      </c>
      <c r="AY136" s="23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3" t="s">
        <v>137</v>
      </c>
      <c r="BK136" s="230">
        <f>ROUND(I136*H136,2)</f>
        <v>0</v>
      </c>
      <c r="BL136" s="23" t="s">
        <v>207</v>
      </c>
      <c r="BM136" s="23" t="s">
        <v>214</v>
      </c>
    </row>
    <row r="137" s="13" customFormat="1">
      <c r="B137" s="263"/>
      <c r="C137" s="264"/>
      <c r="D137" s="233" t="s">
        <v>139</v>
      </c>
      <c r="E137" s="265" t="s">
        <v>20</v>
      </c>
      <c r="F137" s="266" t="s">
        <v>159</v>
      </c>
      <c r="G137" s="264"/>
      <c r="H137" s="265" t="s">
        <v>20</v>
      </c>
      <c r="I137" s="267"/>
      <c r="J137" s="264"/>
      <c r="K137" s="264"/>
      <c r="L137" s="268"/>
      <c r="M137" s="269"/>
      <c r="N137" s="270"/>
      <c r="O137" s="270"/>
      <c r="P137" s="270"/>
      <c r="Q137" s="270"/>
      <c r="R137" s="270"/>
      <c r="S137" s="270"/>
      <c r="T137" s="271"/>
      <c r="AT137" s="272" t="s">
        <v>139</v>
      </c>
      <c r="AU137" s="272" t="s">
        <v>137</v>
      </c>
      <c r="AV137" s="13" t="s">
        <v>81</v>
      </c>
      <c r="AW137" s="13" t="s">
        <v>36</v>
      </c>
      <c r="AX137" s="13" t="s">
        <v>73</v>
      </c>
      <c r="AY137" s="272" t="s">
        <v>129</v>
      </c>
    </row>
    <row r="138" s="11" customFormat="1">
      <c r="B138" s="231"/>
      <c r="C138" s="232"/>
      <c r="D138" s="233" t="s">
        <v>139</v>
      </c>
      <c r="E138" s="234" t="s">
        <v>20</v>
      </c>
      <c r="F138" s="235" t="s">
        <v>209</v>
      </c>
      <c r="G138" s="232"/>
      <c r="H138" s="236">
        <v>417.00999999999999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139</v>
      </c>
      <c r="AU138" s="242" t="s">
        <v>137</v>
      </c>
      <c r="AV138" s="11" t="s">
        <v>137</v>
      </c>
      <c r="AW138" s="11" t="s">
        <v>36</v>
      </c>
      <c r="AX138" s="11" t="s">
        <v>73</v>
      </c>
      <c r="AY138" s="242" t="s">
        <v>129</v>
      </c>
    </row>
    <row r="139" s="11" customFormat="1">
      <c r="B139" s="231"/>
      <c r="C139" s="232"/>
      <c r="D139" s="233" t="s">
        <v>139</v>
      </c>
      <c r="E139" s="234" t="s">
        <v>20</v>
      </c>
      <c r="F139" s="235" t="s">
        <v>210</v>
      </c>
      <c r="G139" s="232"/>
      <c r="H139" s="236">
        <v>-2.7000000000000002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139</v>
      </c>
      <c r="AU139" s="242" t="s">
        <v>137</v>
      </c>
      <c r="AV139" s="11" t="s">
        <v>137</v>
      </c>
      <c r="AW139" s="11" t="s">
        <v>36</v>
      </c>
      <c r="AX139" s="11" t="s">
        <v>73</v>
      </c>
      <c r="AY139" s="242" t="s">
        <v>129</v>
      </c>
    </row>
    <row r="140" s="11" customFormat="1">
      <c r="B140" s="231"/>
      <c r="C140" s="232"/>
      <c r="D140" s="233" t="s">
        <v>139</v>
      </c>
      <c r="E140" s="234" t="s">
        <v>20</v>
      </c>
      <c r="F140" s="235" t="s">
        <v>215</v>
      </c>
      <c r="G140" s="232"/>
      <c r="H140" s="236">
        <v>6.8399999999999999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139</v>
      </c>
      <c r="AU140" s="242" t="s">
        <v>137</v>
      </c>
      <c r="AV140" s="11" t="s">
        <v>137</v>
      </c>
      <c r="AW140" s="11" t="s">
        <v>36</v>
      </c>
      <c r="AX140" s="11" t="s">
        <v>73</v>
      </c>
      <c r="AY140" s="242" t="s">
        <v>129</v>
      </c>
    </row>
    <row r="141" s="11" customFormat="1">
      <c r="B141" s="231"/>
      <c r="C141" s="232"/>
      <c r="D141" s="233" t="s">
        <v>139</v>
      </c>
      <c r="E141" s="234" t="s">
        <v>20</v>
      </c>
      <c r="F141" s="235" t="s">
        <v>216</v>
      </c>
      <c r="G141" s="232"/>
      <c r="H141" s="236">
        <v>9.3699999999999992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139</v>
      </c>
      <c r="AU141" s="242" t="s">
        <v>137</v>
      </c>
      <c r="AV141" s="11" t="s">
        <v>137</v>
      </c>
      <c r="AW141" s="11" t="s">
        <v>36</v>
      </c>
      <c r="AX141" s="11" t="s">
        <v>73</v>
      </c>
      <c r="AY141" s="242" t="s">
        <v>129</v>
      </c>
    </row>
    <row r="142" s="11" customFormat="1">
      <c r="B142" s="231"/>
      <c r="C142" s="232"/>
      <c r="D142" s="233" t="s">
        <v>139</v>
      </c>
      <c r="E142" s="234" t="s">
        <v>20</v>
      </c>
      <c r="F142" s="235" t="s">
        <v>217</v>
      </c>
      <c r="G142" s="232"/>
      <c r="H142" s="236">
        <v>7.5599999999999996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139</v>
      </c>
      <c r="AU142" s="242" t="s">
        <v>137</v>
      </c>
      <c r="AV142" s="11" t="s">
        <v>137</v>
      </c>
      <c r="AW142" s="11" t="s">
        <v>36</v>
      </c>
      <c r="AX142" s="11" t="s">
        <v>73</v>
      </c>
      <c r="AY142" s="242" t="s">
        <v>129</v>
      </c>
    </row>
    <row r="143" s="12" customFormat="1">
      <c r="B143" s="243"/>
      <c r="C143" s="244"/>
      <c r="D143" s="233" t="s">
        <v>139</v>
      </c>
      <c r="E143" s="245" t="s">
        <v>20</v>
      </c>
      <c r="F143" s="246" t="s">
        <v>141</v>
      </c>
      <c r="G143" s="244"/>
      <c r="H143" s="247">
        <v>438.07999999999998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139</v>
      </c>
      <c r="AU143" s="253" t="s">
        <v>137</v>
      </c>
      <c r="AV143" s="12" t="s">
        <v>142</v>
      </c>
      <c r="AW143" s="12" t="s">
        <v>36</v>
      </c>
      <c r="AX143" s="12" t="s">
        <v>81</v>
      </c>
      <c r="AY143" s="253" t="s">
        <v>129</v>
      </c>
    </row>
    <row r="144" s="1" customFormat="1" ht="16.5" customHeight="1">
      <c r="B144" s="45"/>
      <c r="C144" s="254" t="s">
        <v>10</v>
      </c>
      <c r="D144" s="254" t="s">
        <v>143</v>
      </c>
      <c r="E144" s="255" t="s">
        <v>218</v>
      </c>
      <c r="F144" s="256" t="s">
        <v>219</v>
      </c>
      <c r="G144" s="257" t="s">
        <v>134</v>
      </c>
      <c r="H144" s="258">
        <v>503.79000000000002</v>
      </c>
      <c r="I144" s="259"/>
      <c r="J144" s="258">
        <f>ROUND(I144*H144,2)</f>
        <v>0</v>
      </c>
      <c r="K144" s="256" t="s">
        <v>220</v>
      </c>
      <c r="L144" s="260"/>
      <c r="M144" s="261" t="s">
        <v>20</v>
      </c>
      <c r="N144" s="262" t="s">
        <v>45</v>
      </c>
      <c r="O144" s="46"/>
      <c r="P144" s="228">
        <f>O144*H144</f>
        <v>0</v>
      </c>
      <c r="Q144" s="228">
        <v>0.0012999999999999999</v>
      </c>
      <c r="R144" s="228">
        <f>Q144*H144</f>
        <v>0.65492700000000004</v>
      </c>
      <c r="S144" s="228">
        <v>0</v>
      </c>
      <c r="T144" s="229">
        <f>S144*H144</f>
        <v>0</v>
      </c>
      <c r="AR144" s="23" t="s">
        <v>221</v>
      </c>
      <c r="AT144" s="23" t="s">
        <v>143</v>
      </c>
      <c r="AU144" s="23" t="s">
        <v>137</v>
      </c>
      <c r="AY144" s="23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3" t="s">
        <v>137</v>
      </c>
      <c r="BK144" s="230">
        <f>ROUND(I144*H144,2)</f>
        <v>0</v>
      </c>
      <c r="BL144" s="23" t="s">
        <v>207</v>
      </c>
      <c r="BM144" s="23" t="s">
        <v>222</v>
      </c>
    </row>
    <row r="145" s="13" customFormat="1">
      <c r="B145" s="263"/>
      <c r="C145" s="264"/>
      <c r="D145" s="233" t="s">
        <v>139</v>
      </c>
      <c r="E145" s="265" t="s">
        <v>20</v>
      </c>
      <c r="F145" s="266" t="s">
        <v>159</v>
      </c>
      <c r="G145" s="264"/>
      <c r="H145" s="265" t="s">
        <v>20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AT145" s="272" t="s">
        <v>139</v>
      </c>
      <c r="AU145" s="272" t="s">
        <v>137</v>
      </c>
      <c r="AV145" s="13" t="s">
        <v>81</v>
      </c>
      <c r="AW145" s="13" t="s">
        <v>36</v>
      </c>
      <c r="AX145" s="13" t="s">
        <v>73</v>
      </c>
      <c r="AY145" s="272" t="s">
        <v>129</v>
      </c>
    </row>
    <row r="146" s="11" customFormat="1">
      <c r="B146" s="231"/>
      <c r="C146" s="232"/>
      <c r="D146" s="233" t="s">
        <v>139</v>
      </c>
      <c r="E146" s="234" t="s">
        <v>20</v>
      </c>
      <c r="F146" s="235" t="s">
        <v>209</v>
      </c>
      <c r="G146" s="232"/>
      <c r="H146" s="236">
        <v>417.00999999999999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139</v>
      </c>
      <c r="AU146" s="242" t="s">
        <v>137</v>
      </c>
      <c r="AV146" s="11" t="s">
        <v>137</v>
      </c>
      <c r="AW146" s="11" t="s">
        <v>36</v>
      </c>
      <c r="AX146" s="11" t="s">
        <v>73</v>
      </c>
      <c r="AY146" s="242" t="s">
        <v>129</v>
      </c>
    </row>
    <row r="147" s="11" customFormat="1">
      <c r="B147" s="231"/>
      <c r="C147" s="232"/>
      <c r="D147" s="233" t="s">
        <v>139</v>
      </c>
      <c r="E147" s="234" t="s">
        <v>20</v>
      </c>
      <c r="F147" s="235" t="s">
        <v>210</v>
      </c>
      <c r="G147" s="232"/>
      <c r="H147" s="236">
        <v>-2.7000000000000002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139</v>
      </c>
      <c r="AU147" s="242" t="s">
        <v>137</v>
      </c>
      <c r="AV147" s="11" t="s">
        <v>137</v>
      </c>
      <c r="AW147" s="11" t="s">
        <v>36</v>
      </c>
      <c r="AX147" s="11" t="s">
        <v>73</v>
      </c>
      <c r="AY147" s="242" t="s">
        <v>129</v>
      </c>
    </row>
    <row r="148" s="11" customFormat="1">
      <c r="B148" s="231"/>
      <c r="C148" s="232"/>
      <c r="D148" s="233" t="s">
        <v>139</v>
      </c>
      <c r="E148" s="234" t="s">
        <v>20</v>
      </c>
      <c r="F148" s="235" t="s">
        <v>215</v>
      </c>
      <c r="G148" s="232"/>
      <c r="H148" s="236">
        <v>6.8399999999999999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139</v>
      </c>
      <c r="AU148" s="242" t="s">
        <v>137</v>
      </c>
      <c r="AV148" s="11" t="s">
        <v>137</v>
      </c>
      <c r="AW148" s="11" t="s">
        <v>36</v>
      </c>
      <c r="AX148" s="11" t="s">
        <v>73</v>
      </c>
      <c r="AY148" s="242" t="s">
        <v>129</v>
      </c>
    </row>
    <row r="149" s="11" customFormat="1">
      <c r="B149" s="231"/>
      <c r="C149" s="232"/>
      <c r="D149" s="233" t="s">
        <v>139</v>
      </c>
      <c r="E149" s="234" t="s">
        <v>20</v>
      </c>
      <c r="F149" s="235" t="s">
        <v>216</v>
      </c>
      <c r="G149" s="232"/>
      <c r="H149" s="236">
        <v>9.3699999999999992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139</v>
      </c>
      <c r="AU149" s="242" t="s">
        <v>137</v>
      </c>
      <c r="AV149" s="11" t="s">
        <v>137</v>
      </c>
      <c r="AW149" s="11" t="s">
        <v>36</v>
      </c>
      <c r="AX149" s="11" t="s">
        <v>73</v>
      </c>
      <c r="AY149" s="242" t="s">
        <v>129</v>
      </c>
    </row>
    <row r="150" s="11" customFormat="1">
      <c r="B150" s="231"/>
      <c r="C150" s="232"/>
      <c r="D150" s="233" t="s">
        <v>139</v>
      </c>
      <c r="E150" s="234" t="s">
        <v>20</v>
      </c>
      <c r="F150" s="235" t="s">
        <v>217</v>
      </c>
      <c r="G150" s="232"/>
      <c r="H150" s="236">
        <v>7.5599999999999996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139</v>
      </c>
      <c r="AU150" s="242" t="s">
        <v>137</v>
      </c>
      <c r="AV150" s="11" t="s">
        <v>137</v>
      </c>
      <c r="AW150" s="11" t="s">
        <v>36</v>
      </c>
      <c r="AX150" s="11" t="s">
        <v>73</v>
      </c>
      <c r="AY150" s="242" t="s">
        <v>129</v>
      </c>
    </row>
    <row r="151" s="12" customFormat="1">
      <c r="B151" s="243"/>
      <c r="C151" s="244"/>
      <c r="D151" s="233" t="s">
        <v>139</v>
      </c>
      <c r="E151" s="245" t="s">
        <v>20</v>
      </c>
      <c r="F151" s="246" t="s">
        <v>141</v>
      </c>
      <c r="G151" s="244"/>
      <c r="H151" s="247">
        <v>438.07999999999998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139</v>
      </c>
      <c r="AU151" s="253" t="s">
        <v>137</v>
      </c>
      <c r="AV151" s="12" t="s">
        <v>142</v>
      </c>
      <c r="AW151" s="12" t="s">
        <v>36</v>
      </c>
      <c r="AX151" s="12" t="s">
        <v>81</v>
      </c>
      <c r="AY151" s="253" t="s">
        <v>129</v>
      </c>
    </row>
    <row r="152" s="11" customFormat="1">
      <c r="B152" s="231"/>
      <c r="C152" s="232"/>
      <c r="D152" s="233" t="s">
        <v>139</v>
      </c>
      <c r="E152" s="232"/>
      <c r="F152" s="235" t="s">
        <v>223</v>
      </c>
      <c r="G152" s="232"/>
      <c r="H152" s="236">
        <v>503.79000000000002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139</v>
      </c>
      <c r="AU152" s="242" t="s">
        <v>137</v>
      </c>
      <c r="AV152" s="11" t="s">
        <v>137</v>
      </c>
      <c r="AW152" s="11" t="s">
        <v>6</v>
      </c>
      <c r="AX152" s="11" t="s">
        <v>81</v>
      </c>
      <c r="AY152" s="242" t="s">
        <v>129</v>
      </c>
    </row>
    <row r="153" s="1" customFormat="1" ht="25.5" customHeight="1">
      <c r="B153" s="45"/>
      <c r="C153" s="220" t="s">
        <v>207</v>
      </c>
      <c r="D153" s="220" t="s">
        <v>131</v>
      </c>
      <c r="E153" s="221" t="s">
        <v>224</v>
      </c>
      <c r="F153" s="222" t="s">
        <v>225</v>
      </c>
      <c r="G153" s="223" t="s">
        <v>134</v>
      </c>
      <c r="H153" s="224">
        <v>270</v>
      </c>
      <c r="I153" s="225"/>
      <c r="J153" s="224">
        <f>ROUND(I153*H153,2)</f>
        <v>0</v>
      </c>
      <c r="K153" s="222" t="s">
        <v>135</v>
      </c>
      <c r="L153" s="71"/>
      <c r="M153" s="226" t="s">
        <v>20</v>
      </c>
      <c r="N153" s="227" t="s">
        <v>45</v>
      </c>
      <c r="O153" s="46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3" t="s">
        <v>207</v>
      </c>
      <c r="AT153" s="23" t="s">
        <v>131</v>
      </c>
      <c r="AU153" s="23" t="s">
        <v>137</v>
      </c>
      <c r="AY153" s="23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3" t="s">
        <v>137</v>
      </c>
      <c r="BK153" s="230">
        <f>ROUND(I153*H153,2)</f>
        <v>0</v>
      </c>
      <c r="BL153" s="23" t="s">
        <v>207</v>
      </c>
      <c r="BM153" s="23" t="s">
        <v>226</v>
      </c>
    </row>
    <row r="154" s="13" customFormat="1">
      <c r="B154" s="263"/>
      <c r="C154" s="264"/>
      <c r="D154" s="233" t="s">
        <v>139</v>
      </c>
      <c r="E154" s="265" t="s">
        <v>20</v>
      </c>
      <c r="F154" s="266" t="s">
        <v>159</v>
      </c>
      <c r="G154" s="264"/>
      <c r="H154" s="265" t="s">
        <v>20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AT154" s="272" t="s">
        <v>139</v>
      </c>
      <c r="AU154" s="272" t="s">
        <v>137</v>
      </c>
      <c r="AV154" s="13" t="s">
        <v>81</v>
      </c>
      <c r="AW154" s="13" t="s">
        <v>36</v>
      </c>
      <c r="AX154" s="13" t="s">
        <v>73</v>
      </c>
      <c r="AY154" s="272" t="s">
        <v>129</v>
      </c>
    </row>
    <row r="155" s="11" customFormat="1">
      <c r="B155" s="231"/>
      <c r="C155" s="232"/>
      <c r="D155" s="233" t="s">
        <v>139</v>
      </c>
      <c r="E155" s="234" t="s">
        <v>20</v>
      </c>
      <c r="F155" s="235" t="s">
        <v>227</v>
      </c>
      <c r="G155" s="232"/>
      <c r="H155" s="236">
        <v>270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139</v>
      </c>
      <c r="AU155" s="242" t="s">
        <v>137</v>
      </c>
      <c r="AV155" s="11" t="s">
        <v>137</v>
      </c>
      <c r="AW155" s="11" t="s">
        <v>36</v>
      </c>
      <c r="AX155" s="11" t="s">
        <v>73</v>
      </c>
      <c r="AY155" s="242" t="s">
        <v>129</v>
      </c>
    </row>
    <row r="156" s="12" customFormat="1">
      <c r="B156" s="243"/>
      <c r="C156" s="244"/>
      <c r="D156" s="233" t="s">
        <v>139</v>
      </c>
      <c r="E156" s="245" t="s">
        <v>20</v>
      </c>
      <c r="F156" s="246" t="s">
        <v>141</v>
      </c>
      <c r="G156" s="244"/>
      <c r="H156" s="247">
        <v>270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139</v>
      </c>
      <c r="AU156" s="253" t="s">
        <v>137</v>
      </c>
      <c r="AV156" s="12" t="s">
        <v>142</v>
      </c>
      <c r="AW156" s="12" t="s">
        <v>36</v>
      </c>
      <c r="AX156" s="12" t="s">
        <v>81</v>
      </c>
      <c r="AY156" s="253" t="s">
        <v>129</v>
      </c>
    </row>
    <row r="157" s="1" customFormat="1" ht="16.5" customHeight="1">
      <c r="B157" s="45"/>
      <c r="C157" s="254" t="s">
        <v>228</v>
      </c>
      <c r="D157" s="254" t="s">
        <v>143</v>
      </c>
      <c r="E157" s="255" t="s">
        <v>229</v>
      </c>
      <c r="F157" s="256" t="s">
        <v>230</v>
      </c>
      <c r="G157" s="257" t="s">
        <v>134</v>
      </c>
      <c r="H157" s="258">
        <v>310.5</v>
      </c>
      <c r="I157" s="259"/>
      <c r="J157" s="258">
        <f>ROUND(I157*H157,2)</f>
        <v>0</v>
      </c>
      <c r="K157" s="256" t="s">
        <v>135</v>
      </c>
      <c r="L157" s="260"/>
      <c r="M157" s="261" t="s">
        <v>20</v>
      </c>
      <c r="N157" s="262" t="s">
        <v>45</v>
      </c>
      <c r="O157" s="46"/>
      <c r="P157" s="228">
        <f>O157*H157</f>
        <v>0</v>
      </c>
      <c r="Q157" s="228">
        <v>0.00029999999999999997</v>
      </c>
      <c r="R157" s="228">
        <f>Q157*H157</f>
        <v>0.093149999999999997</v>
      </c>
      <c r="S157" s="228">
        <v>0</v>
      </c>
      <c r="T157" s="229">
        <f>S157*H157</f>
        <v>0</v>
      </c>
      <c r="AR157" s="23" t="s">
        <v>221</v>
      </c>
      <c r="AT157" s="23" t="s">
        <v>143</v>
      </c>
      <c r="AU157" s="23" t="s">
        <v>137</v>
      </c>
      <c r="AY157" s="23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3" t="s">
        <v>137</v>
      </c>
      <c r="BK157" s="230">
        <f>ROUND(I157*H157,2)</f>
        <v>0</v>
      </c>
      <c r="BL157" s="23" t="s">
        <v>207</v>
      </c>
      <c r="BM157" s="23" t="s">
        <v>231</v>
      </c>
    </row>
    <row r="158" s="13" customFormat="1">
      <c r="B158" s="263"/>
      <c r="C158" s="264"/>
      <c r="D158" s="233" t="s">
        <v>139</v>
      </c>
      <c r="E158" s="265" t="s">
        <v>20</v>
      </c>
      <c r="F158" s="266" t="s">
        <v>159</v>
      </c>
      <c r="G158" s="264"/>
      <c r="H158" s="265" t="s">
        <v>20</v>
      </c>
      <c r="I158" s="267"/>
      <c r="J158" s="264"/>
      <c r="K158" s="264"/>
      <c r="L158" s="268"/>
      <c r="M158" s="269"/>
      <c r="N158" s="270"/>
      <c r="O158" s="270"/>
      <c r="P158" s="270"/>
      <c r="Q158" s="270"/>
      <c r="R158" s="270"/>
      <c r="S158" s="270"/>
      <c r="T158" s="271"/>
      <c r="AT158" s="272" t="s">
        <v>139</v>
      </c>
      <c r="AU158" s="272" t="s">
        <v>137</v>
      </c>
      <c r="AV158" s="13" t="s">
        <v>81</v>
      </c>
      <c r="AW158" s="13" t="s">
        <v>36</v>
      </c>
      <c r="AX158" s="13" t="s">
        <v>73</v>
      </c>
      <c r="AY158" s="272" t="s">
        <v>129</v>
      </c>
    </row>
    <row r="159" s="11" customFormat="1">
      <c r="B159" s="231"/>
      <c r="C159" s="232"/>
      <c r="D159" s="233" t="s">
        <v>139</v>
      </c>
      <c r="E159" s="234" t="s">
        <v>20</v>
      </c>
      <c r="F159" s="235" t="s">
        <v>227</v>
      </c>
      <c r="G159" s="232"/>
      <c r="H159" s="236">
        <v>270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139</v>
      </c>
      <c r="AU159" s="242" t="s">
        <v>137</v>
      </c>
      <c r="AV159" s="11" t="s">
        <v>137</v>
      </c>
      <c r="AW159" s="11" t="s">
        <v>36</v>
      </c>
      <c r="AX159" s="11" t="s">
        <v>73</v>
      </c>
      <c r="AY159" s="242" t="s">
        <v>129</v>
      </c>
    </row>
    <row r="160" s="12" customFormat="1">
      <c r="B160" s="243"/>
      <c r="C160" s="244"/>
      <c r="D160" s="233" t="s">
        <v>139</v>
      </c>
      <c r="E160" s="245" t="s">
        <v>20</v>
      </c>
      <c r="F160" s="246" t="s">
        <v>141</v>
      </c>
      <c r="G160" s="244"/>
      <c r="H160" s="247">
        <v>270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139</v>
      </c>
      <c r="AU160" s="253" t="s">
        <v>137</v>
      </c>
      <c r="AV160" s="12" t="s">
        <v>142</v>
      </c>
      <c r="AW160" s="12" t="s">
        <v>36</v>
      </c>
      <c r="AX160" s="12" t="s">
        <v>81</v>
      </c>
      <c r="AY160" s="253" t="s">
        <v>129</v>
      </c>
    </row>
    <row r="161" s="11" customFormat="1">
      <c r="B161" s="231"/>
      <c r="C161" s="232"/>
      <c r="D161" s="233" t="s">
        <v>139</v>
      </c>
      <c r="E161" s="232"/>
      <c r="F161" s="235" t="s">
        <v>232</v>
      </c>
      <c r="G161" s="232"/>
      <c r="H161" s="236">
        <v>310.5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139</v>
      </c>
      <c r="AU161" s="242" t="s">
        <v>137</v>
      </c>
      <c r="AV161" s="11" t="s">
        <v>137</v>
      </c>
      <c r="AW161" s="11" t="s">
        <v>6</v>
      </c>
      <c r="AX161" s="11" t="s">
        <v>81</v>
      </c>
      <c r="AY161" s="242" t="s">
        <v>129</v>
      </c>
    </row>
    <row r="162" s="1" customFormat="1" ht="38.25" customHeight="1">
      <c r="B162" s="45"/>
      <c r="C162" s="220" t="s">
        <v>233</v>
      </c>
      <c r="D162" s="220" t="s">
        <v>131</v>
      </c>
      <c r="E162" s="221" t="s">
        <v>234</v>
      </c>
      <c r="F162" s="222" t="s">
        <v>235</v>
      </c>
      <c r="G162" s="223" t="s">
        <v>134</v>
      </c>
      <c r="H162" s="224">
        <v>19.25</v>
      </c>
      <c r="I162" s="225"/>
      <c r="J162" s="224">
        <f>ROUND(I162*H162,2)</f>
        <v>0</v>
      </c>
      <c r="K162" s="222" t="s">
        <v>135</v>
      </c>
      <c r="L162" s="71"/>
      <c r="M162" s="226" t="s">
        <v>20</v>
      </c>
      <c r="N162" s="227" t="s">
        <v>45</v>
      </c>
      <c r="O162" s="46"/>
      <c r="P162" s="228">
        <f>O162*H162</f>
        <v>0</v>
      </c>
      <c r="Q162" s="228">
        <v>0.00076999999999999996</v>
      </c>
      <c r="R162" s="228">
        <f>Q162*H162</f>
        <v>0.014822499999999999</v>
      </c>
      <c r="S162" s="228">
        <v>0</v>
      </c>
      <c r="T162" s="229">
        <f>S162*H162</f>
        <v>0</v>
      </c>
      <c r="AR162" s="23" t="s">
        <v>207</v>
      </c>
      <c r="AT162" s="23" t="s">
        <v>131</v>
      </c>
      <c r="AU162" s="23" t="s">
        <v>137</v>
      </c>
      <c r="AY162" s="23" t="s">
        <v>129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3" t="s">
        <v>137</v>
      </c>
      <c r="BK162" s="230">
        <f>ROUND(I162*H162,2)</f>
        <v>0</v>
      </c>
      <c r="BL162" s="23" t="s">
        <v>207</v>
      </c>
      <c r="BM162" s="23" t="s">
        <v>236</v>
      </c>
    </row>
    <row r="163" s="13" customFormat="1">
      <c r="B163" s="263"/>
      <c r="C163" s="264"/>
      <c r="D163" s="233" t="s">
        <v>139</v>
      </c>
      <c r="E163" s="265" t="s">
        <v>20</v>
      </c>
      <c r="F163" s="266" t="s">
        <v>159</v>
      </c>
      <c r="G163" s="264"/>
      <c r="H163" s="265" t="s">
        <v>20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AT163" s="272" t="s">
        <v>139</v>
      </c>
      <c r="AU163" s="272" t="s">
        <v>137</v>
      </c>
      <c r="AV163" s="13" t="s">
        <v>81</v>
      </c>
      <c r="AW163" s="13" t="s">
        <v>36</v>
      </c>
      <c r="AX163" s="13" t="s">
        <v>73</v>
      </c>
      <c r="AY163" s="272" t="s">
        <v>129</v>
      </c>
    </row>
    <row r="164" s="11" customFormat="1">
      <c r="B164" s="231"/>
      <c r="C164" s="232"/>
      <c r="D164" s="233" t="s">
        <v>139</v>
      </c>
      <c r="E164" s="234" t="s">
        <v>20</v>
      </c>
      <c r="F164" s="235" t="s">
        <v>237</v>
      </c>
      <c r="G164" s="232"/>
      <c r="H164" s="236">
        <v>11.550000000000001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139</v>
      </c>
      <c r="AU164" s="242" t="s">
        <v>137</v>
      </c>
      <c r="AV164" s="11" t="s">
        <v>137</v>
      </c>
      <c r="AW164" s="11" t="s">
        <v>36</v>
      </c>
      <c r="AX164" s="11" t="s">
        <v>73</v>
      </c>
      <c r="AY164" s="242" t="s">
        <v>129</v>
      </c>
    </row>
    <row r="165" s="11" customFormat="1">
      <c r="B165" s="231"/>
      <c r="C165" s="232"/>
      <c r="D165" s="233" t="s">
        <v>139</v>
      </c>
      <c r="E165" s="234" t="s">
        <v>20</v>
      </c>
      <c r="F165" s="235" t="s">
        <v>238</v>
      </c>
      <c r="G165" s="232"/>
      <c r="H165" s="236">
        <v>5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139</v>
      </c>
      <c r="AU165" s="242" t="s">
        <v>137</v>
      </c>
      <c r="AV165" s="11" t="s">
        <v>137</v>
      </c>
      <c r="AW165" s="11" t="s">
        <v>36</v>
      </c>
      <c r="AX165" s="11" t="s">
        <v>73</v>
      </c>
      <c r="AY165" s="242" t="s">
        <v>129</v>
      </c>
    </row>
    <row r="166" s="11" customFormat="1">
      <c r="B166" s="231"/>
      <c r="C166" s="232"/>
      <c r="D166" s="233" t="s">
        <v>139</v>
      </c>
      <c r="E166" s="234" t="s">
        <v>20</v>
      </c>
      <c r="F166" s="235" t="s">
        <v>239</v>
      </c>
      <c r="G166" s="232"/>
      <c r="H166" s="236">
        <v>2.7000000000000002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139</v>
      </c>
      <c r="AU166" s="242" t="s">
        <v>137</v>
      </c>
      <c r="AV166" s="11" t="s">
        <v>137</v>
      </c>
      <c r="AW166" s="11" t="s">
        <v>36</v>
      </c>
      <c r="AX166" s="11" t="s">
        <v>73</v>
      </c>
      <c r="AY166" s="242" t="s">
        <v>129</v>
      </c>
    </row>
    <row r="167" s="12" customFormat="1">
      <c r="B167" s="243"/>
      <c r="C167" s="244"/>
      <c r="D167" s="233" t="s">
        <v>139</v>
      </c>
      <c r="E167" s="245" t="s">
        <v>20</v>
      </c>
      <c r="F167" s="246" t="s">
        <v>141</v>
      </c>
      <c r="G167" s="244"/>
      <c r="H167" s="247">
        <v>19.25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139</v>
      </c>
      <c r="AU167" s="253" t="s">
        <v>137</v>
      </c>
      <c r="AV167" s="12" t="s">
        <v>142</v>
      </c>
      <c r="AW167" s="12" t="s">
        <v>36</v>
      </c>
      <c r="AX167" s="12" t="s">
        <v>81</v>
      </c>
      <c r="AY167" s="253" t="s">
        <v>129</v>
      </c>
    </row>
    <row r="168" s="1" customFormat="1" ht="16.5" customHeight="1">
      <c r="B168" s="45"/>
      <c r="C168" s="254" t="s">
        <v>240</v>
      </c>
      <c r="D168" s="254" t="s">
        <v>143</v>
      </c>
      <c r="E168" s="255" t="s">
        <v>241</v>
      </c>
      <c r="F168" s="256" t="s">
        <v>242</v>
      </c>
      <c r="G168" s="257" t="s">
        <v>134</v>
      </c>
      <c r="H168" s="258">
        <v>23.100000000000001</v>
      </c>
      <c r="I168" s="259"/>
      <c r="J168" s="258">
        <f>ROUND(I168*H168,2)</f>
        <v>0</v>
      </c>
      <c r="K168" s="256" t="s">
        <v>220</v>
      </c>
      <c r="L168" s="260"/>
      <c r="M168" s="261" t="s">
        <v>20</v>
      </c>
      <c r="N168" s="262" t="s">
        <v>45</v>
      </c>
      <c r="O168" s="46"/>
      <c r="P168" s="228">
        <f>O168*H168</f>
        <v>0</v>
      </c>
      <c r="Q168" s="228">
        <v>0.0012999999999999999</v>
      </c>
      <c r="R168" s="228">
        <f>Q168*H168</f>
        <v>0.030030000000000001</v>
      </c>
      <c r="S168" s="228">
        <v>0</v>
      </c>
      <c r="T168" s="229">
        <f>S168*H168</f>
        <v>0</v>
      </c>
      <c r="AR168" s="23" t="s">
        <v>221</v>
      </c>
      <c r="AT168" s="23" t="s">
        <v>143</v>
      </c>
      <c r="AU168" s="23" t="s">
        <v>137</v>
      </c>
      <c r="AY168" s="23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3" t="s">
        <v>137</v>
      </c>
      <c r="BK168" s="230">
        <f>ROUND(I168*H168,2)</f>
        <v>0</v>
      </c>
      <c r="BL168" s="23" t="s">
        <v>207</v>
      </c>
      <c r="BM168" s="23" t="s">
        <v>243</v>
      </c>
    </row>
    <row r="169" s="13" customFormat="1">
      <c r="B169" s="263"/>
      <c r="C169" s="264"/>
      <c r="D169" s="233" t="s">
        <v>139</v>
      </c>
      <c r="E169" s="265" t="s">
        <v>20</v>
      </c>
      <c r="F169" s="266" t="s">
        <v>159</v>
      </c>
      <c r="G169" s="264"/>
      <c r="H169" s="265" t="s">
        <v>20</v>
      </c>
      <c r="I169" s="267"/>
      <c r="J169" s="264"/>
      <c r="K169" s="264"/>
      <c r="L169" s="268"/>
      <c r="M169" s="269"/>
      <c r="N169" s="270"/>
      <c r="O169" s="270"/>
      <c r="P169" s="270"/>
      <c r="Q169" s="270"/>
      <c r="R169" s="270"/>
      <c r="S169" s="270"/>
      <c r="T169" s="271"/>
      <c r="AT169" s="272" t="s">
        <v>139</v>
      </c>
      <c r="AU169" s="272" t="s">
        <v>137</v>
      </c>
      <c r="AV169" s="13" t="s">
        <v>81</v>
      </c>
      <c r="AW169" s="13" t="s">
        <v>36</v>
      </c>
      <c r="AX169" s="13" t="s">
        <v>73</v>
      </c>
      <c r="AY169" s="272" t="s">
        <v>129</v>
      </c>
    </row>
    <row r="170" s="11" customFormat="1">
      <c r="B170" s="231"/>
      <c r="C170" s="232"/>
      <c r="D170" s="233" t="s">
        <v>139</v>
      </c>
      <c r="E170" s="234" t="s">
        <v>20</v>
      </c>
      <c r="F170" s="235" t="s">
        <v>237</v>
      </c>
      <c r="G170" s="232"/>
      <c r="H170" s="236">
        <v>11.550000000000001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139</v>
      </c>
      <c r="AU170" s="242" t="s">
        <v>137</v>
      </c>
      <c r="AV170" s="11" t="s">
        <v>137</v>
      </c>
      <c r="AW170" s="11" t="s">
        <v>36</v>
      </c>
      <c r="AX170" s="11" t="s">
        <v>73</v>
      </c>
      <c r="AY170" s="242" t="s">
        <v>129</v>
      </c>
    </row>
    <row r="171" s="11" customFormat="1">
      <c r="B171" s="231"/>
      <c r="C171" s="232"/>
      <c r="D171" s="233" t="s">
        <v>139</v>
      </c>
      <c r="E171" s="234" t="s">
        <v>20</v>
      </c>
      <c r="F171" s="235" t="s">
        <v>238</v>
      </c>
      <c r="G171" s="232"/>
      <c r="H171" s="236">
        <v>5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139</v>
      </c>
      <c r="AU171" s="242" t="s">
        <v>137</v>
      </c>
      <c r="AV171" s="11" t="s">
        <v>137</v>
      </c>
      <c r="AW171" s="11" t="s">
        <v>36</v>
      </c>
      <c r="AX171" s="11" t="s">
        <v>73</v>
      </c>
      <c r="AY171" s="242" t="s">
        <v>129</v>
      </c>
    </row>
    <row r="172" s="11" customFormat="1">
      <c r="B172" s="231"/>
      <c r="C172" s="232"/>
      <c r="D172" s="233" t="s">
        <v>139</v>
      </c>
      <c r="E172" s="234" t="s">
        <v>20</v>
      </c>
      <c r="F172" s="235" t="s">
        <v>239</v>
      </c>
      <c r="G172" s="232"/>
      <c r="H172" s="236">
        <v>2.7000000000000002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139</v>
      </c>
      <c r="AU172" s="242" t="s">
        <v>137</v>
      </c>
      <c r="AV172" s="11" t="s">
        <v>137</v>
      </c>
      <c r="AW172" s="11" t="s">
        <v>36</v>
      </c>
      <c r="AX172" s="11" t="s">
        <v>73</v>
      </c>
      <c r="AY172" s="242" t="s">
        <v>129</v>
      </c>
    </row>
    <row r="173" s="12" customFormat="1">
      <c r="B173" s="243"/>
      <c r="C173" s="244"/>
      <c r="D173" s="233" t="s">
        <v>139</v>
      </c>
      <c r="E173" s="245" t="s">
        <v>20</v>
      </c>
      <c r="F173" s="246" t="s">
        <v>141</v>
      </c>
      <c r="G173" s="244"/>
      <c r="H173" s="247">
        <v>19.25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139</v>
      </c>
      <c r="AU173" s="253" t="s">
        <v>137</v>
      </c>
      <c r="AV173" s="12" t="s">
        <v>142</v>
      </c>
      <c r="AW173" s="12" t="s">
        <v>36</v>
      </c>
      <c r="AX173" s="12" t="s">
        <v>81</v>
      </c>
      <c r="AY173" s="253" t="s">
        <v>129</v>
      </c>
    </row>
    <row r="174" s="11" customFormat="1">
      <c r="B174" s="231"/>
      <c r="C174" s="232"/>
      <c r="D174" s="233" t="s">
        <v>139</v>
      </c>
      <c r="E174" s="232"/>
      <c r="F174" s="235" t="s">
        <v>244</v>
      </c>
      <c r="G174" s="232"/>
      <c r="H174" s="236">
        <v>23.100000000000001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139</v>
      </c>
      <c r="AU174" s="242" t="s">
        <v>137</v>
      </c>
      <c r="AV174" s="11" t="s">
        <v>137</v>
      </c>
      <c r="AW174" s="11" t="s">
        <v>6</v>
      </c>
      <c r="AX174" s="11" t="s">
        <v>81</v>
      </c>
      <c r="AY174" s="242" t="s">
        <v>129</v>
      </c>
    </row>
    <row r="175" s="1" customFormat="1" ht="38.25" customHeight="1">
      <c r="B175" s="45"/>
      <c r="C175" s="220" t="s">
        <v>245</v>
      </c>
      <c r="D175" s="220" t="s">
        <v>131</v>
      </c>
      <c r="E175" s="221" t="s">
        <v>246</v>
      </c>
      <c r="F175" s="222" t="s">
        <v>247</v>
      </c>
      <c r="G175" s="223" t="s">
        <v>248</v>
      </c>
      <c r="H175" s="225"/>
      <c r="I175" s="225"/>
      <c r="J175" s="224">
        <f>ROUND(I175*H175,2)</f>
        <v>0</v>
      </c>
      <c r="K175" s="222" t="s">
        <v>135</v>
      </c>
      <c r="L175" s="71"/>
      <c r="M175" s="226" t="s">
        <v>20</v>
      </c>
      <c r="N175" s="227" t="s">
        <v>45</v>
      </c>
      <c r="O175" s="46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3" t="s">
        <v>207</v>
      </c>
      <c r="AT175" s="23" t="s">
        <v>131</v>
      </c>
      <c r="AU175" s="23" t="s">
        <v>137</v>
      </c>
      <c r="AY175" s="23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3" t="s">
        <v>137</v>
      </c>
      <c r="BK175" s="230">
        <f>ROUND(I175*H175,2)</f>
        <v>0</v>
      </c>
      <c r="BL175" s="23" t="s">
        <v>207</v>
      </c>
      <c r="BM175" s="23" t="s">
        <v>249</v>
      </c>
    </row>
    <row r="176" s="10" customFormat="1" ht="29.88" customHeight="1">
      <c r="B176" s="204"/>
      <c r="C176" s="205"/>
      <c r="D176" s="206" t="s">
        <v>72</v>
      </c>
      <c r="E176" s="218" t="s">
        <v>250</v>
      </c>
      <c r="F176" s="218" t="s">
        <v>251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SUM(P177:P199)</f>
        <v>0</v>
      </c>
      <c r="Q176" s="212"/>
      <c r="R176" s="213">
        <f>SUM(R177:R199)</f>
        <v>2.6691519000000001</v>
      </c>
      <c r="S176" s="212"/>
      <c r="T176" s="214">
        <f>SUM(T177:T199)</f>
        <v>0</v>
      </c>
      <c r="AR176" s="215" t="s">
        <v>137</v>
      </c>
      <c r="AT176" s="216" t="s">
        <v>72</v>
      </c>
      <c r="AU176" s="216" t="s">
        <v>81</v>
      </c>
      <c r="AY176" s="215" t="s">
        <v>129</v>
      </c>
      <c r="BK176" s="217">
        <f>SUM(BK177:BK199)</f>
        <v>0</v>
      </c>
    </row>
    <row r="177" s="1" customFormat="1" ht="25.5" customHeight="1">
      <c r="B177" s="45"/>
      <c r="C177" s="220" t="s">
        <v>9</v>
      </c>
      <c r="D177" s="220" t="s">
        <v>131</v>
      </c>
      <c r="E177" s="221" t="s">
        <v>252</v>
      </c>
      <c r="F177" s="222" t="s">
        <v>253</v>
      </c>
      <c r="G177" s="223" t="s">
        <v>134</v>
      </c>
      <c r="H177" s="224">
        <v>3.9700000000000002</v>
      </c>
      <c r="I177" s="225"/>
      <c r="J177" s="224">
        <f>ROUND(I177*H177,2)</f>
        <v>0</v>
      </c>
      <c r="K177" s="222" t="s">
        <v>135</v>
      </c>
      <c r="L177" s="71"/>
      <c r="M177" s="226" t="s">
        <v>20</v>
      </c>
      <c r="N177" s="227" t="s">
        <v>45</v>
      </c>
      <c r="O177" s="46"/>
      <c r="P177" s="228">
        <f>O177*H177</f>
        <v>0</v>
      </c>
      <c r="Q177" s="228">
        <v>0.0060000000000000001</v>
      </c>
      <c r="R177" s="228">
        <f>Q177*H177</f>
        <v>0.023820000000000001</v>
      </c>
      <c r="S177" s="228">
        <v>0</v>
      </c>
      <c r="T177" s="229">
        <f>S177*H177</f>
        <v>0</v>
      </c>
      <c r="AR177" s="23" t="s">
        <v>207</v>
      </c>
      <c r="AT177" s="23" t="s">
        <v>131</v>
      </c>
      <c r="AU177" s="23" t="s">
        <v>137</v>
      </c>
      <c r="AY177" s="23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3" t="s">
        <v>137</v>
      </c>
      <c r="BK177" s="230">
        <f>ROUND(I177*H177,2)</f>
        <v>0</v>
      </c>
      <c r="BL177" s="23" t="s">
        <v>207</v>
      </c>
      <c r="BM177" s="23" t="s">
        <v>254</v>
      </c>
    </row>
    <row r="178" s="13" customFormat="1">
      <c r="B178" s="263"/>
      <c r="C178" s="264"/>
      <c r="D178" s="233" t="s">
        <v>139</v>
      </c>
      <c r="E178" s="265" t="s">
        <v>20</v>
      </c>
      <c r="F178" s="266" t="s">
        <v>255</v>
      </c>
      <c r="G178" s="264"/>
      <c r="H178" s="265" t="s">
        <v>20</v>
      </c>
      <c r="I178" s="267"/>
      <c r="J178" s="264"/>
      <c r="K178" s="264"/>
      <c r="L178" s="268"/>
      <c r="M178" s="269"/>
      <c r="N178" s="270"/>
      <c r="O178" s="270"/>
      <c r="P178" s="270"/>
      <c r="Q178" s="270"/>
      <c r="R178" s="270"/>
      <c r="S178" s="270"/>
      <c r="T178" s="271"/>
      <c r="AT178" s="272" t="s">
        <v>139</v>
      </c>
      <c r="AU178" s="272" t="s">
        <v>137</v>
      </c>
      <c r="AV178" s="13" t="s">
        <v>81</v>
      </c>
      <c r="AW178" s="13" t="s">
        <v>36</v>
      </c>
      <c r="AX178" s="13" t="s">
        <v>73</v>
      </c>
      <c r="AY178" s="272" t="s">
        <v>129</v>
      </c>
    </row>
    <row r="179" s="11" customFormat="1">
      <c r="B179" s="231"/>
      <c r="C179" s="232"/>
      <c r="D179" s="233" t="s">
        <v>139</v>
      </c>
      <c r="E179" s="234" t="s">
        <v>20</v>
      </c>
      <c r="F179" s="235" t="s">
        <v>256</v>
      </c>
      <c r="G179" s="232"/>
      <c r="H179" s="236">
        <v>1.8999999999999999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139</v>
      </c>
      <c r="AU179" s="242" t="s">
        <v>137</v>
      </c>
      <c r="AV179" s="11" t="s">
        <v>137</v>
      </c>
      <c r="AW179" s="11" t="s">
        <v>36</v>
      </c>
      <c r="AX179" s="11" t="s">
        <v>73</v>
      </c>
      <c r="AY179" s="242" t="s">
        <v>129</v>
      </c>
    </row>
    <row r="180" s="11" customFormat="1">
      <c r="B180" s="231"/>
      <c r="C180" s="232"/>
      <c r="D180" s="233" t="s">
        <v>139</v>
      </c>
      <c r="E180" s="234" t="s">
        <v>20</v>
      </c>
      <c r="F180" s="235" t="s">
        <v>257</v>
      </c>
      <c r="G180" s="232"/>
      <c r="H180" s="236">
        <v>2.0699999999999998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139</v>
      </c>
      <c r="AU180" s="242" t="s">
        <v>137</v>
      </c>
      <c r="AV180" s="11" t="s">
        <v>137</v>
      </c>
      <c r="AW180" s="11" t="s">
        <v>36</v>
      </c>
      <c r="AX180" s="11" t="s">
        <v>73</v>
      </c>
      <c r="AY180" s="242" t="s">
        <v>129</v>
      </c>
    </row>
    <row r="181" s="12" customFormat="1">
      <c r="B181" s="243"/>
      <c r="C181" s="244"/>
      <c r="D181" s="233" t="s">
        <v>139</v>
      </c>
      <c r="E181" s="245" t="s">
        <v>20</v>
      </c>
      <c r="F181" s="246" t="s">
        <v>141</v>
      </c>
      <c r="G181" s="244"/>
      <c r="H181" s="247">
        <v>3.9700000000000002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139</v>
      </c>
      <c r="AU181" s="253" t="s">
        <v>137</v>
      </c>
      <c r="AV181" s="12" t="s">
        <v>142</v>
      </c>
      <c r="AW181" s="12" t="s">
        <v>36</v>
      </c>
      <c r="AX181" s="12" t="s">
        <v>81</v>
      </c>
      <c r="AY181" s="253" t="s">
        <v>129</v>
      </c>
    </row>
    <row r="182" s="1" customFormat="1" ht="16.5" customHeight="1">
      <c r="B182" s="45"/>
      <c r="C182" s="254" t="s">
        <v>258</v>
      </c>
      <c r="D182" s="254" t="s">
        <v>143</v>
      </c>
      <c r="E182" s="255" t="s">
        <v>259</v>
      </c>
      <c r="F182" s="256" t="s">
        <v>260</v>
      </c>
      <c r="G182" s="257" t="s">
        <v>134</v>
      </c>
      <c r="H182" s="258">
        <v>4.0499999999999998</v>
      </c>
      <c r="I182" s="259"/>
      <c r="J182" s="258">
        <f>ROUND(I182*H182,2)</f>
        <v>0</v>
      </c>
      <c r="K182" s="256" t="s">
        <v>135</v>
      </c>
      <c r="L182" s="260"/>
      <c r="M182" s="261" t="s">
        <v>20</v>
      </c>
      <c r="N182" s="262" t="s">
        <v>45</v>
      </c>
      <c r="O182" s="46"/>
      <c r="P182" s="228">
        <f>O182*H182</f>
        <v>0</v>
      </c>
      <c r="Q182" s="228">
        <v>0.0025500000000000002</v>
      </c>
      <c r="R182" s="228">
        <f>Q182*H182</f>
        <v>0.0103275</v>
      </c>
      <c r="S182" s="228">
        <v>0</v>
      </c>
      <c r="T182" s="229">
        <f>S182*H182</f>
        <v>0</v>
      </c>
      <c r="AR182" s="23" t="s">
        <v>221</v>
      </c>
      <c r="AT182" s="23" t="s">
        <v>143</v>
      </c>
      <c r="AU182" s="23" t="s">
        <v>137</v>
      </c>
      <c r="AY182" s="23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3" t="s">
        <v>137</v>
      </c>
      <c r="BK182" s="230">
        <f>ROUND(I182*H182,2)</f>
        <v>0</v>
      </c>
      <c r="BL182" s="23" t="s">
        <v>207</v>
      </c>
      <c r="BM182" s="23" t="s">
        <v>261</v>
      </c>
    </row>
    <row r="183" s="13" customFormat="1">
      <c r="B183" s="263"/>
      <c r="C183" s="264"/>
      <c r="D183" s="233" t="s">
        <v>139</v>
      </c>
      <c r="E183" s="265" t="s">
        <v>20</v>
      </c>
      <c r="F183" s="266" t="s">
        <v>262</v>
      </c>
      <c r="G183" s="264"/>
      <c r="H183" s="265" t="s">
        <v>20</v>
      </c>
      <c r="I183" s="267"/>
      <c r="J183" s="264"/>
      <c r="K183" s="264"/>
      <c r="L183" s="268"/>
      <c r="M183" s="269"/>
      <c r="N183" s="270"/>
      <c r="O183" s="270"/>
      <c r="P183" s="270"/>
      <c r="Q183" s="270"/>
      <c r="R183" s="270"/>
      <c r="S183" s="270"/>
      <c r="T183" s="271"/>
      <c r="AT183" s="272" t="s">
        <v>139</v>
      </c>
      <c r="AU183" s="272" t="s">
        <v>137</v>
      </c>
      <c r="AV183" s="13" t="s">
        <v>81</v>
      </c>
      <c r="AW183" s="13" t="s">
        <v>36</v>
      </c>
      <c r="AX183" s="13" t="s">
        <v>73</v>
      </c>
      <c r="AY183" s="272" t="s">
        <v>129</v>
      </c>
    </row>
    <row r="184" s="11" customFormat="1">
      <c r="B184" s="231"/>
      <c r="C184" s="232"/>
      <c r="D184" s="233" t="s">
        <v>139</v>
      </c>
      <c r="E184" s="234" t="s">
        <v>20</v>
      </c>
      <c r="F184" s="235" t="s">
        <v>256</v>
      </c>
      <c r="G184" s="232"/>
      <c r="H184" s="236">
        <v>1.8999999999999999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139</v>
      </c>
      <c r="AU184" s="242" t="s">
        <v>137</v>
      </c>
      <c r="AV184" s="11" t="s">
        <v>137</v>
      </c>
      <c r="AW184" s="11" t="s">
        <v>36</v>
      </c>
      <c r="AX184" s="11" t="s">
        <v>73</v>
      </c>
      <c r="AY184" s="242" t="s">
        <v>129</v>
      </c>
    </row>
    <row r="185" s="11" customFormat="1">
      <c r="B185" s="231"/>
      <c r="C185" s="232"/>
      <c r="D185" s="233" t="s">
        <v>139</v>
      </c>
      <c r="E185" s="234" t="s">
        <v>20</v>
      </c>
      <c r="F185" s="235" t="s">
        <v>257</v>
      </c>
      <c r="G185" s="232"/>
      <c r="H185" s="236">
        <v>2.0699999999999998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139</v>
      </c>
      <c r="AU185" s="242" t="s">
        <v>137</v>
      </c>
      <c r="AV185" s="11" t="s">
        <v>137</v>
      </c>
      <c r="AW185" s="11" t="s">
        <v>36</v>
      </c>
      <c r="AX185" s="11" t="s">
        <v>73</v>
      </c>
      <c r="AY185" s="242" t="s">
        <v>129</v>
      </c>
    </row>
    <row r="186" s="12" customFormat="1">
      <c r="B186" s="243"/>
      <c r="C186" s="244"/>
      <c r="D186" s="233" t="s">
        <v>139</v>
      </c>
      <c r="E186" s="245" t="s">
        <v>20</v>
      </c>
      <c r="F186" s="246" t="s">
        <v>141</v>
      </c>
      <c r="G186" s="244"/>
      <c r="H186" s="247">
        <v>3.9700000000000002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139</v>
      </c>
      <c r="AU186" s="253" t="s">
        <v>137</v>
      </c>
      <c r="AV186" s="12" t="s">
        <v>142</v>
      </c>
      <c r="AW186" s="12" t="s">
        <v>36</v>
      </c>
      <c r="AX186" s="12" t="s">
        <v>81</v>
      </c>
      <c r="AY186" s="253" t="s">
        <v>129</v>
      </c>
    </row>
    <row r="187" s="11" customFormat="1">
      <c r="B187" s="231"/>
      <c r="C187" s="232"/>
      <c r="D187" s="233" t="s">
        <v>139</v>
      </c>
      <c r="E187" s="232"/>
      <c r="F187" s="235" t="s">
        <v>263</v>
      </c>
      <c r="G187" s="232"/>
      <c r="H187" s="236">
        <v>4.0499999999999998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139</v>
      </c>
      <c r="AU187" s="242" t="s">
        <v>137</v>
      </c>
      <c r="AV187" s="11" t="s">
        <v>137</v>
      </c>
      <c r="AW187" s="11" t="s">
        <v>6</v>
      </c>
      <c r="AX187" s="11" t="s">
        <v>81</v>
      </c>
      <c r="AY187" s="242" t="s">
        <v>129</v>
      </c>
    </row>
    <row r="188" s="1" customFormat="1" ht="38.25" customHeight="1">
      <c r="B188" s="45"/>
      <c r="C188" s="220" t="s">
        <v>264</v>
      </c>
      <c r="D188" s="220" t="s">
        <v>131</v>
      </c>
      <c r="E188" s="221" t="s">
        <v>265</v>
      </c>
      <c r="F188" s="222" t="s">
        <v>266</v>
      </c>
      <c r="G188" s="223" t="s">
        <v>134</v>
      </c>
      <c r="H188" s="224">
        <v>828.62</v>
      </c>
      <c r="I188" s="225"/>
      <c r="J188" s="224">
        <f>ROUND(I188*H188,2)</f>
        <v>0</v>
      </c>
      <c r="K188" s="222" t="s">
        <v>135</v>
      </c>
      <c r="L188" s="71"/>
      <c r="M188" s="226" t="s">
        <v>20</v>
      </c>
      <c r="N188" s="227" t="s">
        <v>45</v>
      </c>
      <c r="O188" s="46"/>
      <c r="P188" s="228">
        <f>O188*H188</f>
        <v>0</v>
      </c>
      <c r="Q188" s="228">
        <v>0.00012</v>
      </c>
      <c r="R188" s="228">
        <f>Q188*H188</f>
        <v>0.099434400000000006</v>
      </c>
      <c r="S188" s="228">
        <v>0</v>
      </c>
      <c r="T188" s="229">
        <f>S188*H188</f>
        <v>0</v>
      </c>
      <c r="AR188" s="23" t="s">
        <v>207</v>
      </c>
      <c r="AT188" s="23" t="s">
        <v>131</v>
      </c>
      <c r="AU188" s="23" t="s">
        <v>137</v>
      </c>
      <c r="AY188" s="23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3" t="s">
        <v>137</v>
      </c>
      <c r="BK188" s="230">
        <f>ROUND(I188*H188,2)</f>
        <v>0</v>
      </c>
      <c r="BL188" s="23" t="s">
        <v>207</v>
      </c>
      <c r="BM188" s="23" t="s">
        <v>267</v>
      </c>
    </row>
    <row r="189" s="13" customFormat="1">
      <c r="B189" s="263"/>
      <c r="C189" s="264"/>
      <c r="D189" s="233" t="s">
        <v>139</v>
      </c>
      <c r="E189" s="265" t="s">
        <v>20</v>
      </c>
      <c r="F189" s="266" t="s">
        <v>159</v>
      </c>
      <c r="G189" s="264"/>
      <c r="H189" s="265" t="s">
        <v>20</v>
      </c>
      <c r="I189" s="267"/>
      <c r="J189" s="264"/>
      <c r="K189" s="264"/>
      <c r="L189" s="268"/>
      <c r="M189" s="269"/>
      <c r="N189" s="270"/>
      <c r="O189" s="270"/>
      <c r="P189" s="270"/>
      <c r="Q189" s="270"/>
      <c r="R189" s="270"/>
      <c r="S189" s="270"/>
      <c r="T189" s="271"/>
      <c r="AT189" s="272" t="s">
        <v>139</v>
      </c>
      <c r="AU189" s="272" t="s">
        <v>137</v>
      </c>
      <c r="AV189" s="13" t="s">
        <v>81</v>
      </c>
      <c r="AW189" s="13" t="s">
        <v>36</v>
      </c>
      <c r="AX189" s="13" t="s">
        <v>73</v>
      </c>
      <c r="AY189" s="272" t="s">
        <v>129</v>
      </c>
    </row>
    <row r="190" s="11" customFormat="1">
      <c r="B190" s="231"/>
      <c r="C190" s="232"/>
      <c r="D190" s="233" t="s">
        <v>139</v>
      </c>
      <c r="E190" s="234" t="s">
        <v>20</v>
      </c>
      <c r="F190" s="235" t="s">
        <v>268</v>
      </c>
      <c r="G190" s="232"/>
      <c r="H190" s="236">
        <v>834.01999999999998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139</v>
      </c>
      <c r="AU190" s="242" t="s">
        <v>137</v>
      </c>
      <c r="AV190" s="11" t="s">
        <v>137</v>
      </c>
      <c r="AW190" s="11" t="s">
        <v>36</v>
      </c>
      <c r="AX190" s="11" t="s">
        <v>73</v>
      </c>
      <c r="AY190" s="242" t="s">
        <v>129</v>
      </c>
    </row>
    <row r="191" s="11" customFormat="1">
      <c r="B191" s="231"/>
      <c r="C191" s="232"/>
      <c r="D191" s="233" t="s">
        <v>139</v>
      </c>
      <c r="E191" s="234" t="s">
        <v>20</v>
      </c>
      <c r="F191" s="235" t="s">
        <v>269</v>
      </c>
      <c r="G191" s="232"/>
      <c r="H191" s="236">
        <v>-5.4000000000000004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139</v>
      </c>
      <c r="AU191" s="242" t="s">
        <v>137</v>
      </c>
      <c r="AV191" s="11" t="s">
        <v>137</v>
      </c>
      <c r="AW191" s="11" t="s">
        <v>36</v>
      </c>
      <c r="AX191" s="11" t="s">
        <v>73</v>
      </c>
      <c r="AY191" s="242" t="s">
        <v>129</v>
      </c>
    </row>
    <row r="192" s="12" customFormat="1">
      <c r="B192" s="243"/>
      <c r="C192" s="244"/>
      <c r="D192" s="233" t="s">
        <v>139</v>
      </c>
      <c r="E192" s="245" t="s">
        <v>20</v>
      </c>
      <c r="F192" s="246" t="s">
        <v>141</v>
      </c>
      <c r="G192" s="244"/>
      <c r="H192" s="247">
        <v>828.62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139</v>
      </c>
      <c r="AU192" s="253" t="s">
        <v>137</v>
      </c>
      <c r="AV192" s="12" t="s">
        <v>142</v>
      </c>
      <c r="AW192" s="12" t="s">
        <v>36</v>
      </c>
      <c r="AX192" s="12" t="s">
        <v>81</v>
      </c>
      <c r="AY192" s="253" t="s">
        <v>129</v>
      </c>
    </row>
    <row r="193" s="1" customFormat="1" ht="16.5" customHeight="1">
      <c r="B193" s="45"/>
      <c r="C193" s="254" t="s">
        <v>270</v>
      </c>
      <c r="D193" s="254" t="s">
        <v>143</v>
      </c>
      <c r="E193" s="255" t="s">
        <v>271</v>
      </c>
      <c r="F193" s="256" t="s">
        <v>272</v>
      </c>
      <c r="G193" s="257" t="s">
        <v>134</v>
      </c>
      <c r="H193" s="258">
        <v>845.19000000000005</v>
      </c>
      <c r="I193" s="259"/>
      <c r="J193" s="258">
        <f>ROUND(I193*H193,2)</f>
        <v>0</v>
      </c>
      <c r="K193" s="256" t="s">
        <v>135</v>
      </c>
      <c r="L193" s="260"/>
      <c r="M193" s="261" t="s">
        <v>20</v>
      </c>
      <c r="N193" s="262" t="s">
        <v>45</v>
      </c>
      <c r="O193" s="46"/>
      <c r="P193" s="228">
        <f>O193*H193</f>
        <v>0</v>
      </c>
      <c r="Q193" s="228">
        <v>0.0030000000000000001</v>
      </c>
      <c r="R193" s="228">
        <f>Q193*H193</f>
        <v>2.5355700000000003</v>
      </c>
      <c r="S193" s="228">
        <v>0</v>
      </c>
      <c r="T193" s="229">
        <f>S193*H193</f>
        <v>0</v>
      </c>
      <c r="AR193" s="23" t="s">
        <v>221</v>
      </c>
      <c r="AT193" s="23" t="s">
        <v>143</v>
      </c>
      <c r="AU193" s="23" t="s">
        <v>137</v>
      </c>
      <c r="AY193" s="23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3" t="s">
        <v>137</v>
      </c>
      <c r="BK193" s="230">
        <f>ROUND(I193*H193,2)</f>
        <v>0</v>
      </c>
      <c r="BL193" s="23" t="s">
        <v>207</v>
      </c>
      <c r="BM193" s="23" t="s">
        <v>273</v>
      </c>
    </row>
    <row r="194" s="13" customFormat="1">
      <c r="B194" s="263"/>
      <c r="C194" s="264"/>
      <c r="D194" s="233" t="s">
        <v>139</v>
      </c>
      <c r="E194" s="265" t="s">
        <v>20</v>
      </c>
      <c r="F194" s="266" t="s">
        <v>159</v>
      </c>
      <c r="G194" s="264"/>
      <c r="H194" s="265" t="s">
        <v>20</v>
      </c>
      <c r="I194" s="267"/>
      <c r="J194" s="264"/>
      <c r="K194" s="264"/>
      <c r="L194" s="268"/>
      <c r="M194" s="269"/>
      <c r="N194" s="270"/>
      <c r="O194" s="270"/>
      <c r="P194" s="270"/>
      <c r="Q194" s="270"/>
      <c r="R194" s="270"/>
      <c r="S194" s="270"/>
      <c r="T194" s="271"/>
      <c r="AT194" s="272" t="s">
        <v>139</v>
      </c>
      <c r="AU194" s="272" t="s">
        <v>137</v>
      </c>
      <c r="AV194" s="13" t="s">
        <v>81</v>
      </c>
      <c r="AW194" s="13" t="s">
        <v>36</v>
      </c>
      <c r="AX194" s="13" t="s">
        <v>73</v>
      </c>
      <c r="AY194" s="272" t="s">
        <v>129</v>
      </c>
    </row>
    <row r="195" s="11" customFormat="1">
      <c r="B195" s="231"/>
      <c r="C195" s="232"/>
      <c r="D195" s="233" t="s">
        <v>139</v>
      </c>
      <c r="E195" s="234" t="s">
        <v>20</v>
      </c>
      <c r="F195" s="235" t="s">
        <v>268</v>
      </c>
      <c r="G195" s="232"/>
      <c r="H195" s="236">
        <v>834.01999999999998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139</v>
      </c>
      <c r="AU195" s="242" t="s">
        <v>137</v>
      </c>
      <c r="AV195" s="11" t="s">
        <v>137</v>
      </c>
      <c r="AW195" s="11" t="s">
        <v>36</v>
      </c>
      <c r="AX195" s="11" t="s">
        <v>73</v>
      </c>
      <c r="AY195" s="242" t="s">
        <v>129</v>
      </c>
    </row>
    <row r="196" s="11" customFormat="1">
      <c r="B196" s="231"/>
      <c r="C196" s="232"/>
      <c r="D196" s="233" t="s">
        <v>139</v>
      </c>
      <c r="E196" s="234" t="s">
        <v>20</v>
      </c>
      <c r="F196" s="235" t="s">
        <v>269</v>
      </c>
      <c r="G196" s="232"/>
      <c r="H196" s="236">
        <v>-5.4000000000000004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139</v>
      </c>
      <c r="AU196" s="242" t="s">
        <v>137</v>
      </c>
      <c r="AV196" s="11" t="s">
        <v>137</v>
      </c>
      <c r="AW196" s="11" t="s">
        <v>36</v>
      </c>
      <c r="AX196" s="11" t="s">
        <v>73</v>
      </c>
      <c r="AY196" s="242" t="s">
        <v>129</v>
      </c>
    </row>
    <row r="197" s="12" customFormat="1">
      <c r="B197" s="243"/>
      <c r="C197" s="244"/>
      <c r="D197" s="233" t="s">
        <v>139</v>
      </c>
      <c r="E197" s="245" t="s">
        <v>20</v>
      </c>
      <c r="F197" s="246" t="s">
        <v>141</v>
      </c>
      <c r="G197" s="244"/>
      <c r="H197" s="247">
        <v>828.62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139</v>
      </c>
      <c r="AU197" s="253" t="s">
        <v>137</v>
      </c>
      <c r="AV197" s="12" t="s">
        <v>142</v>
      </c>
      <c r="AW197" s="12" t="s">
        <v>36</v>
      </c>
      <c r="AX197" s="12" t="s">
        <v>81</v>
      </c>
      <c r="AY197" s="253" t="s">
        <v>129</v>
      </c>
    </row>
    <row r="198" s="11" customFormat="1">
      <c r="B198" s="231"/>
      <c r="C198" s="232"/>
      <c r="D198" s="233" t="s">
        <v>139</v>
      </c>
      <c r="E198" s="232"/>
      <c r="F198" s="235" t="s">
        <v>274</v>
      </c>
      <c r="G198" s="232"/>
      <c r="H198" s="236">
        <v>845.19000000000005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139</v>
      </c>
      <c r="AU198" s="242" t="s">
        <v>137</v>
      </c>
      <c r="AV198" s="11" t="s">
        <v>137</v>
      </c>
      <c r="AW198" s="11" t="s">
        <v>6</v>
      </c>
      <c r="AX198" s="11" t="s">
        <v>81</v>
      </c>
      <c r="AY198" s="242" t="s">
        <v>129</v>
      </c>
    </row>
    <row r="199" s="1" customFormat="1" ht="38.25" customHeight="1">
      <c r="B199" s="45"/>
      <c r="C199" s="220" t="s">
        <v>275</v>
      </c>
      <c r="D199" s="220" t="s">
        <v>131</v>
      </c>
      <c r="E199" s="221" t="s">
        <v>276</v>
      </c>
      <c r="F199" s="222" t="s">
        <v>277</v>
      </c>
      <c r="G199" s="223" t="s">
        <v>248</v>
      </c>
      <c r="H199" s="225"/>
      <c r="I199" s="225"/>
      <c r="J199" s="224">
        <f>ROUND(I199*H199,2)</f>
        <v>0</v>
      </c>
      <c r="K199" s="222" t="s">
        <v>135</v>
      </c>
      <c r="L199" s="71"/>
      <c r="M199" s="226" t="s">
        <v>20</v>
      </c>
      <c r="N199" s="227" t="s">
        <v>45</v>
      </c>
      <c r="O199" s="46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AR199" s="23" t="s">
        <v>207</v>
      </c>
      <c r="AT199" s="23" t="s">
        <v>131</v>
      </c>
      <c r="AU199" s="23" t="s">
        <v>137</v>
      </c>
      <c r="AY199" s="23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3" t="s">
        <v>137</v>
      </c>
      <c r="BK199" s="230">
        <f>ROUND(I199*H199,2)</f>
        <v>0</v>
      </c>
      <c r="BL199" s="23" t="s">
        <v>207</v>
      </c>
      <c r="BM199" s="23" t="s">
        <v>278</v>
      </c>
    </row>
    <row r="200" s="10" customFormat="1" ht="29.88" customHeight="1">
      <c r="B200" s="204"/>
      <c r="C200" s="205"/>
      <c r="D200" s="206" t="s">
        <v>72</v>
      </c>
      <c r="E200" s="218" t="s">
        <v>279</v>
      </c>
      <c r="F200" s="218" t="s">
        <v>280</v>
      </c>
      <c r="G200" s="205"/>
      <c r="H200" s="205"/>
      <c r="I200" s="208"/>
      <c r="J200" s="219">
        <f>BK200</f>
        <v>0</v>
      </c>
      <c r="K200" s="205"/>
      <c r="L200" s="210"/>
      <c r="M200" s="211"/>
      <c r="N200" s="212"/>
      <c r="O200" s="212"/>
      <c r="P200" s="213">
        <f>SUM(P201:P209)</f>
        <v>0</v>
      </c>
      <c r="Q200" s="212"/>
      <c r="R200" s="213">
        <f>SUM(R201:R209)</f>
        <v>0.0084799999999999997</v>
      </c>
      <c r="S200" s="212"/>
      <c r="T200" s="214">
        <f>SUM(T201:T209)</f>
        <v>0.068199999999999997</v>
      </c>
      <c r="AR200" s="215" t="s">
        <v>137</v>
      </c>
      <c r="AT200" s="216" t="s">
        <v>72</v>
      </c>
      <c r="AU200" s="216" t="s">
        <v>81</v>
      </c>
      <c r="AY200" s="215" t="s">
        <v>129</v>
      </c>
      <c r="BK200" s="217">
        <f>SUM(BK201:BK209)</f>
        <v>0</v>
      </c>
    </row>
    <row r="201" s="1" customFormat="1" ht="16.5" customHeight="1">
      <c r="B201" s="45"/>
      <c r="C201" s="220" t="s">
        <v>281</v>
      </c>
      <c r="D201" s="220" t="s">
        <v>131</v>
      </c>
      <c r="E201" s="221" t="s">
        <v>282</v>
      </c>
      <c r="F201" s="222" t="s">
        <v>283</v>
      </c>
      <c r="G201" s="223" t="s">
        <v>157</v>
      </c>
      <c r="H201" s="224">
        <v>4</v>
      </c>
      <c r="I201" s="225"/>
      <c r="J201" s="224">
        <f>ROUND(I201*H201,2)</f>
        <v>0</v>
      </c>
      <c r="K201" s="222" t="s">
        <v>135</v>
      </c>
      <c r="L201" s="71"/>
      <c r="M201" s="226" t="s">
        <v>20</v>
      </c>
      <c r="N201" s="227" t="s">
        <v>45</v>
      </c>
      <c r="O201" s="46"/>
      <c r="P201" s="228">
        <f>O201*H201</f>
        <v>0</v>
      </c>
      <c r="Q201" s="228">
        <v>0</v>
      </c>
      <c r="R201" s="228">
        <f>Q201*H201</f>
        <v>0</v>
      </c>
      <c r="S201" s="228">
        <v>0.017049999999999999</v>
      </c>
      <c r="T201" s="229">
        <f>S201*H201</f>
        <v>0.068199999999999997</v>
      </c>
      <c r="AR201" s="23" t="s">
        <v>207</v>
      </c>
      <c r="AT201" s="23" t="s">
        <v>131</v>
      </c>
      <c r="AU201" s="23" t="s">
        <v>137</v>
      </c>
      <c r="AY201" s="23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3" t="s">
        <v>137</v>
      </c>
      <c r="BK201" s="230">
        <f>ROUND(I201*H201,2)</f>
        <v>0</v>
      </c>
      <c r="BL201" s="23" t="s">
        <v>207</v>
      </c>
      <c r="BM201" s="23" t="s">
        <v>284</v>
      </c>
    </row>
    <row r="202" s="13" customFormat="1">
      <c r="B202" s="263"/>
      <c r="C202" s="264"/>
      <c r="D202" s="233" t="s">
        <v>139</v>
      </c>
      <c r="E202" s="265" t="s">
        <v>20</v>
      </c>
      <c r="F202" s="266" t="s">
        <v>159</v>
      </c>
      <c r="G202" s="264"/>
      <c r="H202" s="265" t="s">
        <v>20</v>
      </c>
      <c r="I202" s="267"/>
      <c r="J202" s="264"/>
      <c r="K202" s="264"/>
      <c r="L202" s="268"/>
      <c r="M202" s="269"/>
      <c r="N202" s="270"/>
      <c r="O202" s="270"/>
      <c r="P202" s="270"/>
      <c r="Q202" s="270"/>
      <c r="R202" s="270"/>
      <c r="S202" s="270"/>
      <c r="T202" s="271"/>
      <c r="AT202" s="272" t="s">
        <v>139</v>
      </c>
      <c r="AU202" s="272" t="s">
        <v>137</v>
      </c>
      <c r="AV202" s="13" t="s">
        <v>81</v>
      </c>
      <c r="AW202" s="13" t="s">
        <v>36</v>
      </c>
      <c r="AX202" s="13" t="s">
        <v>73</v>
      </c>
      <c r="AY202" s="272" t="s">
        <v>129</v>
      </c>
    </row>
    <row r="203" s="11" customFormat="1">
      <c r="B203" s="231"/>
      <c r="C203" s="232"/>
      <c r="D203" s="233" t="s">
        <v>139</v>
      </c>
      <c r="E203" s="234" t="s">
        <v>20</v>
      </c>
      <c r="F203" s="235" t="s">
        <v>142</v>
      </c>
      <c r="G203" s="232"/>
      <c r="H203" s="236">
        <v>4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139</v>
      </c>
      <c r="AU203" s="242" t="s">
        <v>137</v>
      </c>
      <c r="AV203" s="11" t="s">
        <v>137</v>
      </c>
      <c r="AW203" s="11" t="s">
        <v>36</v>
      </c>
      <c r="AX203" s="11" t="s">
        <v>73</v>
      </c>
      <c r="AY203" s="242" t="s">
        <v>129</v>
      </c>
    </row>
    <row r="204" s="12" customFormat="1">
      <c r="B204" s="243"/>
      <c r="C204" s="244"/>
      <c r="D204" s="233" t="s">
        <v>139</v>
      </c>
      <c r="E204" s="245" t="s">
        <v>20</v>
      </c>
      <c r="F204" s="246" t="s">
        <v>141</v>
      </c>
      <c r="G204" s="244"/>
      <c r="H204" s="247">
        <v>4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139</v>
      </c>
      <c r="AU204" s="253" t="s">
        <v>137</v>
      </c>
      <c r="AV204" s="12" t="s">
        <v>142</v>
      </c>
      <c r="AW204" s="12" t="s">
        <v>36</v>
      </c>
      <c r="AX204" s="12" t="s">
        <v>81</v>
      </c>
      <c r="AY204" s="253" t="s">
        <v>129</v>
      </c>
    </row>
    <row r="205" s="1" customFormat="1" ht="25.5" customHeight="1">
      <c r="B205" s="45"/>
      <c r="C205" s="220" t="s">
        <v>285</v>
      </c>
      <c r="D205" s="220" t="s">
        <v>131</v>
      </c>
      <c r="E205" s="221" t="s">
        <v>286</v>
      </c>
      <c r="F205" s="222" t="s">
        <v>287</v>
      </c>
      <c r="G205" s="223" t="s">
        <v>157</v>
      </c>
      <c r="H205" s="224">
        <v>4</v>
      </c>
      <c r="I205" s="225"/>
      <c r="J205" s="224">
        <f>ROUND(I205*H205,2)</f>
        <v>0</v>
      </c>
      <c r="K205" s="222" t="s">
        <v>135</v>
      </c>
      <c r="L205" s="71"/>
      <c r="M205" s="226" t="s">
        <v>20</v>
      </c>
      <c r="N205" s="227" t="s">
        <v>45</v>
      </c>
      <c r="O205" s="46"/>
      <c r="P205" s="228">
        <f>O205*H205</f>
        <v>0</v>
      </c>
      <c r="Q205" s="228">
        <v>0.0021199999999999999</v>
      </c>
      <c r="R205" s="228">
        <f>Q205*H205</f>
        <v>0.0084799999999999997</v>
      </c>
      <c r="S205" s="228">
        <v>0</v>
      </c>
      <c r="T205" s="229">
        <f>S205*H205</f>
        <v>0</v>
      </c>
      <c r="AR205" s="23" t="s">
        <v>207</v>
      </c>
      <c r="AT205" s="23" t="s">
        <v>131</v>
      </c>
      <c r="AU205" s="23" t="s">
        <v>137</v>
      </c>
      <c r="AY205" s="23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3" t="s">
        <v>137</v>
      </c>
      <c r="BK205" s="230">
        <f>ROUND(I205*H205,2)</f>
        <v>0</v>
      </c>
      <c r="BL205" s="23" t="s">
        <v>207</v>
      </c>
      <c r="BM205" s="23" t="s">
        <v>288</v>
      </c>
    </row>
    <row r="206" s="13" customFormat="1">
      <c r="B206" s="263"/>
      <c r="C206" s="264"/>
      <c r="D206" s="233" t="s">
        <v>139</v>
      </c>
      <c r="E206" s="265" t="s">
        <v>20</v>
      </c>
      <c r="F206" s="266" t="s">
        <v>159</v>
      </c>
      <c r="G206" s="264"/>
      <c r="H206" s="265" t="s">
        <v>20</v>
      </c>
      <c r="I206" s="267"/>
      <c r="J206" s="264"/>
      <c r="K206" s="264"/>
      <c r="L206" s="268"/>
      <c r="M206" s="269"/>
      <c r="N206" s="270"/>
      <c r="O206" s="270"/>
      <c r="P206" s="270"/>
      <c r="Q206" s="270"/>
      <c r="R206" s="270"/>
      <c r="S206" s="270"/>
      <c r="T206" s="271"/>
      <c r="AT206" s="272" t="s">
        <v>139</v>
      </c>
      <c r="AU206" s="272" t="s">
        <v>137</v>
      </c>
      <c r="AV206" s="13" t="s">
        <v>81</v>
      </c>
      <c r="AW206" s="13" t="s">
        <v>36</v>
      </c>
      <c r="AX206" s="13" t="s">
        <v>73</v>
      </c>
      <c r="AY206" s="272" t="s">
        <v>129</v>
      </c>
    </row>
    <row r="207" s="11" customFormat="1">
      <c r="B207" s="231"/>
      <c r="C207" s="232"/>
      <c r="D207" s="233" t="s">
        <v>139</v>
      </c>
      <c r="E207" s="234" t="s">
        <v>20</v>
      </c>
      <c r="F207" s="235" t="s">
        <v>142</v>
      </c>
      <c r="G207" s="232"/>
      <c r="H207" s="236">
        <v>4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139</v>
      </c>
      <c r="AU207" s="242" t="s">
        <v>137</v>
      </c>
      <c r="AV207" s="11" t="s">
        <v>137</v>
      </c>
      <c r="AW207" s="11" t="s">
        <v>36</v>
      </c>
      <c r="AX207" s="11" t="s">
        <v>73</v>
      </c>
      <c r="AY207" s="242" t="s">
        <v>129</v>
      </c>
    </row>
    <row r="208" s="12" customFormat="1">
      <c r="B208" s="243"/>
      <c r="C208" s="244"/>
      <c r="D208" s="233" t="s">
        <v>139</v>
      </c>
      <c r="E208" s="245" t="s">
        <v>20</v>
      </c>
      <c r="F208" s="246" t="s">
        <v>141</v>
      </c>
      <c r="G208" s="244"/>
      <c r="H208" s="247">
        <v>4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139</v>
      </c>
      <c r="AU208" s="253" t="s">
        <v>137</v>
      </c>
      <c r="AV208" s="12" t="s">
        <v>142</v>
      </c>
      <c r="AW208" s="12" t="s">
        <v>36</v>
      </c>
      <c r="AX208" s="12" t="s">
        <v>81</v>
      </c>
      <c r="AY208" s="253" t="s">
        <v>129</v>
      </c>
    </row>
    <row r="209" s="1" customFormat="1" ht="38.25" customHeight="1">
      <c r="B209" s="45"/>
      <c r="C209" s="220" t="s">
        <v>289</v>
      </c>
      <c r="D209" s="220" t="s">
        <v>131</v>
      </c>
      <c r="E209" s="221" t="s">
        <v>290</v>
      </c>
      <c r="F209" s="222" t="s">
        <v>291</v>
      </c>
      <c r="G209" s="223" t="s">
        <v>248</v>
      </c>
      <c r="H209" s="225"/>
      <c r="I209" s="225"/>
      <c r="J209" s="224">
        <f>ROUND(I209*H209,2)</f>
        <v>0</v>
      </c>
      <c r="K209" s="222" t="s">
        <v>135</v>
      </c>
      <c r="L209" s="71"/>
      <c r="M209" s="226" t="s">
        <v>20</v>
      </c>
      <c r="N209" s="227" t="s">
        <v>45</v>
      </c>
      <c r="O209" s="46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AR209" s="23" t="s">
        <v>207</v>
      </c>
      <c r="AT209" s="23" t="s">
        <v>131</v>
      </c>
      <c r="AU209" s="23" t="s">
        <v>137</v>
      </c>
      <c r="AY209" s="23" t="s">
        <v>129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3" t="s">
        <v>137</v>
      </c>
      <c r="BK209" s="230">
        <f>ROUND(I209*H209,2)</f>
        <v>0</v>
      </c>
      <c r="BL209" s="23" t="s">
        <v>207</v>
      </c>
      <c r="BM209" s="23" t="s">
        <v>292</v>
      </c>
    </row>
    <row r="210" s="10" customFormat="1" ht="29.88" customHeight="1">
      <c r="B210" s="204"/>
      <c r="C210" s="205"/>
      <c r="D210" s="206" t="s">
        <v>72</v>
      </c>
      <c r="E210" s="218" t="s">
        <v>293</v>
      </c>
      <c r="F210" s="218" t="s">
        <v>294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SUM(P211:P241)</f>
        <v>0</v>
      </c>
      <c r="Q210" s="212"/>
      <c r="R210" s="213">
        <f>SUM(R211:R241)</f>
        <v>0.95503740000000004</v>
      </c>
      <c r="S210" s="212"/>
      <c r="T210" s="214">
        <f>SUM(T211:T241)</f>
        <v>0</v>
      </c>
      <c r="AR210" s="215" t="s">
        <v>137</v>
      </c>
      <c r="AT210" s="216" t="s">
        <v>72</v>
      </c>
      <c r="AU210" s="216" t="s">
        <v>81</v>
      </c>
      <c r="AY210" s="215" t="s">
        <v>129</v>
      </c>
      <c r="BK210" s="217">
        <f>SUM(BK211:BK241)</f>
        <v>0</v>
      </c>
    </row>
    <row r="211" s="1" customFormat="1" ht="38.25" customHeight="1">
      <c r="B211" s="45"/>
      <c r="C211" s="220" t="s">
        <v>295</v>
      </c>
      <c r="D211" s="220" t="s">
        <v>131</v>
      </c>
      <c r="E211" s="221" t="s">
        <v>296</v>
      </c>
      <c r="F211" s="222" t="s">
        <v>297</v>
      </c>
      <c r="G211" s="223" t="s">
        <v>146</v>
      </c>
      <c r="H211" s="224">
        <v>1.26</v>
      </c>
      <c r="I211" s="225"/>
      <c r="J211" s="224">
        <f>ROUND(I211*H211,2)</f>
        <v>0</v>
      </c>
      <c r="K211" s="222" t="s">
        <v>135</v>
      </c>
      <c r="L211" s="71"/>
      <c r="M211" s="226" t="s">
        <v>20</v>
      </c>
      <c r="N211" s="227" t="s">
        <v>45</v>
      </c>
      <c r="O211" s="46"/>
      <c r="P211" s="228">
        <f>O211*H211</f>
        <v>0</v>
      </c>
      <c r="Q211" s="228">
        <v>0.00189</v>
      </c>
      <c r="R211" s="228">
        <f>Q211*H211</f>
        <v>0.0023814000000000001</v>
      </c>
      <c r="S211" s="228">
        <v>0</v>
      </c>
      <c r="T211" s="229">
        <f>S211*H211</f>
        <v>0</v>
      </c>
      <c r="AR211" s="23" t="s">
        <v>207</v>
      </c>
      <c r="AT211" s="23" t="s">
        <v>131</v>
      </c>
      <c r="AU211" s="23" t="s">
        <v>137</v>
      </c>
      <c r="AY211" s="23" t="s">
        <v>129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3" t="s">
        <v>137</v>
      </c>
      <c r="BK211" s="230">
        <f>ROUND(I211*H211,2)</f>
        <v>0</v>
      </c>
      <c r="BL211" s="23" t="s">
        <v>207</v>
      </c>
      <c r="BM211" s="23" t="s">
        <v>298</v>
      </c>
    </row>
    <row r="212" s="13" customFormat="1">
      <c r="B212" s="263"/>
      <c r="C212" s="264"/>
      <c r="D212" s="233" t="s">
        <v>139</v>
      </c>
      <c r="E212" s="265" t="s">
        <v>20</v>
      </c>
      <c r="F212" s="266" t="s">
        <v>299</v>
      </c>
      <c r="G212" s="264"/>
      <c r="H212" s="265" t="s">
        <v>20</v>
      </c>
      <c r="I212" s="267"/>
      <c r="J212" s="264"/>
      <c r="K212" s="264"/>
      <c r="L212" s="268"/>
      <c r="M212" s="269"/>
      <c r="N212" s="270"/>
      <c r="O212" s="270"/>
      <c r="P212" s="270"/>
      <c r="Q212" s="270"/>
      <c r="R212" s="270"/>
      <c r="S212" s="270"/>
      <c r="T212" s="271"/>
      <c r="AT212" s="272" t="s">
        <v>139</v>
      </c>
      <c r="AU212" s="272" t="s">
        <v>137</v>
      </c>
      <c r="AV212" s="13" t="s">
        <v>81</v>
      </c>
      <c r="AW212" s="13" t="s">
        <v>36</v>
      </c>
      <c r="AX212" s="13" t="s">
        <v>73</v>
      </c>
      <c r="AY212" s="272" t="s">
        <v>129</v>
      </c>
    </row>
    <row r="213" s="11" customFormat="1">
      <c r="B213" s="231"/>
      <c r="C213" s="232"/>
      <c r="D213" s="233" t="s">
        <v>139</v>
      </c>
      <c r="E213" s="234" t="s">
        <v>20</v>
      </c>
      <c r="F213" s="235" t="s">
        <v>300</v>
      </c>
      <c r="G213" s="232"/>
      <c r="H213" s="236">
        <v>0.14000000000000001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139</v>
      </c>
      <c r="AU213" s="242" t="s">
        <v>137</v>
      </c>
      <c r="AV213" s="11" t="s">
        <v>137</v>
      </c>
      <c r="AW213" s="11" t="s">
        <v>36</v>
      </c>
      <c r="AX213" s="11" t="s">
        <v>73</v>
      </c>
      <c r="AY213" s="242" t="s">
        <v>129</v>
      </c>
    </row>
    <row r="214" s="11" customFormat="1">
      <c r="B214" s="231"/>
      <c r="C214" s="232"/>
      <c r="D214" s="233" t="s">
        <v>139</v>
      </c>
      <c r="E214" s="234" t="s">
        <v>20</v>
      </c>
      <c r="F214" s="235" t="s">
        <v>300</v>
      </c>
      <c r="G214" s="232"/>
      <c r="H214" s="236">
        <v>0.14000000000000001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139</v>
      </c>
      <c r="AU214" s="242" t="s">
        <v>137</v>
      </c>
      <c r="AV214" s="11" t="s">
        <v>137</v>
      </c>
      <c r="AW214" s="11" t="s">
        <v>36</v>
      </c>
      <c r="AX214" s="11" t="s">
        <v>73</v>
      </c>
      <c r="AY214" s="242" t="s">
        <v>129</v>
      </c>
    </row>
    <row r="215" s="11" customFormat="1">
      <c r="B215" s="231"/>
      <c r="C215" s="232"/>
      <c r="D215" s="233" t="s">
        <v>139</v>
      </c>
      <c r="E215" s="234" t="s">
        <v>20</v>
      </c>
      <c r="F215" s="235" t="s">
        <v>301</v>
      </c>
      <c r="G215" s="232"/>
      <c r="H215" s="236">
        <v>0.16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139</v>
      </c>
      <c r="AU215" s="242" t="s">
        <v>137</v>
      </c>
      <c r="AV215" s="11" t="s">
        <v>137</v>
      </c>
      <c r="AW215" s="11" t="s">
        <v>36</v>
      </c>
      <c r="AX215" s="11" t="s">
        <v>73</v>
      </c>
      <c r="AY215" s="242" t="s">
        <v>129</v>
      </c>
    </row>
    <row r="216" s="11" customFormat="1">
      <c r="B216" s="231"/>
      <c r="C216" s="232"/>
      <c r="D216" s="233" t="s">
        <v>139</v>
      </c>
      <c r="E216" s="234" t="s">
        <v>20</v>
      </c>
      <c r="F216" s="235" t="s">
        <v>301</v>
      </c>
      <c r="G216" s="232"/>
      <c r="H216" s="236">
        <v>0.16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139</v>
      </c>
      <c r="AU216" s="242" t="s">
        <v>137</v>
      </c>
      <c r="AV216" s="11" t="s">
        <v>137</v>
      </c>
      <c r="AW216" s="11" t="s">
        <v>36</v>
      </c>
      <c r="AX216" s="11" t="s">
        <v>73</v>
      </c>
      <c r="AY216" s="242" t="s">
        <v>129</v>
      </c>
    </row>
    <row r="217" s="11" customFormat="1">
      <c r="B217" s="231"/>
      <c r="C217" s="232"/>
      <c r="D217" s="233" t="s">
        <v>139</v>
      </c>
      <c r="E217" s="234" t="s">
        <v>20</v>
      </c>
      <c r="F217" s="235" t="s">
        <v>302</v>
      </c>
      <c r="G217" s="232"/>
      <c r="H217" s="236">
        <v>0.33000000000000002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139</v>
      </c>
      <c r="AU217" s="242" t="s">
        <v>137</v>
      </c>
      <c r="AV217" s="11" t="s">
        <v>137</v>
      </c>
      <c r="AW217" s="11" t="s">
        <v>36</v>
      </c>
      <c r="AX217" s="11" t="s">
        <v>73</v>
      </c>
      <c r="AY217" s="242" t="s">
        <v>129</v>
      </c>
    </row>
    <row r="218" s="11" customFormat="1">
      <c r="B218" s="231"/>
      <c r="C218" s="232"/>
      <c r="D218" s="233" t="s">
        <v>139</v>
      </c>
      <c r="E218" s="234" t="s">
        <v>20</v>
      </c>
      <c r="F218" s="235" t="s">
        <v>302</v>
      </c>
      <c r="G218" s="232"/>
      <c r="H218" s="236">
        <v>0.33000000000000002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139</v>
      </c>
      <c r="AU218" s="242" t="s">
        <v>137</v>
      </c>
      <c r="AV218" s="11" t="s">
        <v>137</v>
      </c>
      <c r="AW218" s="11" t="s">
        <v>36</v>
      </c>
      <c r="AX218" s="11" t="s">
        <v>73</v>
      </c>
      <c r="AY218" s="242" t="s">
        <v>129</v>
      </c>
    </row>
    <row r="219" s="12" customFormat="1">
      <c r="B219" s="243"/>
      <c r="C219" s="244"/>
      <c r="D219" s="233" t="s">
        <v>139</v>
      </c>
      <c r="E219" s="245" t="s">
        <v>20</v>
      </c>
      <c r="F219" s="246" t="s">
        <v>141</v>
      </c>
      <c r="G219" s="244"/>
      <c r="H219" s="247">
        <v>1.26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139</v>
      </c>
      <c r="AU219" s="253" t="s">
        <v>137</v>
      </c>
      <c r="AV219" s="12" t="s">
        <v>142</v>
      </c>
      <c r="AW219" s="12" t="s">
        <v>36</v>
      </c>
      <c r="AX219" s="12" t="s">
        <v>81</v>
      </c>
      <c r="AY219" s="253" t="s">
        <v>129</v>
      </c>
    </row>
    <row r="220" s="1" customFormat="1" ht="51" customHeight="1">
      <c r="B220" s="45"/>
      <c r="C220" s="220" t="s">
        <v>303</v>
      </c>
      <c r="D220" s="220" t="s">
        <v>131</v>
      </c>
      <c r="E220" s="221" t="s">
        <v>304</v>
      </c>
      <c r="F220" s="222" t="s">
        <v>305</v>
      </c>
      <c r="G220" s="223" t="s">
        <v>306</v>
      </c>
      <c r="H220" s="224">
        <v>168.59999999999999</v>
      </c>
      <c r="I220" s="225"/>
      <c r="J220" s="224">
        <f>ROUND(I220*H220,2)</f>
        <v>0</v>
      </c>
      <c r="K220" s="222" t="s">
        <v>135</v>
      </c>
      <c r="L220" s="71"/>
      <c r="M220" s="226" t="s">
        <v>20</v>
      </c>
      <c r="N220" s="227" t="s">
        <v>45</v>
      </c>
      <c r="O220" s="46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23" t="s">
        <v>207</v>
      </c>
      <c r="AT220" s="23" t="s">
        <v>131</v>
      </c>
      <c r="AU220" s="23" t="s">
        <v>137</v>
      </c>
      <c r="AY220" s="23" t="s">
        <v>129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3" t="s">
        <v>137</v>
      </c>
      <c r="BK220" s="230">
        <f>ROUND(I220*H220,2)</f>
        <v>0</v>
      </c>
      <c r="BL220" s="23" t="s">
        <v>207</v>
      </c>
      <c r="BM220" s="23" t="s">
        <v>307</v>
      </c>
    </row>
    <row r="221" s="13" customFormat="1">
      <c r="B221" s="263"/>
      <c r="C221" s="264"/>
      <c r="D221" s="233" t="s">
        <v>139</v>
      </c>
      <c r="E221" s="265" t="s">
        <v>20</v>
      </c>
      <c r="F221" s="266" t="s">
        <v>299</v>
      </c>
      <c r="G221" s="264"/>
      <c r="H221" s="265" t="s">
        <v>20</v>
      </c>
      <c r="I221" s="267"/>
      <c r="J221" s="264"/>
      <c r="K221" s="264"/>
      <c r="L221" s="268"/>
      <c r="M221" s="269"/>
      <c r="N221" s="270"/>
      <c r="O221" s="270"/>
      <c r="P221" s="270"/>
      <c r="Q221" s="270"/>
      <c r="R221" s="270"/>
      <c r="S221" s="270"/>
      <c r="T221" s="271"/>
      <c r="AT221" s="272" t="s">
        <v>139</v>
      </c>
      <c r="AU221" s="272" t="s">
        <v>137</v>
      </c>
      <c r="AV221" s="13" t="s">
        <v>81</v>
      </c>
      <c r="AW221" s="13" t="s">
        <v>36</v>
      </c>
      <c r="AX221" s="13" t="s">
        <v>73</v>
      </c>
      <c r="AY221" s="272" t="s">
        <v>129</v>
      </c>
    </row>
    <row r="222" s="11" customFormat="1">
      <c r="B222" s="231"/>
      <c r="C222" s="232"/>
      <c r="D222" s="233" t="s">
        <v>139</v>
      </c>
      <c r="E222" s="234" t="s">
        <v>20</v>
      </c>
      <c r="F222" s="235" t="s">
        <v>308</v>
      </c>
      <c r="G222" s="232"/>
      <c r="H222" s="236">
        <v>38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139</v>
      </c>
      <c r="AU222" s="242" t="s">
        <v>137</v>
      </c>
      <c r="AV222" s="11" t="s">
        <v>137</v>
      </c>
      <c r="AW222" s="11" t="s">
        <v>36</v>
      </c>
      <c r="AX222" s="11" t="s">
        <v>73</v>
      </c>
      <c r="AY222" s="242" t="s">
        <v>129</v>
      </c>
    </row>
    <row r="223" s="11" customFormat="1">
      <c r="B223" s="231"/>
      <c r="C223" s="232"/>
      <c r="D223" s="233" t="s">
        <v>139</v>
      </c>
      <c r="E223" s="234" t="s">
        <v>20</v>
      </c>
      <c r="F223" s="235" t="s">
        <v>309</v>
      </c>
      <c r="G223" s="232"/>
      <c r="H223" s="236">
        <v>41.399999999999999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139</v>
      </c>
      <c r="AU223" s="242" t="s">
        <v>137</v>
      </c>
      <c r="AV223" s="11" t="s">
        <v>137</v>
      </c>
      <c r="AW223" s="11" t="s">
        <v>36</v>
      </c>
      <c r="AX223" s="11" t="s">
        <v>73</v>
      </c>
      <c r="AY223" s="242" t="s">
        <v>129</v>
      </c>
    </row>
    <row r="224" s="11" customFormat="1">
      <c r="B224" s="231"/>
      <c r="C224" s="232"/>
      <c r="D224" s="233" t="s">
        <v>139</v>
      </c>
      <c r="E224" s="234" t="s">
        <v>20</v>
      </c>
      <c r="F224" s="235" t="s">
        <v>310</v>
      </c>
      <c r="G224" s="232"/>
      <c r="H224" s="236">
        <v>89.200000000000003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139</v>
      </c>
      <c r="AU224" s="242" t="s">
        <v>137</v>
      </c>
      <c r="AV224" s="11" t="s">
        <v>137</v>
      </c>
      <c r="AW224" s="11" t="s">
        <v>36</v>
      </c>
      <c r="AX224" s="11" t="s">
        <v>73</v>
      </c>
      <c r="AY224" s="242" t="s">
        <v>129</v>
      </c>
    </row>
    <row r="225" s="12" customFormat="1">
      <c r="B225" s="243"/>
      <c r="C225" s="244"/>
      <c r="D225" s="233" t="s">
        <v>139</v>
      </c>
      <c r="E225" s="245" t="s">
        <v>20</v>
      </c>
      <c r="F225" s="246" t="s">
        <v>141</v>
      </c>
      <c r="G225" s="244"/>
      <c r="H225" s="247">
        <v>168.59999999999999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139</v>
      </c>
      <c r="AU225" s="253" t="s">
        <v>137</v>
      </c>
      <c r="AV225" s="12" t="s">
        <v>142</v>
      </c>
      <c r="AW225" s="12" t="s">
        <v>36</v>
      </c>
      <c r="AX225" s="12" t="s">
        <v>81</v>
      </c>
      <c r="AY225" s="253" t="s">
        <v>129</v>
      </c>
    </row>
    <row r="226" s="1" customFormat="1" ht="16.5" customHeight="1">
      <c r="B226" s="45"/>
      <c r="C226" s="254" t="s">
        <v>311</v>
      </c>
      <c r="D226" s="254" t="s">
        <v>143</v>
      </c>
      <c r="E226" s="255" t="s">
        <v>312</v>
      </c>
      <c r="F226" s="256" t="s">
        <v>313</v>
      </c>
      <c r="G226" s="257" t="s">
        <v>146</v>
      </c>
      <c r="H226" s="258">
        <v>1.26</v>
      </c>
      <c r="I226" s="259"/>
      <c r="J226" s="258">
        <f>ROUND(I226*H226,2)</f>
        <v>0</v>
      </c>
      <c r="K226" s="256" t="s">
        <v>135</v>
      </c>
      <c r="L226" s="260"/>
      <c r="M226" s="261" t="s">
        <v>20</v>
      </c>
      <c r="N226" s="262" t="s">
        <v>45</v>
      </c>
      <c r="O226" s="46"/>
      <c r="P226" s="228">
        <f>O226*H226</f>
        <v>0</v>
      </c>
      <c r="Q226" s="228">
        <v>0.55000000000000004</v>
      </c>
      <c r="R226" s="228">
        <f>Q226*H226</f>
        <v>0.69300000000000006</v>
      </c>
      <c r="S226" s="228">
        <v>0</v>
      </c>
      <c r="T226" s="229">
        <f>S226*H226</f>
        <v>0</v>
      </c>
      <c r="AR226" s="23" t="s">
        <v>221</v>
      </c>
      <c r="AT226" s="23" t="s">
        <v>143</v>
      </c>
      <c r="AU226" s="23" t="s">
        <v>137</v>
      </c>
      <c r="AY226" s="23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3" t="s">
        <v>137</v>
      </c>
      <c r="BK226" s="230">
        <f>ROUND(I226*H226,2)</f>
        <v>0</v>
      </c>
      <c r="BL226" s="23" t="s">
        <v>207</v>
      </c>
      <c r="BM226" s="23" t="s">
        <v>314</v>
      </c>
    </row>
    <row r="227" s="13" customFormat="1">
      <c r="B227" s="263"/>
      <c r="C227" s="264"/>
      <c r="D227" s="233" t="s">
        <v>139</v>
      </c>
      <c r="E227" s="265" t="s">
        <v>20</v>
      </c>
      <c r="F227" s="266" t="s">
        <v>299</v>
      </c>
      <c r="G227" s="264"/>
      <c r="H227" s="265" t="s">
        <v>20</v>
      </c>
      <c r="I227" s="267"/>
      <c r="J227" s="264"/>
      <c r="K227" s="264"/>
      <c r="L227" s="268"/>
      <c r="M227" s="269"/>
      <c r="N227" s="270"/>
      <c r="O227" s="270"/>
      <c r="P227" s="270"/>
      <c r="Q227" s="270"/>
      <c r="R227" s="270"/>
      <c r="S227" s="270"/>
      <c r="T227" s="271"/>
      <c r="AT227" s="272" t="s">
        <v>139</v>
      </c>
      <c r="AU227" s="272" t="s">
        <v>137</v>
      </c>
      <c r="AV227" s="13" t="s">
        <v>81</v>
      </c>
      <c r="AW227" s="13" t="s">
        <v>36</v>
      </c>
      <c r="AX227" s="13" t="s">
        <v>73</v>
      </c>
      <c r="AY227" s="272" t="s">
        <v>129</v>
      </c>
    </row>
    <row r="228" s="11" customFormat="1">
      <c r="B228" s="231"/>
      <c r="C228" s="232"/>
      <c r="D228" s="233" t="s">
        <v>139</v>
      </c>
      <c r="E228" s="234" t="s">
        <v>20</v>
      </c>
      <c r="F228" s="235" t="s">
        <v>300</v>
      </c>
      <c r="G228" s="232"/>
      <c r="H228" s="236">
        <v>0.14000000000000001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139</v>
      </c>
      <c r="AU228" s="242" t="s">
        <v>137</v>
      </c>
      <c r="AV228" s="11" t="s">
        <v>137</v>
      </c>
      <c r="AW228" s="11" t="s">
        <v>36</v>
      </c>
      <c r="AX228" s="11" t="s">
        <v>73</v>
      </c>
      <c r="AY228" s="242" t="s">
        <v>129</v>
      </c>
    </row>
    <row r="229" s="11" customFormat="1">
      <c r="B229" s="231"/>
      <c r="C229" s="232"/>
      <c r="D229" s="233" t="s">
        <v>139</v>
      </c>
      <c r="E229" s="234" t="s">
        <v>20</v>
      </c>
      <c r="F229" s="235" t="s">
        <v>300</v>
      </c>
      <c r="G229" s="232"/>
      <c r="H229" s="236">
        <v>0.14000000000000001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139</v>
      </c>
      <c r="AU229" s="242" t="s">
        <v>137</v>
      </c>
      <c r="AV229" s="11" t="s">
        <v>137</v>
      </c>
      <c r="AW229" s="11" t="s">
        <v>36</v>
      </c>
      <c r="AX229" s="11" t="s">
        <v>73</v>
      </c>
      <c r="AY229" s="242" t="s">
        <v>129</v>
      </c>
    </row>
    <row r="230" s="11" customFormat="1">
      <c r="B230" s="231"/>
      <c r="C230" s="232"/>
      <c r="D230" s="233" t="s">
        <v>139</v>
      </c>
      <c r="E230" s="234" t="s">
        <v>20</v>
      </c>
      <c r="F230" s="235" t="s">
        <v>301</v>
      </c>
      <c r="G230" s="232"/>
      <c r="H230" s="236">
        <v>0.16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139</v>
      </c>
      <c r="AU230" s="242" t="s">
        <v>137</v>
      </c>
      <c r="AV230" s="11" t="s">
        <v>137</v>
      </c>
      <c r="AW230" s="11" t="s">
        <v>36</v>
      </c>
      <c r="AX230" s="11" t="s">
        <v>73</v>
      </c>
      <c r="AY230" s="242" t="s">
        <v>129</v>
      </c>
    </row>
    <row r="231" s="11" customFormat="1">
      <c r="B231" s="231"/>
      <c r="C231" s="232"/>
      <c r="D231" s="233" t="s">
        <v>139</v>
      </c>
      <c r="E231" s="234" t="s">
        <v>20</v>
      </c>
      <c r="F231" s="235" t="s">
        <v>301</v>
      </c>
      <c r="G231" s="232"/>
      <c r="H231" s="236">
        <v>0.16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139</v>
      </c>
      <c r="AU231" s="242" t="s">
        <v>137</v>
      </c>
      <c r="AV231" s="11" t="s">
        <v>137</v>
      </c>
      <c r="AW231" s="11" t="s">
        <v>36</v>
      </c>
      <c r="AX231" s="11" t="s">
        <v>73</v>
      </c>
      <c r="AY231" s="242" t="s">
        <v>129</v>
      </c>
    </row>
    <row r="232" s="11" customFormat="1">
      <c r="B232" s="231"/>
      <c r="C232" s="232"/>
      <c r="D232" s="233" t="s">
        <v>139</v>
      </c>
      <c r="E232" s="234" t="s">
        <v>20</v>
      </c>
      <c r="F232" s="235" t="s">
        <v>302</v>
      </c>
      <c r="G232" s="232"/>
      <c r="H232" s="236">
        <v>0.33000000000000002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139</v>
      </c>
      <c r="AU232" s="242" t="s">
        <v>137</v>
      </c>
      <c r="AV232" s="11" t="s">
        <v>137</v>
      </c>
      <c r="AW232" s="11" t="s">
        <v>36</v>
      </c>
      <c r="AX232" s="11" t="s">
        <v>73</v>
      </c>
      <c r="AY232" s="242" t="s">
        <v>129</v>
      </c>
    </row>
    <row r="233" s="11" customFormat="1">
      <c r="B233" s="231"/>
      <c r="C233" s="232"/>
      <c r="D233" s="233" t="s">
        <v>139</v>
      </c>
      <c r="E233" s="234" t="s">
        <v>20</v>
      </c>
      <c r="F233" s="235" t="s">
        <v>302</v>
      </c>
      <c r="G233" s="232"/>
      <c r="H233" s="236">
        <v>0.33000000000000002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139</v>
      </c>
      <c r="AU233" s="242" t="s">
        <v>137</v>
      </c>
      <c r="AV233" s="11" t="s">
        <v>137</v>
      </c>
      <c r="AW233" s="11" t="s">
        <v>36</v>
      </c>
      <c r="AX233" s="11" t="s">
        <v>73</v>
      </c>
      <c r="AY233" s="242" t="s">
        <v>129</v>
      </c>
    </row>
    <row r="234" s="12" customFormat="1">
      <c r="B234" s="243"/>
      <c r="C234" s="244"/>
      <c r="D234" s="233" t="s">
        <v>139</v>
      </c>
      <c r="E234" s="245" t="s">
        <v>20</v>
      </c>
      <c r="F234" s="246" t="s">
        <v>141</v>
      </c>
      <c r="G234" s="244"/>
      <c r="H234" s="247">
        <v>1.26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139</v>
      </c>
      <c r="AU234" s="253" t="s">
        <v>137</v>
      </c>
      <c r="AV234" s="12" t="s">
        <v>142</v>
      </c>
      <c r="AW234" s="12" t="s">
        <v>36</v>
      </c>
      <c r="AX234" s="12" t="s">
        <v>81</v>
      </c>
      <c r="AY234" s="253" t="s">
        <v>129</v>
      </c>
    </row>
    <row r="235" s="1" customFormat="1" ht="38.25" customHeight="1">
      <c r="B235" s="45"/>
      <c r="C235" s="220" t="s">
        <v>221</v>
      </c>
      <c r="D235" s="220" t="s">
        <v>131</v>
      </c>
      <c r="E235" s="221" t="s">
        <v>315</v>
      </c>
      <c r="F235" s="222" t="s">
        <v>316</v>
      </c>
      <c r="G235" s="223" t="s">
        <v>134</v>
      </c>
      <c r="H235" s="224">
        <v>18.600000000000001</v>
      </c>
      <c r="I235" s="225"/>
      <c r="J235" s="224">
        <f>ROUND(I235*H235,2)</f>
        <v>0</v>
      </c>
      <c r="K235" s="222" t="s">
        <v>135</v>
      </c>
      <c r="L235" s="71"/>
      <c r="M235" s="226" t="s">
        <v>20</v>
      </c>
      <c r="N235" s="227" t="s">
        <v>45</v>
      </c>
      <c r="O235" s="46"/>
      <c r="P235" s="228">
        <f>O235*H235</f>
        <v>0</v>
      </c>
      <c r="Q235" s="228">
        <v>0.01396</v>
      </c>
      <c r="R235" s="228">
        <f>Q235*H235</f>
        <v>0.259656</v>
      </c>
      <c r="S235" s="228">
        <v>0</v>
      </c>
      <c r="T235" s="229">
        <f>S235*H235</f>
        <v>0</v>
      </c>
      <c r="AR235" s="23" t="s">
        <v>207</v>
      </c>
      <c r="AT235" s="23" t="s">
        <v>131</v>
      </c>
      <c r="AU235" s="23" t="s">
        <v>137</v>
      </c>
      <c r="AY235" s="23" t="s">
        <v>129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23" t="s">
        <v>137</v>
      </c>
      <c r="BK235" s="230">
        <f>ROUND(I235*H235,2)</f>
        <v>0</v>
      </c>
      <c r="BL235" s="23" t="s">
        <v>207</v>
      </c>
      <c r="BM235" s="23" t="s">
        <v>317</v>
      </c>
    </row>
    <row r="236" s="13" customFormat="1">
      <c r="B236" s="263"/>
      <c r="C236" s="264"/>
      <c r="D236" s="233" t="s">
        <v>139</v>
      </c>
      <c r="E236" s="265" t="s">
        <v>20</v>
      </c>
      <c r="F236" s="266" t="s">
        <v>299</v>
      </c>
      <c r="G236" s="264"/>
      <c r="H236" s="265" t="s">
        <v>20</v>
      </c>
      <c r="I236" s="267"/>
      <c r="J236" s="264"/>
      <c r="K236" s="264"/>
      <c r="L236" s="268"/>
      <c r="M236" s="269"/>
      <c r="N236" s="270"/>
      <c r="O236" s="270"/>
      <c r="P236" s="270"/>
      <c r="Q236" s="270"/>
      <c r="R236" s="270"/>
      <c r="S236" s="270"/>
      <c r="T236" s="271"/>
      <c r="AT236" s="272" t="s">
        <v>139</v>
      </c>
      <c r="AU236" s="272" t="s">
        <v>137</v>
      </c>
      <c r="AV236" s="13" t="s">
        <v>81</v>
      </c>
      <c r="AW236" s="13" t="s">
        <v>36</v>
      </c>
      <c r="AX236" s="13" t="s">
        <v>73</v>
      </c>
      <c r="AY236" s="272" t="s">
        <v>129</v>
      </c>
    </row>
    <row r="237" s="11" customFormat="1">
      <c r="B237" s="231"/>
      <c r="C237" s="232"/>
      <c r="D237" s="233" t="s">
        <v>139</v>
      </c>
      <c r="E237" s="234" t="s">
        <v>20</v>
      </c>
      <c r="F237" s="235" t="s">
        <v>318</v>
      </c>
      <c r="G237" s="232"/>
      <c r="H237" s="236">
        <v>5.7000000000000002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139</v>
      </c>
      <c r="AU237" s="242" t="s">
        <v>137</v>
      </c>
      <c r="AV237" s="11" t="s">
        <v>137</v>
      </c>
      <c r="AW237" s="11" t="s">
        <v>36</v>
      </c>
      <c r="AX237" s="11" t="s">
        <v>73</v>
      </c>
      <c r="AY237" s="242" t="s">
        <v>129</v>
      </c>
    </row>
    <row r="238" s="11" customFormat="1">
      <c r="B238" s="231"/>
      <c r="C238" s="232"/>
      <c r="D238" s="233" t="s">
        <v>139</v>
      </c>
      <c r="E238" s="234" t="s">
        <v>20</v>
      </c>
      <c r="F238" s="235" t="s">
        <v>319</v>
      </c>
      <c r="G238" s="232"/>
      <c r="H238" s="236">
        <v>6.21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139</v>
      </c>
      <c r="AU238" s="242" t="s">
        <v>137</v>
      </c>
      <c r="AV238" s="11" t="s">
        <v>137</v>
      </c>
      <c r="AW238" s="11" t="s">
        <v>36</v>
      </c>
      <c r="AX238" s="11" t="s">
        <v>73</v>
      </c>
      <c r="AY238" s="242" t="s">
        <v>129</v>
      </c>
    </row>
    <row r="239" s="11" customFormat="1">
      <c r="B239" s="231"/>
      <c r="C239" s="232"/>
      <c r="D239" s="233" t="s">
        <v>139</v>
      </c>
      <c r="E239" s="234" t="s">
        <v>20</v>
      </c>
      <c r="F239" s="235" t="s">
        <v>320</v>
      </c>
      <c r="G239" s="232"/>
      <c r="H239" s="236">
        <v>6.6900000000000004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139</v>
      </c>
      <c r="AU239" s="242" t="s">
        <v>137</v>
      </c>
      <c r="AV239" s="11" t="s">
        <v>137</v>
      </c>
      <c r="AW239" s="11" t="s">
        <v>36</v>
      </c>
      <c r="AX239" s="11" t="s">
        <v>73</v>
      </c>
      <c r="AY239" s="242" t="s">
        <v>129</v>
      </c>
    </row>
    <row r="240" s="12" customFormat="1">
      <c r="B240" s="243"/>
      <c r="C240" s="244"/>
      <c r="D240" s="233" t="s">
        <v>139</v>
      </c>
      <c r="E240" s="245" t="s">
        <v>20</v>
      </c>
      <c r="F240" s="246" t="s">
        <v>141</v>
      </c>
      <c r="G240" s="244"/>
      <c r="H240" s="247">
        <v>18.600000000000001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139</v>
      </c>
      <c r="AU240" s="253" t="s">
        <v>137</v>
      </c>
      <c r="AV240" s="12" t="s">
        <v>142</v>
      </c>
      <c r="AW240" s="12" t="s">
        <v>36</v>
      </c>
      <c r="AX240" s="12" t="s">
        <v>81</v>
      </c>
      <c r="AY240" s="253" t="s">
        <v>129</v>
      </c>
    </row>
    <row r="241" s="1" customFormat="1" ht="38.25" customHeight="1">
      <c r="B241" s="45"/>
      <c r="C241" s="220" t="s">
        <v>321</v>
      </c>
      <c r="D241" s="220" t="s">
        <v>131</v>
      </c>
      <c r="E241" s="221" t="s">
        <v>322</v>
      </c>
      <c r="F241" s="222" t="s">
        <v>323</v>
      </c>
      <c r="G241" s="223" t="s">
        <v>248</v>
      </c>
      <c r="H241" s="225"/>
      <c r="I241" s="225"/>
      <c r="J241" s="224">
        <f>ROUND(I241*H241,2)</f>
        <v>0</v>
      </c>
      <c r="K241" s="222" t="s">
        <v>135</v>
      </c>
      <c r="L241" s="71"/>
      <c r="M241" s="226" t="s">
        <v>20</v>
      </c>
      <c r="N241" s="227" t="s">
        <v>45</v>
      </c>
      <c r="O241" s="46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AR241" s="23" t="s">
        <v>207</v>
      </c>
      <c r="AT241" s="23" t="s">
        <v>131</v>
      </c>
      <c r="AU241" s="23" t="s">
        <v>137</v>
      </c>
      <c r="AY241" s="23" t="s">
        <v>129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23" t="s">
        <v>137</v>
      </c>
      <c r="BK241" s="230">
        <f>ROUND(I241*H241,2)</f>
        <v>0</v>
      </c>
      <c r="BL241" s="23" t="s">
        <v>207</v>
      </c>
      <c r="BM241" s="23" t="s">
        <v>324</v>
      </c>
    </row>
    <row r="242" s="10" customFormat="1" ht="29.88" customHeight="1">
      <c r="B242" s="204"/>
      <c r="C242" s="205"/>
      <c r="D242" s="206" t="s">
        <v>72</v>
      </c>
      <c r="E242" s="218" t="s">
        <v>325</v>
      </c>
      <c r="F242" s="218" t="s">
        <v>326</v>
      </c>
      <c r="G242" s="205"/>
      <c r="H242" s="205"/>
      <c r="I242" s="208"/>
      <c r="J242" s="219">
        <f>BK242</f>
        <v>0</v>
      </c>
      <c r="K242" s="205"/>
      <c r="L242" s="210"/>
      <c r="M242" s="211"/>
      <c r="N242" s="212"/>
      <c r="O242" s="212"/>
      <c r="P242" s="213">
        <f>SUM(P243:P278)</f>
        <v>0</v>
      </c>
      <c r="Q242" s="212"/>
      <c r="R242" s="213">
        <f>SUM(R243:R278)</f>
        <v>0.50130799999999998</v>
      </c>
      <c r="S242" s="212"/>
      <c r="T242" s="214">
        <f>SUM(T243:T278)</f>
        <v>0.22838799999999998</v>
      </c>
      <c r="AR242" s="215" t="s">
        <v>137</v>
      </c>
      <c r="AT242" s="216" t="s">
        <v>72</v>
      </c>
      <c r="AU242" s="216" t="s">
        <v>81</v>
      </c>
      <c r="AY242" s="215" t="s">
        <v>129</v>
      </c>
      <c r="BK242" s="217">
        <f>SUM(BK243:BK278)</f>
        <v>0</v>
      </c>
    </row>
    <row r="243" s="1" customFormat="1" ht="25.5" customHeight="1">
      <c r="B243" s="45"/>
      <c r="C243" s="220" t="s">
        <v>327</v>
      </c>
      <c r="D243" s="220" t="s">
        <v>131</v>
      </c>
      <c r="E243" s="221" t="s">
        <v>328</v>
      </c>
      <c r="F243" s="222" t="s">
        <v>329</v>
      </c>
      <c r="G243" s="223" t="s">
        <v>306</v>
      </c>
      <c r="H243" s="224">
        <v>84.299999999999997</v>
      </c>
      <c r="I243" s="225"/>
      <c r="J243" s="224">
        <f>ROUND(I243*H243,2)</f>
        <v>0</v>
      </c>
      <c r="K243" s="222" t="s">
        <v>135</v>
      </c>
      <c r="L243" s="71"/>
      <c r="M243" s="226" t="s">
        <v>20</v>
      </c>
      <c r="N243" s="227" t="s">
        <v>45</v>
      </c>
      <c r="O243" s="46"/>
      <c r="P243" s="228">
        <f>O243*H243</f>
        <v>0</v>
      </c>
      <c r="Q243" s="228">
        <v>0</v>
      </c>
      <c r="R243" s="228">
        <f>Q243*H243</f>
        <v>0</v>
      </c>
      <c r="S243" s="228">
        <v>0.00191</v>
      </c>
      <c r="T243" s="229">
        <f>S243*H243</f>
        <v>0.16101299999999999</v>
      </c>
      <c r="AR243" s="23" t="s">
        <v>207</v>
      </c>
      <c r="AT243" s="23" t="s">
        <v>131</v>
      </c>
      <c r="AU243" s="23" t="s">
        <v>137</v>
      </c>
      <c r="AY243" s="23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23" t="s">
        <v>137</v>
      </c>
      <c r="BK243" s="230">
        <f>ROUND(I243*H243,2)</f>
        <v>0</v>
      </c>
      <c r="BL243" s="23" t="s">
        <v>207</v>
      </c>
      <c r="BM243" s="23" t="s">
        <v>330</v>
      </c>
    </row>
    <row r="244" s="13" customFormat="1">
      <c r="B244" s="263"/>
      <c r="C244" s="264"/>
      <c r="D244" s="233" t="s">
        <v>139</v>
      </c>
      <c r="E244" s="265" t="s">
        <v>20</v>
      </c>
      <c r="F244" s="266" t="s">
        <v>299</v>
      </c>
      <c r="G244" s="264"/>
      <c r="H244" s="265" t="s">
        <v>20</v>
      </c>
      <c r="I244" s="267"/>
      <c r="J244" s="264"/>
      <c r="K244" s="264"/>
      <c r="L244" s="268"/>
      <c r="M244" s="269"/>
      <c r="N244" s="270"/>
      <c r="O244" s="270"/>
      <c r="P244" s="270"/>
      <c r="Q244" s="270"/>
      <c r="R244" s="270"/>
      <c r="S244" s="270"/>
      <c r="T244" s="271"/>
      <c r="AT244" s="272" t="s">
        <v>139</v>
      </c>
      <c r="AU244" s="272" t="s">
        <v>137</v>
      </c>
      <c r="AV244" s="13" t="s">
        <v>81</v>
      </c>
      <c r="AW244" s="13" t="s">
        <v>36</v>
      </c>
      <c r="AX244" s="13" t="s">
        <v>73</v>
      </c>
      <c r="AY244" s="272" t="s">
        <v>129</v>
      </c>
    </row>
    <row r="245" s="11" customFormat="1">
      <c r="B245" s="231"/>
      <c r="C245" s="232"/>
      <c r="D245" s="233" t="s">
        <v>139</v>
      </c>
      <c r="E245" s="234" t="s">
        <v>20</v>
      </c>
      <c r="F245" s="235" t="s">
        <v>240</v>
      </c>
      <c r="G245" s="232"/>
      <c r="H245" s="236">
        <v>19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139</v>
      </c>
      <c r="AU245" s="242" t="s">
        <v>137</v>
      </c>
      <c r="AV245" s="11" t="s">
        <v>137</v>
      </c>
      <c r="AW245" s="11" t="s">
        <v>36</v>
      </c>
      <c r="AX245" s="11" t="s">
        <v>73</v>
      </c>
      <c r="AY245" s="242" t="s">
        <v>129</v>
      </c>
    </row>
    <row r="246" s="11" customFormat="1">
      <c r="B246" s="231"/>
      <c r="C246" s="232"/>
      <c r="D246" s="233" t="s">
        <v>139</v>
      </c>
      <c r="E246" s="234" t="s">
        <v>20</v>
      </c>
      <c r="F246" s="235" t="s">
        <v>331</v>
      </c>
      <c r="G246" s="232"/>
      <c r="H246" s="236">
        <v>20.699999999999999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139</v>
      </c>
      <c r="AU246" s="242" t="s">
        <v>137</v>
      </c>
      <c r="AV246" s="11" t="s">
        <v>137</v>
      </c>
      <c r="AW246" s="11" t="s">
        <v>36</v>
      </c>
      <c r="AX246" s="11" t="s">
        <v>73</v>
      </c>
      <c r="AY246" s="242" t="s">
        <v>129</v>
      </c>
    </row>
    <row r="247" s="11" customFormat="1">
      <c r="B247" s="231"/>
      <c r="C247" s="232"/>
      <c r="D247" s="233" t="s">
        <v>139</v>
      </c>
      <c r="E247" s="234" t="s">
        <v>20</v>
      </c>
      <c r="F247" s="235" t="s">
        <v>332</v>
      </c>
      <c r="G247" s="232"/>
      <c r="H247" s="236">
        <v>44.600000000000001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139</v>
      </c>
      <c r="AU247" s="242" t="s">
        <v>137</v>
      </c>
      <c r="AV247" s="11" t="s">
        <v>137</v>
      </c>
      <c r="AW247" s="11" t="s">
        <v>36</v>
      </c>
      <c r="AX247" s="11" t="s">
        <v>73</v>
      </c>
      <c r="AY247" s="242" t="s">
        <v>129</v>
      </c>
    </row>
    <row r="248" s="12" customFormat="1">
      <c r="B248" s="243"/>
      <c r="C248" s="244"/>
      <c r="D248" s="233" t="s">
        <v>139</v>
      </c>
      <c r="E248" s="245" t="s">
        <v>20</v>
      </c>
      <c r="F248" s="246" t="s">
        <v>141</v>
      </c>
      <c r="G248" s="244"/>
      <c r="H248" s="247">
        <v>84.299999999999997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139</v>
      </c>
      <c r="AU248" s="253" t="s">
        <v>137</v>
      </c>
      <c r="AV248" s="12" t="s">
        <v>142</v>
      </c>
      <c r="AW248" s="12" t="s">
        <v>36</v>
      </c>
      <c r="AX248" s="12" t="s">
        <v>81</v>
      </c>
      <c r="AY248" s="253" t="s">
        <v>129</v>
      </c>
    </row>
    <row r="249" s="1" customFormat="1" ht="16.5" customHeight="1">
      <c r="B249" s="45"/>
      <c r="C249" s="220" t="s">
        <v>333</v>
      </c>
      <c r="D249" s="220" t="s">
        <v>131</v>
      </c>
      <c r="E249" s="221" t="s">
        <v>334</v>
      </c>
      <c r="F249" s="222" t="s">
        <v>335</v>
      </c>
      <c r="G249" s="223" t="s">
        <v>306</v>
      </c>
      <c r="H249" s="224">
        <v>38.5</v>
      </c>
      <c r="I249" s="225"/>
      <c r="J249" s="224">
        <f>ROUND(I249*H249,2)</f>
        <v>0</v>
      </c>
      <c r="K249" s="222" t="s">
        <v>135</v>
      </c>
      <c r="L249" s="71"/>
      <c r="M249" s="226" t="s">
        <v>20</v>
      </c>
      <c r="N249" s="227" t="s">
        <v>45</v>
      </c>
      <c r="O249" s="46"/>
      <c r="P249" s="228">
        <f>O249*H249</f>
        <v>0</v>
      </c>
      <c r="Q249" s="228">
        <v>0</v>
      </c>
      <c r="R249" s="228">
        <f>Q249*H249</f>
        <v>0</v>
      </c>
      <c r="S249" s="228">
        <v>0.00175</v>
      </c>
      <c r="T249" s="229">
        <f>S249*H249</f>
        <v>0.067375000000000004</v>
      </c>
      <c r="AR249" s="23" t="s">
        <v>207</v>
      </c>
      <c r="AT249" s="23" t="s">
        <v>131</v>
      </c>
      <c r="AU249" s="23" t="s">
        <v>137</v>
      </c>
      <c r="AY249" s="23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23" t="s">
        <v>137</v>
      </c>
      <c r="BK249" s="230">
        <f>ROUND(I249*H249,2)</f>
        <v>0</v>
      </c>
      <c r="BL249" s="23" t="s">
        <v>207</v>
      </c>
      <c r="BM249" s="23" t="s">
        <v>336</v>
      </c>
    </row>
    <row r="250" s="13" customFormat="1">
      <c r="B250" s="263"/>
      <c r="C250" s="264"/>
      <c r="D250" s="233" t="s">
        <v>139</v>
      </c>
      <c r="E250" s="265" t="s">
        <v>20</v>
      </c>
      <c r="F250" s="266" t="s">
        <v>159</v>
      </c>
      <c r="G250" s="264"/>
      <c r="H250" s="265" t="s">
        <v>20</v>
      </c>
      <c r="I250" s="267"/>
      <c r="J250" s="264"/>
      <c r="K250" s="264"/>
      <c r="L250" s="268"/>
      <c r="M250" s="269"/>
      <c r="N250" s="270"/>
      <c r="O250" s="270"/>
      <c r="P250" s="270"/>
      <c r="Q250" s="270"/>
      <c r="R250" s="270"/>
      <c r="S250" s="270"/>
      <c r="T250" s="271"/>
      <c r="AT250" s="272" t="s">
        <v>139</v>
      </c>
      <c r="AU250" s="272" t="s">
        <v>137</v>
      </c>
      <c r="AV250" s="13" t="s">
        <v>81</v>
      </c>
      <c r="AW250" s="13" t="s">
        <v>36</v>
      </c>
      <c r="AX250" s="13" t="s">
        <v>73</v>
      </c>
      <c r="AY250" s="272" t="s">
        <v>129</v>
      </c>
    </row>
    <row r="251" s="11" customFormat="1">
      <c r="B251" s="231"/>
      <c r="C251" s="232"/>
      <c r="D251" s="233" t="s">
        <v>139</v>
      </c>
      <c r="E251" s="234" t="s">
        <v>20</v>
      </c>
      <c r="F251" s="235" t="s">
        <v>337</v>
      </c>
      <c r="G251" s="232"/>
      <c r="H251" s="236">
        <v>23.100000000000001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139</v>
      </c>
      <c r="AU251" s="242" t="s">
        <v>137</v>
      </c>
      <c r="AV251" s="11" t="s">
        <v>137</v>
      </c>
      <c r="AW251" s="11" t="s">
        <v>36</v>
      </c>
      <c r="AX251" s="11" t="s">
        <v>73</v>
      </c>
      <c r="AY251" s="242" t="s">
        <v>129</v>
      </c>
    </row>
    <row r="252" s="11" customFormat="1">
      <c r="B252" s="231"/>
      <c r="C252" s="232"/>
      <c r="D252" s="233" t="s">
        <v>139</v>
      </c>
      <c r="E252" s="234" t="s">
        <v>20</v>
      </c>
      <c r="F252" s="235" t="s">
        <v>338</v>
      </c>
      <c r="G252" s="232"/>
      <c r="H252" s="236">
        <v>10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139</v>
      </c>
      <c r="AU252" s="242" t="s">
        <v>137</v>
      </c>
      <c r="AV252" s="11" t="s">
        <v>137</v>
      </c>
      <c r="AW252" s="11" t="s">
        <v>36</v>
      </c>
      <c r="AX252" s="11" t="s">
        <v>73</v>
      </c>
      <c r="AY252" s="242" t="s">
        <v>129</v>
      </c>
    </row>
    <row r="253" s="11" customFormat="1">
      <c r="B253" s="231"/>
      <c r="C253" s="232"/>
      <c r="D253" s="233" t="s">
        <v>139</v>
      </c>
      <c r="E253" s="234" t="s">
        <v>20</v>
      </c>
      <c r="F253" s="235" t="s">
        <v>339</v>
      </c>
      <c r="G253" s="232"/>
      <c r="H253" s="236">
        <v>5.4000000000000004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139</v>
      </c>
      <c r="AU253" s="242" t="s">
        <v>137</v>
      </c>
      <c r="AV253" s="11" t="s">
        <v>137</v>
      </c>
      <c r="AW253" s="11" t="s">
        <v>36</v>
      </c>
      <c r="AX253" s="11" t="s">
        <v>73</v>
      </c>
      <c r="AY253" s="242" t="s">
        <v>129</v>
      </c>
    </row>
    <row r="254" s="12" customFormat="1">
      <c r="B254" s="243"/>
      <c r="C254" s="244"/>
      <c r="D254" s="233" t="s">
        <v>139</v>
      </c>
      <c r="E254" s="245" t="s">
        <v>20</v>
      </c>
      <c r="F254" s="246" t="s">
        <v>141</v>
      </c>
      <c r="G254" s="244"/>
      <c r="H254" s="247">
        <v>38.5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139</v>
      </c>
      <c r="AU254" s="253" t="s">
        <v>137</v>
      </c>
      <c r="AV254" s="12" t="s">
        <v>142</v>
      </c>
      <c r="AW254" s="12" t="s">
        <v>36</v>
      </c>
      <c r="AX254" s="12" t="s">
        <v>81</v>
      </c>
      <c r="AY254" s="253" t="s">
        <v>129</v>
      </c>
    </row>
    <row r="255" s="1" customFormat="1" ht="25.5" customHeight="1">
      <c r="B255" s="45"/>
      <c r="C255" s="220" t="s">
        <v>340</v>
      </c>
      <c r="D255" s="220" t="s">
        <v>131</v>
      </c>
      <c r="E255" s="221" t="s">
        <v>341</v>
      </c>
      <c r="F255" s="222" t="s">
        <v>342</v>
      </c>
      <c r="G255" s="223" t="s">
        <v>306</v>
      </c>
      <c r="H255" s="224">
        <v>38.5</v>
      </c>
      <c r="I255" s="225"/>
      <c r="J255" s="224">
        <f>ROUND(I255*H255,2)</f>
        <v>0</v>
      </c>
      <c r="K255" s="222" t="s">
        <v>135</v>
      </c>
      <c r="L255" s="71"/>
      <c r="M255" s="226" t="s">
        <v>20</v>
      </c>
      <c r="N255" s="227" t="s">
        <v>45</v>
      </c>
      <c r="O255" s="46"/>
      <c r="P255" s="228">
        <f>O255*H255</f>
        <v>0</v>
      </c>
      <c r="Q255" s="228">
        <v>0.00131</v>
      </c>
      <c r="R255" s="228">
        <f>Q255*H255</f>
        <v>0.050435000000000001</v>
      </c>
      <c r="S255" s="228">
        <v>0</v>
      </c>
      <c r="T255" s="229">
        <f>S255*H255</f>
        <v>0</v>
      </c>
      <c r="AR255" s="23" t="s">
        <v>207</v>
      </c>
      <c r="AT255" s="23" t="s">
        <v>131</v>
      </c>
      <c r="AU255" s="23" t="s">
        <v>137</v>
      </c>
      <c r="AY255" s="23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23" t="s">
        <v>137</v>
      </c>
      <c r="BK255" s="230">
        <f>ROUND(I255*H255,2)</f>
        <v>0</v>
      </c>
      <c r="BL255" s="23" t="s">
        <v>207</v>
      </c>
      <c r="BM255" s="23" t="s">
        <v>343</v>
      </c>
    </row>
    <row r="256" s="13" customFormat="1">
      <c r="B256" s="263"/>
      <c r="C256" s="264"/>
      <c r="D256" s="233" t="s">
        <v>139</v>
      </c>
      <c r="E256" s="265" t="s">
        <v>20</v>
      </c>
      <c r="F256" s="266" t="s">
        <v>159</v>
      </c>
      <c r="G256" s="264"/>
      <c r="H256" s="265" t="s">
        <v>20</v>
      </c>
      <c r="I256" s="267"/>
      <c r="J256" s="264"/>
      <c r="K256" s="264"/>
      <c r="L256" s="268"/>
      <c r="M256" s="269"/>
      <c r="N256" s="270"/>
      <c r="O256" s="270"/>
      <c r="P256" s="270"/>
      <c r="Q256" s="270"/>
      <c r="R256" s="270"/>
      <c r="S256" s="270"/>
      <c r="T256" s="271"/>
      <c r="AT256" s="272" t="s">
        <v>139</v>
      </c>
      <c r="AU256" s="272" t="s">
        <v>137</v>
      </c>
      <c r="AV256" s="13" t="s">
        <v>81</v>
      </c>
      <c r="AW256" s="13" t="s">
        <v>36</v>
      </c>
      <c r="AX256" s="13" t="s">
        <v>73</v>
      </c>
      <c r="AY256" s="272" t="s">
        <v>129</v>
      </c>
    </row>
    <row r="257" s="11" customFormat="1">
      <c r="B257" s="231"/>
      <c r="C257" s="232"/>
      <c r="D257" s="233" t="s">
        <v>139</v>
      </c>
      <c r="E257" s="234" t="s">
        <v>20</v>
      </c>
      <c r="F257" s="235" t="s">
        <v>337</v>
      </c>
      <c r="G257" s="232"/>
      <c r="H257" s="236">
        <v>23.100000000000001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139</v>
      </c>
      <c r="AU257" s="242" t="s">
        <v>137</v>
      </c>
      <c r="AV257" s="11" t="s">
        <v>137</v>
      </c>
      <c r="AW257" s="11" t="s">
        <v>36</v>
      </c>
      <c r="AX257" s="11" t="s">
        <v>73</v>
      </c>
      <c r="AY257" s="242" t="s">
        <v>129</v>
      </c>
    </row>
    <row r="258" s="11" customFormat="1">
      <c r="B258" s="231"/>
      <c r="C258" s="232"/>
      <c r="D258" s="233" t="s">
        <v>139</v>
      </c>
      <c r="E258" s="234" t="s">
        <v>20</v>
      </c>
      <c r="F258" s="235" t="s">
        <v>338</v>
      </c>
      <c r="G258" s="232"/>
      <c r="H258" s="236">
        <v>10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139</v>
      </c>
      <c r="AU258" s="242" t="s">
        <v>137</v>
      </c>
      <c r="AV258" s="11" t="s">
        <v>137</v>
      </c>
      <c r="AW258" s="11" t="s">
        <v>36</v>
      </c>
      <c r="AX258" s="11" t="s">
        <v>73</v>
      </c>
      <c r="AY258" s="242" t="s">
        <v>129</v>
      </c>
    </row>
    <row r="259" s="11" customFormat="1">
      <c r="B259" s="231"/>
      <c r="C259" s="232"/>
      <c r="D259" s="233" t="s">
        <v>139</v>
      </c>
      <c r="E259" s="234" t="s">
        <v>20</v>
      </c>
      <c r="F259" s="235" t="s">
        <v>339</v>
      </c>
      <c r="G259" s="232"/>
      <c r="H259" s="236">
        <v>5.4000000000000004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139</v>
      </c>
      <c r="AU259" s="242" t="s">
        <v>137</v>
      </c>
      <c r="AV259" s="11" t="s">
        <v>137</v>
      </c>
      <c r="AW259" s="11" t="s">
        <v>36</v>
      </c>
      <c r="AX259" s="11" t="s">
        <v>73</v>
      </c>
      <c r="AY259" s="242" t="s">
        <v>129</v>
      </c>
    </row>
    <row r="260" s="12" customFormat="1">
      <c r="B260" s="243"/>
      <c r="C260" s="244"/>
      <c r="D260" s="233" t="s">
        <v>139</v>
      </c>
      <c r="E260" s="245" t="s">
        <v>20</v>
      </c>
      <c r="F260" s="246" t="s">
        <v>141</v>
      </c>
      <c r="G260" s="244"/>
      <c r="H260" s="247">
        <v>38.5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139</v>
      </c>
      <c r="AU260" s="253" t="s">
        <v>137</v>
      </c>
      <c r="AV260" s="12" t="s">
        <v>142</v>
      </c>
      <c r="AW260" s="12" t="s">
        <v>36</v>
      </c>
      <c r="AX260" s="12" t="s">
        <v>81</v>
      </c>
      <c r="AY260" s="253" t="s">
        <v>129</v>
      </c>
    </row>
    <row r="261" s="1" customFormat="1" ht="25.5" customHeight="1">
      <c r="B261" s="45"/>
      <c r="C261" s="220" t="s">
        <v>344</v>
      </c>
      <c r="D261" s="220" t="s">
        <v>131</v>
      </c>
      <c r="E261" s="221" t="s">
        <v>345</v>
      </c>
      <c r="F261" s="222" t="s">
        <v>346</v>
      </c>
      <c r="G261" s="223" t="s">
        <v>306</v>
      </c>
      <c r="H261" s="224">
        <v>39.700000000000003</v>
      </c>
      <c r="I261" s="225"/>
      <c r="J261" s="224">
        <f>ROUND(I261*H261,2)</f>
        <v>0</v>
      </c>
      <c r="K261" s="222" t="s">
        <v>135</v>
      </c>
      <c r="L261" s="71"/>
      <c r="M261" s="226" t="s">
        <v>20</v>
      </c>
      <c r="N261" s="227" t="s">
        <v>45</v>
      </c>
      <c r="O261" s="46"/>
      <c r="P261" s="228">
        <f>O261*H261</f>
        <v>0</v>
      </c>
      <c r="Q261" s="228">
        <v>0.0028700000000000002</v>
      </c>
      <c r="R261" s="228">
        <f>Q261*H261</f>
        <v>0.11393900000000001</v>
      </c>
      <c r="S261" s="228">
        <v>0</v>
      </c>
      <c r="T261" s="229">
        <f>S261*H261</f>
        <v>0</v>
      </c>
      <c r="AR261" s="23" t="s">
        <v>207</v>
      </c>
      <c r="AT261" s="23" t="s">
        <v>131</v>
      </c>
      <c r="AU261" s="23" t="s">
        <v>137</v>
      </c>
      <c r="AY261" s="23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23" t="s">
        <v>137</v>
      </c>
      <c r="BK261" s="230">
        <f>ROUND(I261*H261,2)</f>
        <v>0</v>
      </c>
      <c r="BL261" s="23" t="s">
        <v>207</v>
      </c>
      <c r="BM261" s="23" t="s">
        <v>347</v>
      </c>
    </row>
    <row r="262" s="13" customFormat="1">
      <c r="B262" s="263"/>
      <c r="C262" s="264"/>
      <c r="D262" s="233" t="s">
        <v>139</v>
      </c>
      <c r="E262" s="265" t="s">
        <v>20</v>
      </c>
      <c r="F262" s="266" t="s">
        <v>255</v>
      </c>
      <c r="G262" s="264"/>
      <c r="H262" s="265" t="s">
        <v>20</v>
      </c>
      <c r="I262" s="267"/>
      <c r="J262" s="264"/>
      <c r="K262" s="264"/>
      <c r="L262" s="268"/>
      <c r="M262" s="269"/>
      <c r="N262" s="270"/>
      <c r="O262" s="270"/>
      <c r="P262" s="270"/>
      <c r="Q262" s="270"/>
      <c r="R262" s="270"/>
      <c r="S262" s="270"/>
      <c r="T262" s="271"/>
      <c r="AT262" s="272" t="s">
        <v>139</v>
      </c>
      <c r="AU262" s="272" t="s">
        <v>137</v>
      </c>
      <c r="AV262" s="13" t="s">
        <v>81</v>
      </c>
      <c r="AW262" s="13" t="s">
        <v>36</v>
      </c>
      <c r="AX262" s="13" t="s">
        <v>73</v>
      </c>
      <c r="AY262" s="272" t="s">
        <v>129</v>
      </c>
    </row>
    <row r="263" s="11" customFormat="1">
      <c r="B263" s="231"/>
      <c r="C263" s="232"/>
      <c r="D263" s="233" t="s">
        <v>139</v>
      </c>
      <c r="E263" s="234" t="s">
        <v>20</v>
      </c>
      <c r="F263" s="235" t="s">
        <v>240</v>
      </c>
      <c r="G263" s="232"/>
      <c r="H263" s="236">
        <v>19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AT263" s="242" t="s">
        <v>139</v>
      </c>
      <c r="AU263" s="242" t="s">
        <v>137</v>
      </c>
      <c r="AV263" s="11" t="s">
        <v>137</v>
      </c>
      <c r="AW263" s="11" t="s">
        <v>36</v>
      </c>
      <c r="AX263" s="11" t="s">
        <v>73</v>
      </c>
      <c r="AY263" s="242" t="s">
        <v>129</v>
      </c>
    </row>
    <row r="264" s="11" customFormat="1">
      <c r="B264" s="231"/>
      <c r="C264" s="232"/>
      <c r="D264" s="233" t="s">
        <v>139</v>
      </c>
      <c r="E264" s="234" t="s">
        <v>20</v>
      </c>
      <c r="F264" s="235" t="s">
        <v>331</v>
      </c>
      <c r="G264" s="232"/>
      <c r="H264" s="236">
        <v>20.699999999999999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139</v>
      </c>
      <c r="AU264" s="242" t="s">
        <v>137</v>
      </c>
      <c r="AV264" s="11" t="s">
        <v>137</v>
      </c>
      <c r="AW264" s="11" t="s">
        <v>36</v>
      </c>
      <c r="AX264" s="11" t="s">
        <v>73</v>
      </c>
      <c r="AY264" s="242" t="s">
        <v>129</v>
      </c>
    </row>
    <row r="265" s="12" customFormat="1">
      <c r="B265" s="243"/>
      <c r="C265" s="244"/>
      <c r="D265" s="233" t="s">
        <v>139</v>
      </c>
      <c r="E265" s="245" t="s">
        <v>20</v>
      </c>
      <c r="F265" s="246" t="s">
        <v>141</v>
      </c>
      <c r="G265" s="244"/>
      <c r="H265" s="247">
        <v>39.700000000000003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AT265" s="253" t="s">
        <v>139</v>
      </c>
      <c r="AU265" s="253" t="s">
        <v>137</v>
      </c>
      <c r="AV265" s="12" t="s">
        <v>142</v>
      </c>
      <c r="AW265" s="12" t="s">
        <v>36</v>
      </c>
      <c r="AX265" s="12" t="s">
        <v>81</v>
      </c>
      <c r="AY265" s="253" t="s">
        <v>129</v>
      </c>
    </row>
    <row r="266" s="1" customFormat="1" ht="25.5" customHeight="1">
      <c r="B266" s="45"/>
      <c r="C266" s="220" t="s">
        <v>348</v>
      </c>
      <c r="D266" s="220" t="s">
        <v>131</v>
      </c>
      <c r="E266" s="221" t="s">
        <v>349</v>
      </c>
      <c r="F266" s="222" t="s">
        <v>350</v>
      </c>
      <c r="G266" s="223" t="s">
        <v>306</v>
      </c>
      <c r="H266" s="224">
        <v>44.600000000000001</v>
      </c>
      <c r="I266" s="225"/>
      <c r="J266" s="224">
        <f>ROUND(I266*H266,2)</f>
        <v>0</v>
      </c>
      <c r="K266" s="222" t="s">
        <v>135</v>
      </c>
      <c r="L266" s="71"/>
      <c r="M266" s="226" t="s">
        <v>20</v>
      </c>
      <c r="N266" s="227" t="s">
        <v>45</v>
      </c>
      <c r="O266" s="46"/>
      <c r="P266" s="228">
        <f>O266*H266</f>
        <v>0</v>
      </c>
      <c r="Q266" s="228">
        <v>0.0042500000000000003</v>
      </c>
      <c r="R266" s="228">
        <f>Q266*H266</f>
        <v>0.18955000000000002</v>
      </c>
      <c r="S266" s="228">
        <v>0</v>
      </c>
      <c r="T266" s="229">
        <f>S266*H266</f>
        <v>0</v>
      </c>
      <c r="AR266" s="23" t="s">
        <v>207</v>
      </c>
      <c r="AT266" s="23" t="s">
        <v>131</v>
      </c>
      <c r="AU266" s="23" t="s">
        <v>137</v>
      </c>
      <c r="AY266" s="23" t="s">
        <v>129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23" t="s">
        <v>137</v>
      </c>
      <c r="BK266" s="230">
        <f>ROUND(I266*H266,2)</f>
        <v>0</v>
      </c>
      <c r="BL266" s="23" t="s">
        <v>207</v>
      </c>
      <c r="BM266" s="23" t="s">
        <v>351</v>
      </c>
    </row>
    <row r="267" s="13" customFormat="1">
      <c r="B267" s="263"/>
      <c r="C267" s="264"/>
      <c r="D267" s="233" t="s">
        <v>139</v>
      </c>
      <c r="E267" s="265" t="s">
        <v>20</v>
      </c>
      <c r="F267" s="266" t="s">
        <v>299</v>
      </c>
      <c r="G267" s="264"/>
      <c r="H267" s="265" t="s">
        <v>20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AT267" s="272" t="s">
        <v>139</v>
      </c>
      <c r="AU267" s="272" t="s">
        <v>137</v>
      </c>
      <c r="AV267" s="13" t="s">
        <v>81</v>
      </c>
      <c r="AW267" s="13" t="s">
        <v>36</v>
      </c>
      <c r="AX267" s="13" t="s">
        <v>73</v>
      </c>
      <c r="AY267" s="272" t="s">
        <v>129</v>
      </c>
    </row>
    <row r="268" s="11" customFormat="1">
      <c r="B268" s="231"/>
      <c r="C268" s="232"/>
      <c r="D268" s="233" t="s">
        <v>139</v>
      </c>
      <c r="E268" s="234" t="s">
        <v>20</v>
      </c>
      <c r="F268" s="235" t="s">
        <v>332</v>
      </c>
      <c r="G268" s="232"/>
      <c r="H268" s="236">
        <v>44.600000000000001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139</v>
      </c>
      <c r="AU268" s="242" t="s">
        <v>137</v>
      </c>
      <c r="AV268" s="11" t="s">
        <v>137</v>
      </c>
      <c r="AW268" s="11" t="s">
        <v>36</v>
      </c>
      <c r="AX268" s="11" t="s">
        <v>73</v>
      </c>
      <c r="AY268" s="242" t="s">
        <v>129</v>
      </c>
    </row>
    <row r="269" s="12" customFormat="1">
      <c r="B269" s="243"/>
      <c r="C269" s="244"/>
      <c r="D269" s="233" t="s">
        <v>139</v>
      </c>
      <c r="E269" s="245" t="s">
        <v>20</v>
      </c>
      <c r="F269" s="246" t="s">
        <v>141</v>
      </c>
      <c r="G269" s="244"/>
      <c r="H269" s="247">
        <v>44.600000000000001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139</v>
      </c>
      <c r="AU269" s="253" t="s">
        <v>137</v>
      </c>
      <c r="AV269" s="12" t="s">
        <v>142</v>
      </c>
      <c r="AW269" s="12" t="s">
        <v>36</v>
      </c>
      <c r="AX269" s="12" t="s">
        <v>81</v>
      </c>
      <c r="AY269" s="253" t="s">
        <v>129</v>
      </c>
    </row>
    <row r="270" s="1" customFormat="1" ht="25.5" customHeight="1">
      <c r="B270" s="45"/>
      <c r="C270" s="220" t="s">
        <v>352</v>
      </c>
      <c r="D270" s="220" t="s">
        <v>131</v>
      </c>
      <c r="E270" s="221" t="s">
        <v>353</v>
      </c>
      <c r="F270" s="222" t="s">
        <v>354</v>
      </c>
      <c r="G270" s="223" t="s">
        <v>306</v>
      </c>
      <c r="H270" s="224">
        <v>20.699999999999999</v>
      </c>
      <c r="I270" s="225"/>
      <c r="J270" s="224">
        <f>ROUND(I270*H270,2)</f>
        <v>0</v>
      </c>
      <c r="K270" s="222" t="s">
        <v>135</v>
      </c>
      <c r="L270" s="71"/>
      <c r="M270" s="226" t="s">
        <v>20</v>
      </c>
      <c r="N270" s="227" t="s">
        <v>45</v>
      </c>
      <c r="O270" s="46"/>
      <c r="P270" s="228">
        <f>O270*H270</f>
        <v>0</v>
      </c>
      <c r="Q270" s="228">
        <v>0.0071199999999999996</v>
      </c>
      <c r="R270" s="228">
        <f>Q270*H270</f>
        <v>0.14738399999999999</v>
      </c>
      <c r="S270" s="228">
        <v>0</v>
      </c>
      <c r="T270" s="229">
        <f>S270*H270</f>
        <v>0</v>
      </c>
      <c r="AR270" s="23" t="s">
        <v>207</v>
      </c>
      <c r="AT270" s="23" t="s">
        <v>131</v>
      </c>
      <c r="AU270" s="23" t="s">
        <v>137</v>
      </c>
      <c r="AY270" s="23" t="s">
        <v>129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23" t="s">
        <v>137</v>
      </c>
      <c r="BK270" s="230">
        <f>ROUND(I270*H270,2)</f>
        <v>0</v>
      </c>
      <c r="BL270" s="23" t="s">
        <v>207</v>
      </c>
      <c r="BM270" s="23" t="s">
        <v>355</v>
      </c>
    </row>
    <row r="271" s="13" customFormat="1">
      <c r="B271" s="263"/>
      <c r="C271" s="264"/>
      <c r="D271" s="233" t="s">
        <v>139</v>
      </c>
      <c r="E271" s="265" t="s">
        <v>20</v>
      </c>
      <c r="F271" s="266" t="s">
        <v>299</v>
      </c>
      <c r="G271" s="264"/>
      <c r="H271" s="265" t="s">
        <v>20</v>
      </c>
      <c r="I271" s="267"/>
      <c r="J271" s="264"/>
      <c r="K271" s="264"/>
      <c r="L271" s="268"/>
      <c r="M271" s="269"/>
      <c r="N271" s="270"/>
      <c r="O271" s="270"/>
      <c r="P271" s="270"/>
      <c r="Q271" s="270"/>
      <c r="R271" s="270"/>
      <c r="S271" s="270"/>
      <c r="T271" s="271"/>
      <c r="AT271" s="272" t="s">
        <v>139</v>
      </c>
      <c r="AU271" s="272" t="s">
        <v>137</v>
      </c>
      <c r="AV271" s="13" t="s">
        <v>81</v>
      </c>
      <c r="AW271" s="13" t="s">
        <v>36</v>
      </c>
      <c r="AX271" s="13" t="s">
        <v>73</v>
      </c>
      <c r="AY271" s="272" t="s">
        <v>129</v>
      </c>
    </row>
    <row r="272" s="11" customFormat="1">
      <c r="B272" s="231"/>
      <c r="C272" s="232"/>
      <c r="D272" s="233" t="s">
        <v>139</v>
      </c>
      <c r="E272" s="234" t="s">
        <v>20</v>
      </c>
      <c r="F272" s="235" t="s">
        <v>240</v>
      </c>
      <c r="G272" s="232"/>
      <c r="H272" s="236">
        <v>19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139</v>
      </c>
      <c r="AU272" s="242" t="s">
        <v>137</v>
      </c>
      <c r="AV272" s="11" t="s">
        <v>137</v>
      </c>
      <c r="AW272" s="11" t="s">
        <v>36</v>
      </c>
      <c r="AX272" s="11" t="s">
        <v>73</v>
      </c>
      <c r="AY272" s="242" t="s">
        <v>129</v>
      </c>
    </row>
    <row r="273" s="11" customFormat="1">
      <c r="B273" s="231"/>
      <c r="C273" s="232"/>
      <c r="D273" s="233" t="s">
        <v>139</v>
      </c>
      <c r="E273" s="234" t="s">
        <v>20</v>
      </c>
      <c r="F273" s="235" t="s">
        <v>331</v>
      </c>
      <c r="G273" s="232"/>
      <c r="H273" s="236">
        <v>20.699999999999999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139</v>
      </c>
      <c r="AU273" s="242" t="s">
        <v>137</v>
      </c>
      <c r="AV273" s="11" t="s">
        <v>137</v>
      </c>
      <c r="AW273" s="11" t="s">
        <v>36</v>
      </c>
      <c r="AX273" s="11" t="s">
        <v>81</v>
      </c>
      <c r="AY273" s="242" t="s">
        <v>129</v>
      </c>
    </row>
    <row r="274" s="1" customFormat="1" ht="38.25" customHeight="1">
      <c r="B274" s="45"/>
      <c r="C274" s="220" t="s">
        <v>356</v>
      </c>
      <c r="D274" s="220" t="s">
        <v>131</v>
      </c>
      <c r="E274" s="221" t="s">
        <v>357</v>
      </c>
      <c r="F274" s="222" t="s">
        <v>358</v>
      </c>
      <c r="G274" s="223" t="s">
        <v>157</v>
      </c>
      <c r="H274" s="224">
        <v>8</v>
      </c>
      <c r="I274" s="225"/>
      <c r="J274" s="224">
        <f>ROUND(I274*H274,2)</f>
        <v>0</v>
      </c>
      <c r="K274" s="222" t="s">
        <v>135</v>
      </c>
      <c r="L274" s="71"/>
      <c r="M274" s="226" t="s">
        <v>20</v>
      </c>
      <c r="N274" s="227" t="s">
        <v>45</v>
      </c>
      <c r="O274" s="46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AR274" s="23" t="s">
        <v>207</v>
      </c>
      <c r="AT274" s="23" t="s">
        <v>131</v>
      </c>
      <c r="AU274" s="23" t="s">
        <v>137</v>
      </c>
      <c r="AY274" s="23" t="s">
        <v>129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23" t="s">
        <v>137</v>
      </c>
      <c r="BK274" s="230">
        <f>ROUND(I274*H274,2)</f>
        <v>0</v>
      </c>
      <c r="BL274" s="23" t="s">
        <v>207</v>
      </c>
      <c r="BM274" s="23" t="s">
        <v>359</v>
      </c>
    </row>
    <row r="275" s="13" customFormat="1">
      <c r="B275" s="263"/>
      <c r="C275" s="264"/>
      <c r="D275" s="233" t="s">
        <v>139</v>
      </c>
      <c r="E275" s="265" t="s">
        <v>20</v>
      </c>
      <c r="F275" s="266" t="s">
        <v>299</v>
      </c>
      <c r="G275" s="264"/>
      <c r="H275" s="265" t="s">
        <v>20</v>
      </c>
      <c r="I275" s="267"/>
      <c r="J275" s="264"/>
      <c r="K275" s="264"/>
      <c r="L275" s="268"/>
      <c r="M275" s="269"/>
      <c r="N275" s="270"/>
      <c r="O275" s="270"/>
      <c r="P275" s="270"/>
      <c r="Q275" s="270"/>
      <c r="R275" s="270"/>
      <c r="S275" s="270"/>
      <c r="T275" s="271"/>
      <c r="AT275" s="272" t="s">
        <v>139</v>
      </c>
      <c r="AU275" s="272" t="s">
        <v>137</v>
      </c>
      <c r="AV275" s="13" t="s">
        <v>81</v>
      </c>
      <c r="AW275" s="13" t="s">
        <v>36</v>
      </c>
      <c r="AX275" s="13" t="s">
        <v>73</v>
      </c>
      <c r="AY275" s="272" t="s">
        <v>129</v>
      </c>
    </row>
    <row r="276" s="11" customFormat="1">
      <c r="B276" s="231"/>
      <c r="C276" s="232"/>
      <c r="D276" s="233" t="s">
        <v>139</v>
      </c>
      <c r="E276" s="234" t="s">
        <v>20</v>
      </c>
      <c r="F276" s="235" t="s">
        <v>177</v>
      </c>
      <c r="G276" s="232"/>
      <c r="H276" s="236">
        <v>8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AT276" s="242" t="s">
        <v>139</v>
      </c>
      <c r="AU276" s="242" t="s">
        <v>137</v>
      </c>
      <c r="AV276" s="11" t="s">
        <v>137</v>
      </c>
      <c r="AW276" s="11" t="s">
        <v>36</v>
      </c>
      <c r="AX276" s="11" t="s">
        <v>73</v>
      </c>
      <c r="AY276" s="242" t="s">
        <v>129</v>
      </c>
    </row>
    <row r="277" s="12" customFormat="1">
      <c r="B277" s="243"/>
      <c r="C277" s="244"/>
      <c r="D277" s="233" t="s">
        <v>139</v>
      </c>
      <c r="E277" s="245" t="s">
        <v>20</v>
      </c>
      <c r="F277" s="246" t="s">
        <v>141</v>
      </c>
      <c r="G277" s="244"/>
      <c r="H277" s="247">
        <v>8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139</v>
      </c>
      <c r="AU277" s="253" t="s">
        <v>137</v>
      </c>
      <c r="AV277" s="12" t="s">
        <v>142</v>
      </c>
      <c r="AW277" s="12" t="s">
        <v>36</v>
      </c>
      <c r="AX277" s="12" t="s">
        <v>81</v>
      </c>
      <c r="AY277" s="253" t="s">
        <v>129</v>
      </c>
    </row>
    <row r="278" s="1" customFormat="1" ht="38.25" customHeight="1">
      <c r="B278" s="45"/>
      <c r="C278" s="220" t="s">
        <v>360</v>
      </c>
      <c r="D278" s="220" t="s">
        <v>131</v>
      </c>
      <c r="E278" s="221" t="s">
        <v>361</v>
      </c>
      <c r="F278" s="222" t="s">
        <v>362</v>
      </c>
      <c r="G278" s="223" t="s">
        <v>248</v>
      </c>
      <c r="H278" s="225"/>
      <c r="I278" s="225"/>
      <c r="J278" s="224">
        <f>ROUND(I278*H278,2)</f>
        <v>0</v>
      </c>
      <c r="K278" s="222" t="s">
        <v>135</v>
      </c>
      <c r="L278" s="71"/>
      <c r="M278" s="226" t="s">
        <v>20</v>
      </c>
      <c r="N278" s="227" t="s">
        <v>45</v>
      </c>
      <c r="O278" s="46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AR278" s="23" t="s">
        <v>207</v>
      </c>
      <c r="AT278" s="23" t="s">
        <v>131</v>
      </c>
      <c r="AU278" s="23" t="s">
        <v>137</v>
      </c>
      <c r="AY278" s="23" t="s">
        <v>129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23" t="s">
        <v>137</v>
      </c>
      <c r="BK278" s="230">
        <f>ROUND(I278*H278,2)</f>
        <v>0</v>
      </c>
      <c r="BL278" s="23" t="s">
        <v>207</v>
      </c>
      <c r="BM278" s="23" t="s">
        <v>363</v>
      </c>
    </row>
    <row r="279" s="10" customFormat="1" ht="29.88" customHeight="1">
      <c r="B279" s="204"/>
      <c r="C279" s="205"/>
      <c r="D279" s="206" t="s">
        <v>72</v>
      </c>
      <c r="E279" s="218" t="s">
        <v>364</v>
      </c>
      <c r="F279" s="218" t="s">
        <v>365</v>
      </c>
      <c r="G279" s="205"/>
      <c r="H279" s="205"/>
      <c r="I279" s="208"/>
      <c r="J279" s="219">
        <f>BK279</f>
        <v>0</v>
      </c>
      <c r="K279" s="205"/>
      <c r="L279" s="210"/>
      <c r="M279" s="211"/>
      <c r="N279" s="212"/>
      <c r="O279" s="212"/>
      <c r="P279" s="213">
        <f>SUM(P280:P286)</f>
        <v>0</v>
      </c>
      <c r="Q279" s="212"/>
      <c r="R279" s="213">
        <f>SUM(R280:R286)</f>
        <v>0.014162399999999999</v>
      </c>
      <c r="S279" s="212"/>
      <c r="T279" s="214">
        <f>SUM(T280:T286)</f>
        <v>0</v>
      </c>
      <c r="AR279" s="215" t="s">
        <v>137</v>
      </c>
      <c r="AT279" s="216" t="s">
        <v>72</v>
      </c>
      <c r="AU279" s="216" t="s">
        <v>81</v>
      </c>
      <c r="AY279" s="215" t="s">
        <v>129</v>
      </c>
      <c r="BK279" s="217">
        <f>SUM(BK280:BK286)</f>
        <v>0</v>
      </c>
    </row>
    <row r="280" s="1" customFormat="1" ht="16.5" customHeight="1">
      <c r="B280" s="45"/>
      <c r="C280" s="220" t="s">
        <v>366</v>
      </c>
      <c r="D280" s="220" t="s">
        <v>131</v>
      </c>
      <c r="E280" s="221" t="s">
        <v>367</v>
      </c>
      <c r="F280" s="222" t="s">
        <v>368</v>
      </c>
      <c r="G280" s="223" t="s">
        <v>134</v>
      </c>
      <c r="H280" s="224">
        <v>101.16</v>
      </c>
      <c r="I280" s="225"/>
      <c r="J280" s="224">
        <f>ROUND(I280*H280,2)</f>
        <v>0</v>
      </c>
      <c r="K280" s="222" t="s">
        <v>135</v>
      </c>
      <c r="L280" s="71"/>
      <c r="M280" s="226" t="s">
        <v>20</v>
      </c>
      <c r="N280" s="227" t="s">
        <v>45</v>
      </c>
      <c r="O280" s="46"/>
      <c r="P280" s="228">
        <f>O280*H280</f>
        <v>0</v>
      </c>
      <c r="Q280" s="228">
        <v>0.00013999999999999999</v>
      </c>
      <c r="R280" s="228">
        <f>Q280*H280</f>
        <v>0.014162399999999999</v>
      </c>
      <c r="S280" s="228">
        <v>0</v>
      </c>
      <c r="T280" s="229">
        <f>S280*H280</f>
        <v>0</v>
      </c>
      <c r="AR280" s="23" t="s">
        <v>207</v>
      </c>
      <c r="AT280" s="23" t="s">
        <v>131</v>
      </c>
      <c r="AU280" s="23" t="s">
        <v>137</v>
      </c>
      <c r="AY280" s="23" t="s">
        <v>129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23" t="s">
        <v>137</v>
      </c>
      <c r="BK280" s="230">
        <f>ROUND(I280*H280,2)</f>
        <v>0</v>
      </c>
      <c r="BL280" s="23" t="s">
        <v>207</v>
      </c>
      <c r="BM280" s="23" t="s">
        <v>369</v>
      </c>
    </row>
    <row r="281" s="13" customFormat="1">
      <c r="B281" s="263"/>
      <c r="C281" s="264"/>
      <c r="D281" s="233" t="s">
        <v>139</v>
      </c>
      <c r="E281" s="265" t="s">
        <v>20</v>
      </c>
      <c r="F281" s="266" t="s">
        <v>299</v>
      </c>
      <c r="G281" s="264"/>
      <c r="H281" s="265" t="s">
        <v>20</v>
      </c>
      <c r="I281" s="267"/>
      <c r="J281" s="264"/>
      <c r="K281" s="264"/>
      <c r="L281" s="268"/>
      <c r="M281" s="269"/>
      <c r="N281" s="270"/>
      <c r="O281" s="270"/>
      <c r="P281" s="270"/>
      <c r="Q281" s="270"/>
      <c r="R281" s="270"/>
      <c r="S281" s="270"/>
      <c r="T281" s="271"/>
      <c r="AT281" s="272" t="s">
        <v>139</v>
      </c>
      <c r="AU281" s="272" t="s">
        <v>137</v>
      </c>
      <c r="AV281" s="13" t="s">
        <v>81</v>
      </c>
      <c r="AW281" s="13" t="s">
        <v>36</v>
      </c>
      <c r="AX281" s="13" t="s">
        <v>73</v>
      </c>
      <c r="AY281" s="272" t="s">
        <v>129</v>
      </c>
    </row>
    <row r="282" s="11" customFormat="1">
      <c r="B282" s="231"/>
      <c r="C282" s="232"/>
      <c r="D282" s="233" t="s">
        <v>139</v>
      </c>
      <c r="E282" s="234" t="s">
        <v>20</v>
      </c>
      <c r="F282" s="235" t="s">
        <v>370</v>
      </c>
      <c r="G282" s="232"/>
      <c r="H282" s="236">
        <v>22.800000000000001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139</v>
      </c>
      <c r="AU282" s="242" t="s">
        <v>137</v>
      </c>
      <c r="AV282" s="11" t="s">
        <v>137</v>
      </c>
      <c r="AW282" s="11" t="s">
        <v>36</v>
      </c>
      <c r="AX282" s="11" t="s">
        <v>73</v>
      </c>
      <c r="AY282" s="242" t="s">
        <v>129</v>
      </c>
    </row>
    <row r="283" s="11" customFormat="1">
      <c r="B283" s="231"/>
      <c r="C283" s="232"/>
      <c r="D283" s="233" t="s">
        <v>139</v>
      </c>
      <c r="E283" s="234" t="s">
        <v>20</v>
      </c>
      <c r="F283" s="235" t="s">
        <v>371</v>
      </c>
      <c r="G283" s="232"/>
      <c r="H283" s="236">
        <v>24.84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139</v>
      </c>
      <c r="AU283" s="242" t="s">
        <v>137</v>
      </c>
      <c r="AV283" s="11" t="s">
        <v>137</v>
      </c>
      <c r="AW283" s="11" t="s">
        <v>36</v>
      </c>
      <c r="AX283" s="11" t="s">
        <v>73</v>
      </c>
      <c r="AY283" s="242" t="s">
        <v>129</v>
      </c>
    </row>
    <row r="284" s="11" customFormat="1">
      <c r="B284" s="231"/>
      <c r="C284" s="232"/>
      <c r="D284" s="233" t="s">
        <v>139</v>
      </c>
      <c r="E284" s="234" t="s">
        <v>20</v>
      </c>
      <c r="F284" s="235" t="s">
        <v>372</v>
      </c>
      <c r="G284" s="232"/>
      <c r="H284" s="236">
        <v>53.520000000000003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139</v>
      </c>
      <c r="AU284" s="242" t="s">
        <v>137</v>
      </c>
      <c r="AV284" s="11" t="s">
        <v>137</v>
      </c>
      <c r="AW284" s="11" t="s">
        <v>36</v>
      </c>
      <c r="AX284" s="11" t="s">
        <v>73</v>
      </c>
      <c r="AY284" s="242" t="s">
        <v>129</v>
      </c>
    </row>
    <row r="285" s="12" customFormat="1">
      <c r="B285" s="243"/>
      <c r="C285" s="244"/>
      <c r="D285" s="233" t="s">
        <v>139</v>
      </c>
      <c r="E285" s="245" t="s">
        <v>20</v>
      </c>
      <c r="F285" s="246" t="s">
        <v>141</v>
      </c>
      <c r="G285" s="244"/>
      <c r="H285" s="247">
        <v>101.16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139</v>
      </c>
      <c r="AU285" s="253" t="s">
        <v>137</v>
      </c>
      <c r="AV285" s="12" t="s">
        <v>142</v>
      </c>
      <c r="AW285" s="12" t="s">
        <v>36</v>
      </c>
      <c r="AX285" s="12" t="s">
        <v>81</v>
      </c>
      <c r="AY285" s="253" t="s">
        <v>129</v>
      </c>
    </row>
    <row r="286" s="1" customFormat="1" ht="38.25" customHeight="1">
      <c r="B286" s="45"/>
      <c r="C286" s="220" t="s">
        <v>373</v>
      </c>
      <c r="D286" s="220" t="s">
        <v>131</v>
      </c>
      <c r="E286" s="221" t="s">
        <v>374</v>
      </c>
      <c r="F286" s="222" t="s">
        <v>375</v>
      </c>
      <c r="G286" s="223" t="s">
        <v>248</v>
      </c>
      <c r="H286" s="225"/>
      <c r="I286" s="225"/>
      <c r="J286" s="224">
        <f>ROUND(I286*H286,2)</f>
        <v>0</v>
      </c>
      <c r="K286" s="222" t="s">
        <v>135</v>
      </c>
      <c r="L286" s="71"/>
      <c r="M286" s="226" t="s">
        <v>20</v>
      </c>
      <c r="N286" s="227" t="s">
        <v>45</v>
      </c>
      <c r="O286" s="46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AR286" s="23" t="s">
        <v>207</v>
      </c>
      <c r="AT286" s="23" t="s">
        <v>131</v>
      </c>
      <c r="AU286" s="23" t="s">
        <v>137</v>
      </c>
      <c r="AY286" s="23" t="s">
        <v>129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23" t="s">
        <v>137</v>
      </c>
      <c r="BK286" s="230">
        <f>ROUND(I286*H286,2)</f>
        <v>0</v>
      </c>
      <c r="BL286" s="23" t="s">
        <v>207</v>
      </c>
      <c r="BM286" s="23" t="s">
        <v>376</v>
      </c>
    </row>
    <row r="287" s="10" customFormat="1" ht="37.44001" customHeight="1">
      <c r="B287" s="204"/>
      <c r="C287" s="205"/>
      <c r="D287" s="206" t="s">
        <v>72</v>
      </c>
      <c r="E287" s="207" t="s">
        <v>377</v>
      </c>
      <c r="F287" s="207" t="s">
        <v>378</v>
      </c>
      <c r="G287" s="205"/>
      <c r="H287" s="205"/>
      <c r="I287" s="208"/>
      <c r="J287" s="209">
        <f>BK287</f>
        <v>0</v>
      </c>
      <c r="K287" s="205"/>
      <c r="L287" s="210"/>
      <c r="M287" s="211"/>
      <c r="N287" s="212"/>
      <c r="O287" s="212"/>
      <c r="P287" s="213">
        <f>SUM(P288:P289)</f>
        <v>0</v>
      </c>
      <c r="Q287" s="212"/>
      <c r="R287" s="213">
        <f>SUM(R288:R289)</f>
        <v>0</v>
      </c>
      <c r="S287" s="212"/>
      <c r="T287" s="214">
        <f>SUM(T288:T289)</f>
        <v>0</v>
      </c>
      <c r="AR287" s="215" t="s">
        <v>142</v>
      </c>
      <c r="AT287" s="216" t="s">
        <v>72</v>
      </c>
      <c r="AU287" s="216" t="s">
        <v>73</v>
      </c>
      <c r="AY287" s="215" t="s">
        <v>129</v>
      </c>
      <c r="BK287" s="217">
        <f>SUM(BK288:BK289)</f>
        <v>0</v>
      </c>
    </row>
    <row r="288" s="1" customFormat="1" ht="16.5" customHeight="1">
      <c r="B288" s="45"/>
      <c r="C288" s="220" t="s">
        <v>379</v>
      </c>
      <c r="D288" s="220" t="s">
        <v>131</v>
      </c>
      <c r="E288" s="221" t="s">
        <v>380</v>
      </c>
      <c r="F288" s="222" t="s">
        <v>381</v>
      </c>
      <c r="G288" s="223" t="s">
        <v>382</v>
      </c>
      <c r="H288" s="224">
        <v>1</v>
      </c>
      <c r="I288" s="225"/>
      <c r="J288" s="224">
        <f>ROUND(I288*H288,2)</f>
        <v>0</v>
      </c>
      <c r="K288" s="222" t="s">
        <v>220</v>
      </c>
      <c r="L288" s="71"/>
      <c r="M288" s="226" t="s">
        <v>20</v>
      </c>
      <c r="N288" s="227" t="s">
        <v>45</v>
      </c>
      <c r="O288" s="46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AR288" s="23" t="s">
        <v>136</v>
      </c>
      <c r="AT288" s="23" t="s">
        <v>131</v>
      </c>
      <c r="AU288" s="23" t="s">
        <v>81</v>
      </c>
      <c r="AY288" s="23" t="s">
        <v>129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23" t="s">
        <v>137</v>
      </c>
      <c r="BK288" s="230">
        <f>ROUND(I288*H288,2)</f>
        <v>0</v>
      </c>
      <c r="BL288" s="23" t="s">
        <v>136</v>
      </c>
      <c r="BM288" s="23" t="s">
        <v>383</v>
      </c>
    </row>
    <row r="289" s="1" customFormat="1" ht="16.5" customHeight="1">
      <c r="B289" s="45"/>
      <c r="C289" s="220" t="s">
        <v>384</v>
      </c>
      <c r="D289" s="220" t="s">
        <v>131</v>
      </c>
      <c r="E289" s="221" t="s">
        <v>385</v>
      </c>
      <c r="F289" s="222" t="s">
        <v>386</v>
      </c>
      <c r="G289" s="223" t="s">
        <v>382</v>
      </c>
      <c r="H289" s="224">
        <v>1</v>
      </c>
      <c r="I289" s="225"/>
      <c r="J289" s="224">
        <f>ROUND(I289*H289,2)</f>
        <v>0</v>
      </c>
      <c r="K289" s="222" t="s">
        <v>220</v>
      </c>
      <c r="L289" s="71"/>
      <c r="M289" s="226" t="s">
        <v>20</v>
      </c>
      <c r="N289" s="227" t="s">
        <v>45</v>
      </c>
      <c r="O289" s="46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AR289" s="23" t="s">
        <v>136</v>
      </c>
      <c r="AT289" s="23" t="s">
        <v>131</v>
      </c>
      <c r="AU289" s="23" t="s">
        <v>81</v>
      </c>
      <c r="AY289" s="23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23" t="s">
        <v>137</v>
      </c>
      <c r="BK289" s="230">
        <f>ROUND(I289*H289,2)</f>
        <v>0</v>
      </c>
      <c r="BL289" s="23" t="s">
        <v>136</v>
      </c>
      <c r="BM289" s="23" t="s">
        <v>387</v>
      </c>
    </row>
    <row r="290" s="10" customFormat="1" ht="37.44001" customHeight="1">
      <c r="B290" s="204"/>
      <c r="C290" s="205"/>
      <c r="D290" s="206" t="s">
        <v>72</v>
      </c>
      <c r="E290" s="207" t="s">
        <v>388</v>
      </c>
      <c r="F290" s="207" t="s">
        <v>389</v>
      </c>
      <c r="G290" s="205"/>
      <c r="H290" s="205"/>
      <c r="I290" s="208"/>
      <c r="J290" s="209">
        <f>BK290</f>
        <v>0</v>
      </c>
      <c r="K290" s="205"/>
      <c r="L290" s="210"/>
      <c r="M290" s="211"/>
      <c r="N290" s="212"/>
      <c r="O290" s="212"/>
      <c r="P290" s="213">
        <f>SUM(P291:P292)</f>
        <v>0</v>
      </c>
      <c r="Q290" s="212"/>
      <c r="R290" s="213">
        <f>SUM(R291:R292)</f>
        <v>0</v>
      </c>
      <c r="S290" s="212"/>
      <c r="T290" s="214">
        <f>SUM(T291:T292)</f>
        <v>0</v>
      </c>
      <c r="AR290" s="215" t="s">
        <v>161</v>
      </c>
      <c r="AT290" s="216" t="s">
        <v>72</v>
      </c>
      <c r="AU290" s="216" t="s">
        <v>73</v>
      </c>
      <c r="AY290" s="215" t="s">
        <v>129</v>
      </c>
      <c r="BK290" s="217">
        <f>SUM(BK291:BK292)</f>
        <v>0</v>
      </c>
    </row>
    <row r="291" s="1" customFormat="1" ht="16.5" customHeight="1">
      <c r="B291" s="45"/>
      <c r="C291" s="220" t="s">
        <v>390</v>
      </c>
      <c r="D291" s="220" t="s">
        <v>131</v>
      </c>
      <c r="E291" s="221" t="s">
        <v>391</v>
      </c>
      <c r="F291" s="222" t="s">
        <v>392</v>
      </c>
      <c r="G291" s="223" t="s">
        <v>248</v>
      </c>
      <c r="H291" s="225"/>
      <c r="I291" s="225"/>
      <c r="J291" s="224">
        <f>ROUND(I291*H291,2)</f>
        <v>0</v>
      </c>
      <c r="K291" s="222" t="s">
        <v>220</v>
      </c>
      <c r="L291" s="71"/>
      <c r="M291" s="226" t="s">
        <v>20</v>
      </c>
      <c r="N291" s="227" t="s">
        <v>45</v>
      </c>
      <c r="O291" s="46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AR291" s="23" t="s">
        <v>142</v>
      </c>
      <c r="AT291" s="23" t="s">
        <v>131</v>
      </c>
      <c r="AU291" s="23" t="s">
        <v>81</v>
      </c>
      <c r="AY291" s="23" t="s">
        <v>129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23" t="s">
        <v>137</v>
      </c>
      <c r="BK291" s="230">
        <f>ROUND(I291*H291,2)</f>
        <v>0</v>
      </c>
      <c r="BL291" s="23" t="s">
        <v>142</v>
      </c>
      <c r="BM291" s="23" t="s">
        <v>393</v>
      </c>
    </row>
    <row r="292" s="1" customFormat="1" ht="16.5" customHeight="1">
      <c r="B292" s="45"/>
      <c r="C292" s="220" t="s">
        <v>394</v>
      </c>
      <c r="D292" s="220" t="s">
        <v>131</v>
      </c>
      <c r="E292" s="221" t="s">
        <v>395</v>
      </c>
      <c r="F292" s="222" t="s">
        <v>396</v>
      </c>
      <c r="G292" s="223" t="s">
        <v>248</v>
      </c>
      <c r="H292" s="225"/>
      <c r="I292" s="225"/>
      <c r="J292" s="224">
        <f>ROUND(I292*H292,2)</f>
        <v>0</v>
      </c>
      <c r="K292" s="222" t="s">
        <v>220</v>
      </c>
      <c r="L292" s="71"/>
      <c r="M292" s="226" t="s">
        <v>20</v>
      </c>
      <c r="N292" s="273" t="s">
        <v>45</v>
      </c>
      <c r="O292" s="274"/>
      <c r="P292" s="275">
        <f>O292*H292</f>
        <v>0</v>
      </c>
      <c r="Q292" s="275">
        <v>0</v>
      </c>
      <c r="R292" s="275">
        <f>Q292*H292</f>
        <v>0</v>
      </c>
      <c r="S292" s="275">
        <v>0</v>
      </c>
      <c r="T292" s="276">
        <f>S292*H292</f>
        <v>0</v>
      </c>
      <c r="AR292" s="23" t="s">
        <v>142</v>
      </c>
      <c r="AT292" s="23" t="s">
        <v>131</v>
      </c>
      <c r="AU292" s="23" t="s">
        <v>81</v>
      </c>
      <c r="AY292" s="23" t="s">
        <v>129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23" t="s">
        <v>137</v>
      </c>
      <c r="BK292" s="230">
        <f>ROUND(I292*H292,2)</f>
        <v>0</v>
      </c>
      <c r="BL292" s="23" t="s">
        <v>142</v>
      </c>
      <c r="BM292" s="23" t="s">
        <v>397</v>
      </c>
    </row>
    <row r="293" s="1" customFormat="1" ht="6.96" customHeight="1">
      <c r="B293" s="66"/>
      <c r="C293" s="67"/>
      <c r="D293" s="67"/>
      <c r="E293" s="67"/>
      <c r="F293" s="67"/>
      <c r="G293" s="67"/>
      <c r="H293" s="67"/>
      <c r="I293" s="165"/>
      <c r="J293" s="67"/>
      <c r="K293" s="67"/>
      <c r="L293" s="71"/>
    </row>
  </sheetData>
  <sheetProtection sheet="1" autoFilter="0" formatColumns="0" formatRows="0" objects="1" scenarios="1" spinCount="100000" saltValue="AUx2pWlby0//y5yUh5WTwlvYw7PxnFp5pmYBa0zhS2qghcihVfBjWmf4z9NxuO8VlQVqyBtlJo/RBjGbTqph+Q==" hashValue="ilmh9iW+QYoWR0gL1lB+9JAqKrI6jvM1HdhkuwOqjI5QtiAxD44vIYwi/z9rE4vUM9DUJsBJcONdmjlSLSMHFg==" algorithmName="SHA-512" password="CC35"/>
  <autoFilter ref="C89:K292"/>
  <mergeCells count="10">
    <mergeCell ref="E7:H7"/>
    <mergeCell ref="E9:H9"/>
    <mergeCell ref="E24:H24"/>
    <mergeCell ref="E45:H45"/>
    <mergeCell ref="E47:H47"/>
    <mergeCell ref="J51:J52"/>
    <mergeCell ref="E80:H80"/>
    <mergeCell ref="E82:H82"/>
    <mergeCell ref="G1:H1"/>
    <mergeCell ref="L2:V2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17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střešního pláště BD Markova 222, Frenštát p. R.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19</v>
      </c>
      <c r="E11" s="46"/>
      <c r="F11" s="34" t="s">
        <v>20</v>
      </c>
      <c r="G11" s="46"/>
      <c r="H11" s="46"/>
      <c r="I11" s="145" t="s">
        <v>21</v>
      </c>
      <c r="J11" s="34" t="s">
        <v>20</v>
      </c>
      <c r="K11" s="50"/>
    </row>
    <row r="12" s="1" customFormat="1" ht="14.4" customHeight="1">
      <c r="B12" s="45"/>
      <c r="C12" s="46"/>
      <c r="D12" s="39" t="s">
        <v>22</v>
      </c>
      <c r="E12" s="46"/>
      <c r="F12" s="34" t="s">
        <v>23</v>
      </c>
      <c r="G12" s="46"/>
      <c r="H12" s="46"/>
      <c r="I12" s="145" t="s">
        <v>24</v>
      </c>
      <c r="J12" s="146" t="str">
        <f>'Rekapitulace stavby'!AN8</f>
        <v>30. 5. 2019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26</v>
      </c>
      <c r="E14" s="46"/>
      <c r="F14" s="46"/>
      <c r="G14" s="46"/>
      <c r="H14" s="46"/>
      <c r="I14" s="145" t="s">
        <v>27</v>
      </c>
      <c r="J14" s="34" t="s">
        <v>28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20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27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27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20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20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ROUND(SUM(BE78:BE81), 2)</f>
        <v>0</v>
      </c>
      <c r="G30" s="46"/>
      <c r="H30" s="46"/>
      <c r="I30" s="157">
        <v>0.20999999999999999</v>
      </c>
      <c r="J30" s="156">
        <f>ROUND(ROUND((SUM(BE78:BE81)),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ROUND(SUM(BF78:BF81), 2)</f>
        <v>0</v>
      </c>
      <c r="G31" s="46"/>
      <c r="H31" s="46"/>
      <c r="I31" s="157">
        <v>0.14999999999999999</v>
      </c>
      <c r="J31" s="156">
        <f>ROUND(ROUND((SUM(BF78:BF81)),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ROUND(SUM(BG78:BG81),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ROUND(SUM(BH78:BH81),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ROUND(SUM(BI78:BI81),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17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střešního pláště BD Markova 222, Frenštát p. R.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02 - Hromosvod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22</v>
      </c>
      <c r="D49" s="46"/>
      <c r="E49" s="46"/>
      <c r="F49" s="34" t="str">
        <f>F12</f>
        <v xml:space="preserve"> </v>
      </c>
      <c r="G49" s="46"/>
      <c r="H49" s="46"/>
      <c r="I49" s="145" t="s">
        <v>24</v>
      </c>
      <c r="J49" s="146" t="str">
        <f>IF(J12="","",J12)</f>
        <v>30. 5. 2019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26</v>
      </c>
      <c r="D51" s="46"/>
      <c r="E51" s="46"/>
      <c r="F51" s="34" t="str">
        <f>E15</f>
        <v>Město Frenštát p.R., Náměstí Míru 1, Frenštát p.R.</v>
      </c>
      <c r="G51" s="46"/>
      <c r="H51" s="46"/>
      <c r="I51" s="145" t="s">
        <v>33</v>
      </c>
      <c r="J51" s="43" t="str">
        <f>E21</f>
        <v>Architektura &amp; interier, Šimůnek &amp; Partners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399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113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17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střešního pláště BD Markova 222, Frenštát p. R.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92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SO 02 - Hromosvod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22</v>
      </c>
      <c r="D72" s="73"/>
      <c r="E72" s="73"/>
      <c r="F72" s="192" t="str">
        <f>F12</f>
        <v xml:space="preserve"> </v>
      </c>
      <c r="G72" s="73"/>
      <c r="H72" s="73"/>
      <c r="I72" s="193" t="s">
        <v>24</v>
      </c>
      <c r="J72" s="84" t="str">
        <f>IF(J12="","",J12)</f>
        <v>30. 5. 2019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26</v>
      </c>
      <c r="D74" s="73"/>
      <c r="E74" s="73"/>
      <c r="F74" s="192" t="str">
        <f>E15</f>
        <v>Město Frenštát p.R., Náměstí Míru 1, Frenštát p.R.</v>
      </c>
      <c r="G74" s="73"/>
      <c r="H74" s="73"/>
      <c r="I74" s="193" t="s">
        <v>33</v>
      </c>
      <c r="J74" s="192" t="str">
        <f>E21</f>
        <v>Architektura &amp; interier, Šimůnek &amp; Partners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114</v>
      </c>
      <c r="D77" s="196" t="s">
        <v>58</v>
      </c>
      <c r="E77" s="196" t="s">
        <v>54</v>
      </c>
      <c r="F77" s="196" t="s">
        <v>115</v>
      </c>
      <c r="G77" s="196" t="s">
        <v>116</v>
      </c>
      <c r="H77" s="196" t="s">
        <v>117</v>
      </c>
      <c r="I77" s="197" t="s">
        <v>118</v>
      </c>
      <c r="J77" s="196" t="s">
        <v>96</v>
      </c>
      <c r="K77" s="198" t="s">
        <v>119</v>
      </c>
      <c r="L77" s="199"/>
      <c r="M77" s="101" t="s">
        <v>120</v>
      </c>
      <c r="N77" s="102" t="s">
        <v>43</v>
      </c>
      <c r="O77" s="102" t="s">
        <v>121</v>
      </c>
      <c r="P77" s="102" t="s">
        <v>122</v>
      </c>
      <c r="Q77" s="102" t="s">
        <v>123</v>
      </c>
      <c r="R77" s="102" t="s">
        <v>124</v>
      </c>
      <c r="S77" s="102" t="s">
        <v>125</v>
      </c>
      <c r="T77" s="103" t="s">
        <v>126</v>
      </c>
    </row>
    <row r="78" s="1" customFormat="1" ht="29.28" customHeight="1">
      <c r="B78" s="45"/>
      <c r="C78" s="107" t="s">
        <v>97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72</v>
      </c>
      <c r="AU78" s="23" t="s">
        <v>98</v>
      </c>
      <c r="BK78" s="203">
        <f>BK79</f>
        <v>0</v>
      </c>
    </row>
    <row r="79" s="10" customFormat="1" ht="37.44001" customHeight="1">
      <c r="B79" s="204"/>
      <c r="C79" s="205"/>
      <c r="D79" s="206" t="s">
        <v>72</v>
      </c>
      <c r="E79" s="207" t="s">
        <v>200</v>
      </c>
      <c r="F79" s="207" t="s">
        <v>201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137</v>
      </c>
      <c r="AT79" s="216" t="s">
        <v>72</v>
      </c>
      <c r="AU79" s="216" t="s">
        <v>73</v>
      </c>
      <c r="AY79" s="215" t="s">
        <v>129</v>
      </c>
      <c r="BK79" s="217">
        <f>BK80</f>
        <v>0</v>
      </c>
    </row>
    <row r="80" s="10" customFormat="1" ht="19.92" customHeight="1">
      <c r="B80" s="204"/>
      <c r="C80" s="205"/>
      <c r="D80" s="206" t="s">
        <v>72</v>
      </c>
      <c r="E80" s="218" t="s">
        <v>400</v>
      </c>
      <c r="F80" s="218" t="s">
        <v>401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0</v>
      </c>
      <c r="S80" s="212"/>
      <c r="T80" s="214">
        <f>T81</f>
        <v>0</v>
      </c>
      <c r="AR80" s="215" t="s">
        <v>137</v>
      </c>
      <c r="AT80" s="216" t="s">
        <v>72</v>
      </c>
      <c r="AU80" s="216" t="s">
        <v>81</v>
      </c>
      <c r="AY80" s="215" t="s">
        <v>129</v>
      </c>
      <c r="BK80" s="217">
        <f>BK81</f>
        <v>0</v>
      </c>
    </row>
    <row r="81" s="1" customFormat="1" ht="25.5" customHeight="1">
      <c r="B81" s="45"/>
      <c r="C81" s="220" t="s">
        <v>81</v>
      </c>
      <c r="D81" s="220" t="s">
        <v>131</v>
      </c>
      <c r="E81" s="221" t="s">
        <v>402</v>
      </c>
      <c r="F81" s="222" t="s">
        <v>403</v>
      </c>
      <c r="G81" s="223" t="s">
        <v>382</v>
      </c>
      <c r="H81" s="224">
        <v>1</v>
      </c>
      <c r="I81" s="225"/>
      <c r="J81" s="224">
        <f>ROUND(I81*H81,2)</f>
        <v>0</v>
      </c>
      <c r="K81" s="222" t="s">
        <v>20</v>
      </c>
      <c r="L81" s="71"/>
      <c r="M81" s="226" t="s">
        <v>20</v>
      </c>
      <c r="N81" s="273" t="s">
        <v>45</v>
      </c>
      <c r="O81" s="274"/>
      <c r="P81" s="275">
        <f>O81*H81</f>
        <v>0</v>
      </c>
      <c r="Q81" s="275">
        <v>0</v>
      </c>
      <c r="R81" s="275">
        <f>Q81*H81</f>
        <v>0</v>
      </c>
      <c r="S81" s="275">
        <v>0</v>
      </c>
      <c r="T81" s="276">
        <f>S81*H81</f>
        <v>0</v>
      </c>
      <c r="AR81" s="23" t="s">
        <v>207</v>
      </c>
      <c r="AT81" s="23" t="s">
        <v>131</v>
      </c>
      <c r="AU81" s="23" t="s">
        <v>137</v>
      </c>
      <c r="AY81" s="23" t="s">
        <v>129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3" t="s">
        <v>137</v>
      </c>
      <c r="BK81" s="230">
        <f>ROUND(I81*H81,2)</f>
        <v>0</v>
      </c>
      <c r="BL81" s="23" t="s">
        <v>207</v>
      </c>
      <c r="BM81" s="23" t="s">
        <v>404</v>
      </c>
    </row>
    <row r="82" s="1" customFormat="1" ht="6.96" customHeight="1">
      <c r="B82" s="66"/>
      <c r="C82" s="67"/>
      <c r="D82" s="67"/>
      <c r="E82" s="67"/>
      <c r="F82" s="67"/>
      <c r="G82" s="67"/>
      <c r="H82" s="67"/>
      <c r="I82" s="165"/>
      <c r="J82" s="67"/>
      <c r="K82" s="67"/>
      <c r="L82" s="71"/>
    </row>
  </sheetData>
  <sheetProtection sheet="1" autoFilter="0" formatColumns="0" formatRows="0" objects="1" scenarios="1" spinCount="100000" saltValue="1k8Gin7I3Eyz+P+y8fs7R7v9BprrjZ6y5qhonRVNoCxP/VqP5vsQalZBNsheI32PTgjIKrs6xNW9kensxXQnew==" hashValue="1OM6DNAxIXH0Y0cSGuuP4HdfTgUdoEBED7RhR8naoUo8DDf+I4ksBTqmHdorGlhMYAGi/5DU6YrV1dyY1z7f9A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7" customWidth="1"/>
    <col min="2" max="2" width="1.664063" style="277" customWidth="1"/>
    <col min="3" max="4" width="5" style="277" customWidth="1"/>
    <col min="5" max="5" width="11.67" style="277" customWidth="1"/>
    <col min="6" max="6" width="9.17" style="277" customWidth="1"/>
    <col min="7" max="7" width="5" style="277" customWidth="1"/>
    <col min="8" max="8" width="77.83" style="277" customWidth="1"/>
    <col min="9" max="10" width="20" style="277" customWidth="1"/>
    <col min="11" max="11" width="1.664063" style="277" customWidth="1"/>
  </cols>
  <sheetData>
    <row r="1" ht="37.5" customHeight="1"/>
    <row r="2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4" customFormat="1" ht="45" customHeight="1">
      <c r="B3" s="281"/>
      <c r="C3" s="282" t="s">
        <v>405</v>
      </c>
      <c r="D3" s="282"/>
      <c r="E3" s="282"/>
      <c r="F3" s="282"/>
      <c r="G3" s="282"/>
      <c r="H3" s="282"/>
      <c r="I3" s="282"/>
      <c r="J3" s="282"/>
      <c r="K3" s="283"/>
    </row>
    <row r="4" ht="25.5" customHeight="1">
      <c r="B4" s="284"/>
      <c r="C4" s="285" t="s">
        <v>406</v>
      </c>
      <c r="D4" s="285"/>
      <c r="E4" s="285"/>
      <c r="F4" s="285"/>
      <c r="G4" s="285"/>
      <c r="H4" s="285"/>
      <c r="I4" s="285"/>
      <c r="J4" s="285"/>
      <c r="K4" s="286"/>
    </row>
    <row r="5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ht="15" customHeight="1">
      <c r="B6" s="284"/>
      <c r="C6" s="288" t="s">
        <v>407</v>
      </c>
      <c r="D6" s="288"/>
      <c r="E6" s="288"/>
      <c r="F6" s="288"/>
      <c r="G6" s="288"/>
      <c r="H6" s="288"/>
      <c r="I6" s="288"/>
      <c r="J6" s="288"/>
      <c r="K6" s="286"/>
    </row>
    <row r="7" ht="15" customHeight="1">
      <c r="B7" s="289"/>
      <c r="C7" s="288" t="s">
        <v>408</v>
      </c>
      <c r="D7" s="288"/>
      <c r="E7" s="288"/>
      <c r="F7" s="288"/>
      <c r="G7" s="288"/>
      <c r="H7" s="288"/>
      <c r="I7" s="288"/>
      <c r="J7" s="288"/>
      <c r="K7" s="286"/>
    </row>
    <row r="8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ht="15" customHeight="1">
      <c r="B9" s="289"/>
      <c r="C9" s="288" t="s">
        <v>409</v>
      </c>
      <c r="D9" s="288"/>
      <c r="E9" s="288"/>
      <c r="F9" s="288"/>
      <c r="G9" s="288"/>
      <c r="H9" s="288"/>
      <c r="I9" s="288"/>
      <c r="J9" s="288"/>
      <c r="K9" s="286"/>
    </row>
    <row r="10" ht="15" customHeight="1">
      <c r="B10" s="289"/>
      <c r="C10" s="288"/>
      <c r="D10" s="288" t="s">
        <v>410</v>
      </c>
      <c r="E10" s="288"/>
      <c r="F10" s="288"/>
      <c r="G10" s="288"/>
      <c r="H10" s="288"/>
      <c r="I10" s="288"/>
      <c r="J10" s="288"/>
      <c r="K10" s="286"/>
    </row>
    <row r="11" ht="15" customHeight="1">
      <c r="B11" s="289"/>
      <c r="C11" s="290"/>
      <c r="D11" s="288" t="s">
        <v>411</v>
      </c>
      <c r="E11" s="288"/>
      <c r="F11" s="288"/>
      <c r="G11" s="288"/>
      <c r="H11" s="288"/>
      <c r="I11" s="288"/>
      <c r="J11" s="288"/>
      <c r="K11" s="286"/>
    </row>
    <row r="12" ht="12.75" customHeight="1">
      <c r="B12" s="289"/>
      <c r="C12" s="290"/>
      <c r="D12" s="290"/>
      <c r="E12" s="290"/>
      <c r="F12" s="290"/>
      <c r="G12" s="290"/>
      <c r="H12" s="290"/>
      <c r="I12" s="290"/>
      <c r="J12" s="290"/>
      <c r="K12" s="286"/>
    </row>
    <row r="13" ht="15" customHeight="1">
      <c r="B13" s="289"/>
      <c r="C13" s="290"/>
      <c r="D13" s="288" t="s">
        <v>412</v>
      </c>
      <c r="E13" s="288"/>
      <c r="F13" s="288"/>
      <c r="G13" s="288"/>
      <c r="H13" s="288"/>
      <c r="I13" s="288"/>
      <c r="J13" s="288"/>
      <c r="K13" s="286"/>
    </row>
    <row r="14" ht="15" customHeight="1">
      <c r="B14" s="289"/>
      <c r="C14" s="290"/>
      <c r="D14" s="288" t="s">
        <v>413</v>
      </c>
      <c r="E14" s="288"/>
      <c r="F14" s="288"/>
      <c r="G14" s="288"/>
      <c r="H14" s="288"/>
      <c r="I14" s="288"/>
      <c r="J14" s="288"/>
      <c r="K14" s="286"/>
    </row>
    <row r="15" ht="15" customHeight="1">
      <c r="B15" s="289"/>
      <c r="C15" s="290"/>
      <c r="D15" s="288" t="s">
        <v>414</v>
      </c>
      <c r="E15" s="288"/>
      <c r="F15" s="288"/>
      <c r="G15" s="288"/>
      <c r="H15" s="288"/>
      <c r="I15" s="288"/>
      <c r="J15" s="288"/>
      <c r="K15" s="286"/>
    </row>
    <row r="16" ht="15" customHeight="1">
      <c r="B16" s="289"/>
      <c r="C16" s="290"/>
      <c r="D16" s="290"/>
      <c r="E16" s="291" t="s">
        <v>80</v>
      </c>
      <c r="F16" s="288" t="s">
        <v>415</v>
      </c>
      <c r="G16" s="288"/>
      <c r="H16" s="288"/>
      <c r="I16" s="288"/>
      <c r="J16" s="288"/>
      <c r="K16" s="286"/>
    </row>
    <row r="17" ht="15" customHeight="1">
      <c r="B17" s="289"/>
      <c r="C17" s="290"/>
      <c r="D17" s="290"/>
      <c r="E17" s="291" t="s">
        <v>416</v>
      </c>
      <c r="F17" s="288" t="s">
        <v>417</v>
      </c>
      <c r="G17" s="288"/>
      <c r="H17" s="288"/>
      <c r="I17" s="288"/>
      <c r="J17" s="288"/>
      <c r="K17" s="286"/>
    </row>
    <row r="18" ht="15" customHeight="1">
      <c r="B18" s="289"/>
      <c r="C18" s="290"/>
      <c r="D18" s="290"/>
      <c r="E18" s="291" t="s">
        <v>418</v>
      </c>
      <c r="F18" s="288" t="s">
        <v>419</v>
      </c>
      <c r="G18" s="288"/>
      <c r="H18" s="288"/>
      <c r="I18" s="288"/>
      <c r="J18" s="288"/>
      <c r="K18" s="286"/>
    </row>
    <row r="19" ht="15" customHeight="1">
      <c r="B19" s="289"/>
      <c r="C19" s="290"/>
      <c r="D19" s="290"/>
      <c r="E19" s="291" t="s">
        <v>420</v>
      </c>
      <c r="F19" s="288" t="s">
        <v>421</v>
      </c>
      <c r="G19" s="288"/>
      <c r="H19" s="288"/>
      <c r="I19" s="288"/>
      <c r="J19" s="288"/>
      <c r="K19" s="286"/>
    </row>
    <row r="20" ht="15" customHeight="1">
      <c r="B20" s="289"/>
      <c r="C20" s="290"/>
      <c r="D20" s="290"/>
      <c r="E20" s="291" t="s">
        <v>377</v>
      </c>
      <c r="F20" s="288" t="s">
        <v>378</v>
      </c>
      <c r="G20" s="288"/>
      <c r="H20" s="288"/>
      <c r="I20" s="288"/>
      <c r="J20" s="288"/>
      <c r="K20" s="286"/>
    </row>
    <row r="21" ht="15" customHeight="1">
      <c r="B21" s="289"/>
      <c r="C21" s="290"/>
      <c r="D21" s="290"/>
      <c r="E21" s="291" t="s">
        <v>422</v>
      </c>
      <c r="F21" s="288" t="s">
        <v>423</v>
      </c>
      <c r="G21" s="288"/>
      <c r="H21" s="288"/>
      <c r="I21" s="288"/>
      <c r="J21" s="288"/>
      <c r="K21" s="286"/>
    </row>
    <row r="22" ht="12.75" customHeight="1">
      <c r="B22" s="289"/>
      <c r="C22" s="290"/>
      <c r="D22" s="290"/>
      <c r="E22" s="290"/>
      <c r="F22" s="290"/>
      <c r="G22" s="290"/>
      <c r="H22" s="290"/>
      <c r="I22" s="290"/>
      <c r="J22" s="290"/>
      <c r="K22" s="286"/>
    </row>
    <row r="23" ht="15" customHeight="1">
      <c r="B23" s="289"/>
      <c r="C23" s="288" t="s">
        <v>424</v>
      </c>
      <c r="D23" s="288"/>
      <c r="E23" s="288"/>
      <c r="F23" s="288"/>
      <c r="G23" s="288"/>
      <c r="H23" s="288"/>
      <c r="I23" s="288"/>
      <c r="J23" s="288"/>
      <c r="K23" s="286"/>
    </row>
    <row r="24" ht="15" customHeight="1">
      <c r="B24" s="289"/>
      <c r="C24" s="288" t="s">
        <v>425</v>
      </c>
      <c r="D24" s="288"/>
      <c r="E24" s="288"/>
      <c r="F24" s="288"/>
      <c r="G24" s="288"/>
      <c r="H24" s="288"/>
      <c r="I24" s="288"/>
      <c r="J24" s="288"/>
      <c r="K24" s="286"/>
    </row>
    <row r="25" ht="15" customHeight="1">
      <c r="B25" s="289"/>
      <c r="C25" s="288"/>
      <c r="D25" s="288" t="s">
        <v>426</v>
      </c>
      <c r="E25" s="288"/>
      <c r="F25" s="288"/>
      <c r="G25" s="288"/>
      <c r="H25" s="288"/>
      <c r="I25" s="288"/>
      <c r="J25" s="288"/>
      <c r="K25" s="286"/>
    </row>
    <row r="26" ht="15" customHeight="1">
      <c r="B26" s="289"/>
      <c r="C26" s="290"/>
      <c r="D26" s="288" t="s">
        <v>427</v>
      </c>
      <c r="E26" s="288"/>
      <c r="F26" s="288"/>
      <c r="G26" s="288"/>
      <c r="H26" s="288"/>
      <c r="I26" s="288"/>
      <c r="J26" s="288"/>
      <c r="K26" s="286"/>
    </row>
    <row r="27" ht="12.75" customHeight="1">
      <c r="B27" s="289"/>
      <c r="C27" s="290"/>
      <c r="D27" s="290"/>
      <c r="E27" s="290"/>
      <c r="F27" s="290"/>
      <c r="G27" s="290"/>
      <c r="H27" s="290"/>
      <c r="I27" s="290"/>
      <c r="J27" s="290"/>
      <c r="K27" s="286"/>
    </row>
    <row r="28" ht="15" customHeight="1">
      <c r="B28" s="289"/>
      <c r="C28" s="290"/>
      <c r="D28" s="288" t="s">
        <v>428</v>
      </c>
      <c r="E28" s="288"/>
      <c r="F28" s="288"/>
      <c r="G28" s="288"/>
      <c r="H28" s="288"/>
      <c r="I28" s="288"/>
      <c r="J28" s="288"/>
      <c r="K28" s="286"/>
    </row>
    <row r="29" ht="15" customHeight="1">
      <c r="B29" s="289"/>
      <c r="C29" s="290"/>
      <c r="D29" s="288" t="s">
        <v>429</v>
      </c>
      <c r="E29" s="288"/>
      <c r="F29" s="288"/>
      <c r="G29" s="288"/>
      <c r="H29" s="288"/>
      <c r="I29" s="288"/>
      <c r="J29" s="288"/>
      <c r="K29" s="286"/>
    </row>
    <row r="30" ht="12.75" customHeight="1">
      <c r="B30" s="289"/>
      <c r="C30" s="290"/>
      <c r="D30" s="290"/>
      <c r="E30" s="290"/>
      <c r="F30" s="290"/>
      <c r="G30" s="290"/>
      <c r="H30" s="290"/>
      <c r="I30" s="290"/>
      <c r="J30" s="290"/>
      <c r="K30" s="286"/>
    </row>
    <row r="31" ht="15" customHeight="1">
      <c r="B31" s="289"/>
      <c r="C31" s="290"/>
      <c r="D31" s="288" t="s">
        <v>430</v>
      </c>
      <c r="E31" s="288"/>
      <c r="F31" s="288"/>
      <c r="G31" s="288"/>
      <c r="H31" s="288"/>
      <c r="I31" s="288"/>
      <c r="J31" s="288"/>
      <c r="K31" s="286"/>
    </row>
    <row r="32" ht="15" customHeight="1">
      <c r="B32" s="289"/>
      <c r="C32" s="290"/>
      <c r="D32" s="288" t="s">
        <v>431</v>
      </c>
      <c r="E32" s="288"/>
      <c r="F32" s="288"/>
      <c r="G32" s="288"/>
      <c r="H32" s="288"/>
      <c r="I32" s="288"/>
      <c r="J32" s="288"/>
      <c r="K32" s="286"/>
    </row>
    <row r="33" ht="15" customHeight="1">
      <c r="B33" s="289"/>
      <c r="C33" s="290"/>
      <c r="D33" s="288" t="s">
        <v>432</v>
      </c>
      <c r="E33" s="288"/>
      <c r="F33" s="288"/>
      <c r="G33" s="288"/>
      <c r="H33" s="288"/>
      <c r="I33" s="288"/>
      <c r="J33" s="288"/>
      <c r="K33" s="286"/>
    </row>
    <row r="34" ht="15" customHeight="1">
      <c r="B34" s="289"/>
      <c r="C34" s="290"/>
      <c r="D34" s="288"/>
      <c r="E34" s="292" t="s">
        <v>114</v>
      </c>
      <c r="F34" s="288"/>
      <c r="G34" s="288" t="s">
        <v>433</v>
      </c>
      <c r="H34" s="288"/>
      <c r="I34" s="288"/>
      <c r="J34" s="288"/>
      <c r="K34" s="286"/>
    </row>
    <row r="35" ht="30.75" customHeight="1">
      <c r="B35" s="289"/>
      <c r="C35" s="290"/>
      <c r="D35" s="288"/>
      <c r="E35" s="292" t="s">
        <v>434</v>
      </c>
      <c r="F35" s="288"/>
      <c r="G35" s="288" t="s">
        <v>435</v>
      </c>
      <c r="H35" s="288"/>
      <c r="I35" s="288"/>
      <c r="J35" s="288"/>
      <c r="K35" s="286"/>
    </row>
    <row r="36" ht="15" customHeight="1">
      <c r="B36" s="289"/>
      <c r="C36" s="290"/>
      <c r="D36" s="288"/>
      <c r="E36" s="292" t="s">
        <v>54</v>
      </c>
      <c r="F36" s="288"/>
      <c r="G36" s="288" t="s">
        <v>436</v>
      </c>
      <c r="H36" s="288"/>
      <c r="I36" s="288"/>
      <c r="J36" s="288"/>
      <c r="K36" s="286"/>
    </row>
    <row r="37" ht="15" customHeight="1">
      <c r="B37" s="289"/>
      <c r="C37" s="290"/>
      <c r="D37" s="288"/>
      <c r="E37" s="292" t="s">
        <v>115</v>
      </c>
      <c r="F37" s="288"/>
      <c r="G37" s="288" t="s">
        <v>437</v>
      </c>
      <c r="H37" s="288"/>
      <c r="I37" s="288"/>
      <c r="J37" s="288"/>
      <c r="K37" s="286"/>
    </row>
    <row r="38" ht="15" customHeight="1">
      <c r="B38" s="289"/>
      <c r="C38" s="290"/>
      <c r="D38" s="288"/>
      <c r="E38" s="292" t="s">
        <v>116</v>
      </c>
      <c r="F38" s="288"/>
      <c r="G38" s="288" t="s">
        <v>438</v>
      </c>
      <c r="H38" s="288"/>
      <c r="I38" s="288"/>
      <c r="J38" s="288"/>
      <c r="K38" s="286"/>
    </row>
    <row r="39" ht="15" customHeight="1">
      <c r="B39" s="289"/>
      <c r="C39" s="290"/>
      <c r="D39" s="288"/>
      <c r="E39" s="292" t="s">
        <v>117</v>
      </c>
      <c r="F39" s="288"/>
      <c r="G39" s="288" t="s">
        <v>439</v>
      </c>
      <c r="H39" s="288"/>
      <c r="I39" s="288"/>
      <c r="J39" s="288"/>
      <c r="K39" s="286"/>
    </row>
    <row r="40" ht="15" customHeight="1">
      <c r="B40" s="289"/>
      <c r="C40" s="290"/>
      <c r="D40" s="288"/>
      <c r="E40" s="292" t="s">
        <v>440</v>
      </c>
      <c r="F40" s="288"/>
      <c r="G40" s="288" t="s">
        <v>441</v>
      </c>
      <c r="H40" s="288"/>
      <c r="I40" s="288"/>
      <c r="J40" s="288"/>
      <c r="K40" s="286"/>
    </row>
    <row r="41" ht="15" customHeight="1">
      <c r="B41" s="289"/>
      <c r="C41" s="290"/>
      <c r="D41" s="288"/>
      <c r="E41" s="292"/>
      <c r="F41" s="288"/>
      <c r="G41" s="288" t="s">
        <v>442</v>
      </c>
      <c r="H41" s="288"/>
      <c r="I41" s="288"/>
      <c r="J41" s="288"/>
      <c r="K41" s="286"/>
    </row>
    <row r="42" ht="15" customHeight="1">
      <c r="B42" s="289"/>
      <c r="C42" s="290"/>
      <c r="D42" s="288"/>
      <c r="E42" s="292" t="s">
        <v>443</v>
      </c>
      <c r="F42" s="288"/>
      <c r="G42" s="288" t="s">
        <v>444</v>
      </c>
      <c r="H42" s="288"/>
      <c r="I42" s="288"/>
      <c r="J42" s="288"/>
      <c r="K42" s="286"/>
    </row>
    <row r="43" ht="15" customHeight="1">
      <c r="B43" s="289"/>
      <c r="C43" s="290"/>
      <c r="D43" s="288"/>
      <c r="E43" s="292" t="s">
        <v>119</v>
      </c>
      <c r="F43" s="288"/>
      <c r="G43" s="288" t="s">
        <v>445</v>
      </c>
      <c r="H43" s="288"/>
      <c r="I43" s="288"/>
      <c r="J43" s="288"/>
      <c r="K43" s="286"/>
    </row>
    <row r="44" ht="12.75" customHeight="1">
      <c r="B44" s="289"/>
      <c r="C44" s="290"/>
      <c r="D44" s="288"/>
      <c r="E44" s="288"/>
      <c r="F44" s="288"/>
      <c r="G44" s="288"/>
      <c r="H44" s="288"/>
      <c r="I44" s="288"/>
      <c r="J44" s="288"/>
      <c r="K44" s="286"/>
    </row>
    <row r="45" ht="15" customHeight="1">
      <c r="B45" s="289"/>
      <c r="C45" s="290"/>
      <c r="D45" s="288" t="s">
        <v>446</v>
      </c>
      <c r="E45" s="288"/>
      <c r="F45" s="288"/>
      <c r="G45" s="288"/>
      <c r="H45" s="288"/>
      <c r="I45" s="288"/>
      <c r="J45" s="288"/>
      <c r="K45" s="286"/>
    </row>
    <row r="46" ht="15" customHeight="1">
      <c r="B46" s="289"/>
      <c r="C46" s="290"/>
      <c r="D46" s="290"/>
      <c r="E46" s="288" t="s">
        <v>447</v>
      </c>
      <c r="F46" s="288"/>
      <c r="G46" s="288"/>
      <c r="H46" s="288"/>
      <c r="I46" s="288"/>
      <c r="J46" s="288"/>
      <c r="K46" s="286"/>
    </row>
    <row r="47" ht="15" customHeight="1">
      <c r="B47" s="289"/>
      <c r="C47" s="290"/>
      <c r="D47" s="290"/>
      <c r="E47" s="288" t="s">
        <v>448</v>
      </c>
      <c r="F47" s="288"/>
      <c r="G47" s="288"/>
      <c r="H47" s="288"/>
      <c r="I47" s="288"/>
      <c r="J47" s="288"/>
      <c r="K47" s="286"/>
    </row>
    <row r="48" ht="15" customHeight="1">
      <c r="B48" s="289"/>
      <c r="C48" s="290"/>
      <c r="D48" s="290"/>
      <c r="E48" s="288" t="s">
        <v>449</v>
      </c>
      <c r="F48" s="288"/>
      <c r="G48" s="288"/>
      <c r="H48" s="288"/>
      <c r="I48" s="288"/>
      <c r="J48" s="288"/>
      <c r="K48" s="286"/>
    </row>
    <row r="49" ht="15" customHeight="1">
      <c r="B49" s="289"/>
      <c r="C49" s="290"/>
      <c r="D49" s="288" t="s">
        <v>450</v>
      </c>
      <c r="E49" s="288"/>
      <c r="F49" s="288"/>
      <c r="G49" s="288"/>
      <c r="H49" s="288"/>
      <c r="I49" s="288"/>
      <c r="J49" s="288"/>
      <c r="K49" s="286"/>
    </row>
    <row r="50" ht="25.5" customHeight="1">
      <c r="B50" s="284"/>
      <c r="C50" s="285" t="s">
        <v>451</v>
      </c>
      <c r="D50" s="285"/>
      <c r="E50" s="285"/>
      <c r="F50" s="285"/>
      <c r="G50" s="285"/>
      <c r="H50" s="285"/>
      <c r="I50" s="285"/>
      <c r="J50" s="285"/>
      <c r="K50" s="286"/>
    </row>
    <row r="51" ht="5.25" customHeight="1">
      <c r="B51" s="284"/>
      <c r="C51" s="287"/>
      <c r="D51" s="287"/>
      <c r="E51" s="287"/>
      <c r="F51" s="287"/>
      <c r="G51" s="287"/>
      <c r="H51" s="287"/>
      <c r="I51" s="287"/>
      <c r="J51" s="287"/>
      <c r="K51" s="286"/>
    </row>
    <row r="52" ht="15" customHeight="1">
      <c r="B52" s="284"/>
      <c r="C52" s="288" t="s">
        <v>452</v>
      </c>
      <c r="D52" s="288"/>
      <c r="E52" s="288"/>
      <c r="F52" s="288"/>
      <c r="G52" s="288"/>
      <c r="H52" s="288"/>
      <c r="I52" s="288"/>
      <c r="J52" s="288"/>
      <c r="K52" s="286"/>
    </row>
    <row r="53" ht="15" customHeight="1">
      <c r="B53" s="284"/>
      <c r="C53" s="288" t="s">
        <v>453</v>
      </c>
      <c r="D53" s="288"/>
      <c r="E53" s="288"/>
      <c r="F53" s="288"/>
      <c r="G53" s="288"/>
      <c r="H53" s="288"/>
      <c r="I53" s="288"/>
      <c r="J53" s="288"/>
      <c r="K53" s="286"/>
    </row>
    <row r="54" ht="12.75" customHeight="1">
      <c r="B54" s="284"/>
      <c r="C54" s="288"/>
      <c r="D54" s="288"/>
      <c r="E54" s="288"/>
      <c r="F54" s="288"/>
      <c r="G54" s="288"/>
      <c r="H54" s="288"/>
      <c r="I54" s="288"/>
      <c r="J54" s="288"/>
      <c r="K54" s="286"/>
    </row>
    <row r="55" ht="15" customHeight="1">
      <c r="B55" s="284"/>
      <c r="C55" s="288" t="s">
        <v>454</v>
      </c>
      <c r="D55" s="288"/>
      <c r="E55" s="288"/>
      <c r="F55" s="288"/>
      <c r="G55" s="288"/>
      <c r="H55" s="288"/>
      <c r="I55" s="288"/>
      <c r="J55" s="288"/>
      <c r="K55" s="286"/>
    </row>
    <row r="56" ht="15" customHeight="1">
      <c r="B56" s="284"/>
      <c r="C56" s="290"/>
      <c r="D56" s="288" t="s">
        <v>455</v>
      </c>
      <c r="E56" s="288"/>
      <c r="F56" s="288"/>
      <c r="G56" s="288"/>
      <c r="H56" s="288"/>
      <c r="I56" s="288"/>
      <c r="J56" s="288"/>
      <c r="K56" s="286"/>
    </row>
    <row r="57" ht="15" customHeight="1">
      <c r="B57" s="284"/>
      <c r="C57" s="290"/>
      <c r="D57" s="288" t="s">
        <v>456</v>
      </c>
      <c r="E57" s="288"/>
      <c r="F57" s="288"/>
      <c r="G57" s="288"/>
      <c r="H57" s="288"/>
      <c r="I57" s="288"/>
      <c r="J57" s="288"/>
      <c r="K57" s="286"/>
    </row>
    <row r="58" ht="15" customHeight="1">
      <c r="B58" s="284"/>
      <c r="C58" s="290"/>
      <c r="D58" s="288" t="s">
        <v>457</v>
      </c>
      <c r="E58" s="288"/>
      <c r="F58" s="288"/>
      <c r="G58" s="288"/>
      <c r="H58" s="288"/>
      <c r="I58" s="288"/>
      <c r="J58" s="288"/>
      <c r="K58" s="286"/>
    </row>
    <row r="59" ht="15" customHeight="1">
      <c r="B59" s="284"/>
      <c r="C59" s="290"/>
      <c r="D59" s="288" t="s">
        <v>458</v>
      </c>
      <c r="E59" s="288"/>
      <c r="F59" s="288"/>
      <c r="G59" s="288"/>
      <c r="H59" s="288"/>
      <c r="I59" s="288"/>
      <c r="J59" s="288"/>
      <c r="K59" s="286"/>
    </row>
    <row r="60" ht="15" customHeight="1">
      <c r="B60" s="284"/>
      <c r="C60" s="290"/>
      <c r="D60" s="293" t="s">
        <v>459</v>
      </c>
      <c r="E60" s="293"/>
      <c r="F60" s="293"/>
      <c r="G60" s="293"/>
      <c r="H60" s="293"/>
      <c r="I60" s="293"/>
      <c r="J60" s="293"/>
      <c r="K60" s="286"/>
    </row>
    <row r="61" ht="15" customHeight="1">
      <c r="B61" s="284"/>
      <c r="C61" s="290"/>
      <c r="D61" s="288" t="s">
        <v>460</v>
      </c>
      <c r="E61" s="288"/>
      <c r="F61" s="288"/>
      <c r="G61" s="288"/>
      <c r="H61" s="288"/>
      <c r="I61" s="288"/>
      <c r="J61" s="288"/>
      <c r="K61" s="286"/>
    </row>
    <row r="62" ht="12.75" customHeight="1">
      <c r="B62" s="284"/>
      <c r="C62" s="290"/>
      <c r="D62" s="290"/>
      <c r="E62" s="294"/>
      <c r="F62" s="290"/>
      <c r="G62" s="290"/>
      <c r="H62" s="290"/>
      <c r="I62" s="290"/>
      <c r="J62" s="290"/>
      <c r="K62" s="286"/>
    </row>
    <row r="63" ht="15" customHeight="1">
      <c r="B63" s="284"/>
      <c r="C63" s="290"/>
      <c r="D63" s="288" t="s">
        <v>461</v>
      </c>
      <c r="E63" s="288"/>
      <c r="F63" s="288"/>
      <c r="G63" s="288"/>
      <c r="H63" s="288"/>
      <c r="I63" s="288"/>
      <c r="J63" s="288"/>
      <c r="K63" s="286"/>
    </row>
    <row r="64" ht="15" customHeight="1">
      <c r="B64" s="284"/>
      <c r="C64" s="290"/>
      <c r="D64" s="293" t="s">
        <v>462</v>
      </c>
      <c r="E64" s="293"/>
      <c r="F64" s="293"/>
      <c r="G64" s="293"/>
      <c r="H64" s="293"/>
      <c r="I64" s="293"/>
      <c r="J64" s="293"/>
      <c r="K64" s="286"/>
    </row>
    <row r="65" ht="15" customHeight="1">
      <c r="B65" s="284"/>
      <c r="C65" s="290"/>
      <c r="D65" s="288" t="s">
        <v>463</v>
      </c>
      <c r="E65" s="288"/>
      <c r="F65" s="288"/>
      <c r="G65" s="288"/>
      <c r="H65" s="288"/>
      <c r="I65" s="288"/>
      <c r="J65" s="288"/>
      <c r="K65" s="286"/>
    </row>
    <row r="66" ht="15" customHeight="1">
      <c r="B66" s="284"/>
      <c r="C66" s="290"/>
      <c r="D66" s="288" t="s">
        <v>464</v>
      </c>
      <c r="E66" s="288"/>
      <c r="F66" s="288"/>
      <c r="G66" s="288"/>
      <c r="H66" s="288"/>
      <c r="I66" s="288"/>
      <c r="J66" s="288"/>
      <c r="K66" s="286"/>
    </row>
    <row r="67" ht="15" customHeight="1">
      <c r="B67" s="284"/>
      <c r="C67" s="290"/>
      <c r="D67" s="288" t="s">
        <v>465</v>
      </c>
      <c r="E67" s="288"/>
      <c r="F67" s="288"/>
      <c r="G67" s="288"/>
      <c r="H67" s="288"/>
      <c r="I67" s="288"/>
      <c r="J67" s="288"/>
      <c r="K67" s="286"/>
    </row>
    <row r="68" ht="15" customHeight="1">
      <c r="B68" s="284"/>
      <c r="C68" s="290"/>
      <c r="D68" s="288" t="s">
        <v>466</v>
      </c>
      <c r="E68" s="288"/>
      <c r="F68" s="288"/>
      <c r="G68" s="288"/>
      <c r="H68" s="288"/>
      <c r="I68" s="288"/>
      <c r="J68" s="288"/>
      <c r="K68" s="286"/>
    </row>
    <row r="69" ht="12.75" customHeight="1">
      <c r="B69" s="295"/>
      <c r="C69" s="296"/>
      <c r="D69" s="296"/>
      <c r="E69" s="296"/>
      <c r="F69" s="296"/>
      <c r="G69" s="296"/>
      <c r="H69" s="296"/>
      <c r="I69" s="296"/>
      <c r="J69" s="296"/>
      <c r="K69" s="297"/>
    </row>
    <row r="70" ht="18.75" customHeight="1">
      <c r="B70" s="298"/>
      <c r="C70" s="298"/>
      <c r="D70" s="298"/>
      <c r="E70" s="298"/>
      <c r="F70" s="298"/>
      <c r="G70" s="298"/>
      <c r="H70" s="298"/>
      <c r="I70" s="298"/>
      <c r="J70" s="298"/>
      <c r="K70" s="299"/>
    </row>
    <row r="71" ht="18.75" customHeight="1">
      <c r="B71" s="299"/>
      <c r="C71" s="299"/>
      <c r="D71" s="299"/>
      <c r="E71" s="299"/>
      <c r="F71" s="299"/>
      <c r="G71" s="299"/>
      <c r="H71" s="299"/>
      <c r="I71" s="299"/>
      <c r="J71" s="299"/>
      <c r="K71" s="299"/>
    </row>
    <row r="72" ht="7.5" customHeight="1">
      <c r="B72" s="300"/>
      <c r="C72" s="301"/>
      <c r="D72" s="301"/>
      <c r="E72" s="301"/>
      <c r="F72" s="301"/>
      <c r="G72" s="301"/>
      <c r="H72" s="301"/>
      <c r="I72" s="301"/>
      <c r="J72" s="301"/>
      <c r="K72" s="302"/>
    </row>
    <row r="73" ht="45" customHeight="1">
      <c r="B73" s="303"/>
      <c r="C73" s="304" t="s">
        <v>90</v>
      </c>
      <c r="D73" s="304"/>
      <c r="E73" s="304"/>
      <c r="F73" s="304"/>
      <c r="G73" s="304"/>
      <c r="H73" s="304"/>
      <c r="I73" s="304"/>
      <c r="J73" s="304"/>
      <c r="K73" s="305"/>
    </row>
    <row r="74" ht="17.25" customHeight="1">
      <c r="B74" s="303"/>
      <c r="C74" s="306" t="s">
        <v>467</v>
      </c>
      <c r="D74" s="306"/>
      <c r="E74" s="306"/>
      <c r="F74" s="306" t="s">
        <v>468</v>
      </c>
      <c r="G74" s="307"/>
      <c r="H74" s="306" t="s">
        <v>115</v>
      </c>
      <c r="I74" s="306" t="s">
        <v>58</v>
      </c>
      <c r="J74" s="306" t="s">
        <v>469</v>
      </c>
      <c r="K74" s="305"/>
    </row>
    <row r="75" ht="17.25" customHeight="1">
      <c r="B75" s="303"/>
      <c r="C75" s="308" t="s">
        <v>470</v>
      </c>
      <c r="D75" s="308"/>
      <c r="E75" s="308"/>
      <c r="F75" s="309" t="s">
        <v>471</v>
      </c>
      <c r="G75" s="310"/>
      <c r="H75" s="308"/>
      <c r="I75" s="308"/>
      <c r="J75" s="308" t="s">
        <v>472</v>
      </c>
      <c r="K75" s="305"/>
    </row>
    <row r="76" ht="5.25" customHeight="1">
      <c r="B76" s="303"/>
      <c r="C76" s="311"/>
      <c r="D76" s="311"/>
      <c r="E76" s="311"/>
      <c r="F76" s="311"/>
      <c r="G76" s="312"/>
      <c r="H76" s="311"/>
      <c r="I76" s="311"/>
      <c r="J76" s="311"/>
      <c r="K76" s="305"/>
    </row>
    <row r="77" ht="15" customHeight="1">
      <c r="B77" s="303"/>
      <c r="C77" s="292" t="s">
        <v>54</v>
      </c>
      <c r="D77" s="311"/>
      <c r="E77" s="311"/>
      <c r="F77" s="313" t="s">
        <v>473</v>
      </c>
      <c r="G77" s="312"/>
      <c r="H77" s="292" t="s">
        <v>474</v>
      </c>
      <c r="I77" s="292" t="s">
        <v>475</v>
      </c>
      <c r="J77" s="292">
        <v>20</v>
      </c>
      <c r="K77" s="305"/>
    </row>
    <row r="78" ht="15" customHeight="1">
      <c r="B78" s="303"/>
      <c r="C78" s="292" t="s">
        <v>476</v>
      </c>
      <c r="D78" s="292"/>
      <c r="E78" s="292"/>
      <c r="F78" s="313" t="s">
        <v>473</v>
      </c>
      <c r="G78" s="312"/>
      <c r="H78" s="292" t="s">
        <v>477</v>
      </c>
      <c r="I78" s="292" t="s">
        <v>475</v>
      </c>
      <c r="J78" s="292">
        <v>120</v>
      </c>
      <c r="K78" s="305"/>
    </row>
    <row r="79" ht="15" customHeight="1">
      <c r="B79" s="314"/>
      <c r="C79" s="292" t="s">
        <v>478</v>
      </c>
      <c r="D79" s="292"/>
      <c r="E79" s="292"/>
      <c r="F79" s="313" t="s">
        <v>479</v>
      </c>
      <c r="G79" s="312"/>
      <c r="H79" s="292" t="s">
        <v>480</v>
      </c>
      <c r="I79" s="292" t="s">
        <v>475</v>
      </c>
      <c r="J79" s="292">
        <v>50</v>
      </c>
      <c r="K79" s="305"/>
    </row>
    <row r="80" ht="15" customHeight="1">
      <c r="B80" s="314"/>
      <c r="C80" s="292" t="s">
        <v>481</v>
      </c>
      <c r="D80" s="292"/>
      <c r="E80" s="292"/>
      <c r="F80" s="313" t="s">
        <v>473</v>
      </c>
      <c r="G80" s="312"/>
      <c r="H80" s="292" t="s">
        <v>482</v>
      </c>
      <c r="I80" s="292" t="s">
        <v>483</v>
      </c>
      <c r="J80" s="292"/>
      <c r="K80" s="305"/>
    </row>
    <row r="81" ht="15" customHeight="1">
      <c r="B81" s="314"/>
      <c r="C81" s="315" t="s">
        <v>484</v>
      </c>
      <c r="D81" s="315"/>
      <c r="E81" s="315"/>
      <c r="F81" s="316" t="s">
        <v>479</v>
      </c>
      <c r="G81" s="315"/>
      <c r="H81" s="315" t="s">
        <v>485</v>
      </c>
      <c r="I81" s="315" t="s">
        <v>475</v>
      </c>
      <c r="J81" s="315">
        <v>15</v>
      </c>
      <c r="K81" s="305"/>
    </row>
    <row r="82" ht="15" customHeight="1">
      <c r="B82" s="314"/>
      <c r="C82" s="315" t="s">
        <v>486</v>
      </c>
      <c r="D82" s="315"/>
      <c r="E82" s="315"/>
      <c r="F82" s="316" t="s">
        <v>479</v>
      </c>
      <c r="G82" s="315"/>
      <c r="H82" s="315" t="s">
        <v>487</v>
      </c>
      <c r="I82" s="315" t="s">
        <v>475</v>
      </c>
      <c r="J82" s="315">
        <v>15</v>
      </c>
      <c r="K82" s="305"/>
    </row>
    <row r="83" ht="15" customHeight="1">
      <c r="B83" s="314"/>
      <c r="C83" s="315" t="s">
        <v>488</v>
      </c>
      <c r="D83" s="315"/>
      <c r="E83" s="315"/>
      <c r="F83" s="316" t="s">
        <v>479</v>
      </c>
      <c r="G83" s="315"/>
      <c r="H83" s="315" t="s">
        <v>489</v>
      </c>
      <c r="I83" s="315" t="s">
        <v>475</v>
      </c>
      <c r="J83" s="315">
        <v>20</v>
      </c>
      <c r="K83" s="305"/>
    </row>
    <row r="84" ht="15" customHeight="1">
      <c r="B84" s="314"/>
      <c r="C84" s="315" t="s">
        <v>490</v>
      </c>
      <c r="D84" s="315"/>
      <c r="E84" s="315"/>
      <c r="F84" s="316" t="s">
        <v>479</v>
      </c>
      <c r="G84" s="315"/>
      <c r="H84" s="315" t="s">
        <v>491</v>
      </c>
      <c r="I84" s="315" t="s">
        <v>475</v>
      </c>
      <c r="J84" s="315">
        <v>20</v>
      </c>
      <c r="K84" s="305"/>
    </row>
    <row r="85" ht="15" customHeight="1">
      <c r="B85" s="314"/>
      <c r="C85" s="292" t="s">
        <v>492</v>
      </c>
      <c r="D85" s="292"/>
      <c r="E85" s="292"/>
      <c r="F85" s="313" t="s">
        <v>479</v>
      </c>
      <c r="G85" s="312"/>
      <c r="H85" s="292" t="s">
        <v>493</v>
      </c>
      <c r="I85" s="292" t="s">
        <v>475</v>
      </c>
      <c r="J85" s="292">
        <v>50</v>
      </c>
      <c r="K85" s="305"/>
    </row>
    <row r="86" ht="15" customHeight="1">
      <c r="B86" s="314"/>
      <c r="C86" s="292" t="s">
        <v>494</v>
      </c>
      <c r="D86" s="292"/>
      <c r="E86" s="292"/>
      <c r="F86" s="313" t="s">
        <v>479</v>
      </c>
      <c r="G86" s="312"/>
      <c r="H86" s="292" t="s">
        <v>495</v>
      </c>
      <c r="I86" s="292" t="s">
        <v>475</v>
      </c>
      <c r="J86" s="292">
        <v>20</v>
      </c>
      <c r="K86" s="305"/>
    </row>
    <row r="87" ht="15" customHeight="1">
      <c r="B87" s="314"/>
      <c r="C87" s="292" t="s">
        <v>496</v>
      </c>
      <c r="D87" s="292"/>
      <c r="E87" s="292"/>
      <c r="F87" s="313" t="s">
        <v>479</v>
      </c>
      <c r="G87" s="312"/>
      <c r="H87" s="292" t="s">
        <v>497</v>
      </c>
      <c r="I87" s="292" t="s">
        <v>475</v>
      </c>
      <c r="J87" s="292">
        <v>20</v>
      </c>
      <c r="K87" s="305"/>
    </row>
    <row r="88" ht="15" customHeight="1">
      <c r="B88" s="314"/>
      <c r="C88" s="292" t="s">
        <v>498</v>
      </c>
      <c r="D88" s="292"/>
      <c r="E88" s="292"/>
      <c r="F88" s="313" t="s">
        <v>479</v>
      </c>
      <c r="G88" s="312"/>
      <c r="H88" s="292" t="s">
        <v>499</v>
      </c>
      <c r="I88" s="292" t="s">
        <v>475</v>
      </c>
      <c r="J88" s="292">
        <v>50</v>
      </c>
      <c r="K88" s="305"/>
    </row>
    <row r="89" ht="15" customHeight="1">
      <c r="B89" s="314"/>
      <c r="C89" s="292" t="s">
        <v>500</v>
      </c>
      <c r="D89" s="292"/>
      <c r="E89" s="292"/>
      <c r="F89" s="313" t="s">
        <v>479</v>
      </c>
      <c r="G89" s="312"/>
      <c r="H89" s="292" t="s">
        <v>500</v>
      </c>
      <c r="I89" s="292" t="s">
        <v>475</v>
      </c>
      <c r="J89" s="292">
        <v>50</v>
      </c>
      <c r="K89" s="305"/>
    </row>
    <row r="90" ht="15" customHeight="1">
      <c r="B90" s="314"/>
      <c r="C90" s="292" t="s">
        <v>120</v>
      </c>
      <c r="D90" s="292"/>
      <c r="E90" s="292"/>
      <c r="F90" s="313" t="s">
        <v>479</v>
      </c>
      <c r="G90" s="312"/>
      <c r="H90" s="292" t="s">
        <v>501</v>
      </c>
      <c r="I90" s="292" t="s">
        <v>475</v>
      </c>
      <c r="J90" s="292">
        <v>255</v>
      </c>
      <c r="K90" s="305"/>
    </row>
    <row r="91" ht="15" customHeight="1">
      <c r="B91" s="314"/>
      <c r="C91" s="292" t="s">
        <v>502</v>
      </c>
      <c r="D91" s="292"/>
      <c r="E91" s="292"/>
      <c r="F91" s="313" t="s">
        <v>473</v>
      </c>
      <c r="G91" s="312"/>
      <c r="H91" s="292" t="s">
        <v>503</v>
      </c>
      <c r="I91" s="292" t="s">
        <v>504</v>
      </c>
      <c r="J91" s="292"/>
      <c r="K91" s="305"/>
    </row>
    <row r="92" ht="15" customHeight="1">
      <c r="B92" s="314"/>
      <c r="C92" s="292" t="s">
        <v>505</v>
      </c>
      <c r="D92" s="292"/>
      <c r="E92" s="292"/>
      <c r="F92" s="313" t="s">
        <v>473</v>
      </c>
      <c r="G92" s="312"/>
      <c r="H92" s="292" t="s">
        <v>506</v>
      </c>
      <c r="I92" s="292" t="s">
        <v>507</v>
      </c>
      <c r="J92" s="292"/>
      <c r="K92" s="305"/>
    </row>
    <row r="93" ht="15" customHeight="1">
      <c r="B93" s="314"/>
      <c r="C93" s="292" t="s">
        <v>508</v>
      </c>
      <c r="D93" s="292"/>
      <c r="E93" s="292"/>
      <c r="F93" s="313" t="s">
        <v>473</v>
      </c>
      <c r="G93" s="312"/>
      <c r="H93" s="292" t="s">
        <v>508</v>
      </c>
      <c r="I93" s="292" t="s">
        <v>507</v>
      </c>
      <c r="J93" s="292"/>
      <c r="K93" s="305"/>
    </row>
    <row r="94" ht="15" customHeight="1">
      <c r="B94" s="314"/>
      <c r="C94" s="292" t="s">
        <v>39</v>
      </c>
      <c r="D94" s="292"/>
      <c r="E94" s="292"/>
      <c r="F94" s="313" t="s">
        <v>473</v>
      </c>
      <c r="G94" s="312"/>
      <c r="H94" s="292" t="s">
        <v>509</v>
      </c>
      <c r="I94" s="292" t="s">
        <v>507</v>
      </c>
      <c r="J94" s="292"/>
      <c r="K94" s="305"/>
    </row>
    <row r="95" ht="15" customHeight="1">
      <c r="B95" s="314"/>
      <c r="C95" s="292" t="s">
        <v>49</v>
      </c>
      <c r="D95" s="292"/>
      <c r="E95" s="292"/>
      <c r="F95" s="313" t="s">
        <v>473</v>
      </c>
      <c r="G95" s="312"/>
      <c r="H95" s="292" t="s">
        <v>510</v>
      </c>
      <c r="I95" s="292" t="s">
        <v>507</v>
      </c>
      <c r="J95" s="292"/>
      <c r="K95" s="305"/>
    </row>
    <row r="96" ht="15" customHeight="1">
      <c r="B96" s="317"/>
      <c r="C96" s="318"/>
      <c r="D96" s="318"/>
      <c r="E96" s="318"/>
      <c r="F96" s="318"/>
      <c r="G96" s="318"/>
      <c r="H96" s="318"/>
      <c r="I96" s="318"/>
      <c r="J96" s="318"/>
      <c r="K96" s="319"/>
    </row>
    <row r="97" ht="18.75" customHeight="1">
      <c r="B97" s="320"/>
      <c r="C97" s="321"/>
      <c r="D97" s="321"/>
      <c r="E97" s="321"/>
      <c r="F97" s="321"/>
      <c r="G97" s="321"/>
      <c r="H97" s="321"/>
      <c r="I97" s="321"/>
      <c r="J97" s="321"/>
      <c r="K97" s="320"/>
    </row>
    <row r="98" ht="18.75" customHeight="1">
      <c r="B98" s="299"/>
      <c r="C98" s="299"/>
      <c r="D98" s="299"/>
      <c r="E98" s="299"/>
      <c r="F98" s="299"/>
      <c r="G98" s="299"/>
      <c r="H98" s="299"/>
      <c r="I98" s="299"/>
      <c r="J98" s="299"/>
      <c r="K98" s="299"/>
    </row>
    <row r="99" ht="7.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2"/>
    </row>
    <row r="100" ht="45" customHeight="1">
      <c r="B100" s="303"/>
      <c r="C100" s="304" t="s">
        <v>511</v>
      </c>
      <c r="D100" s="304"/>
      <c r="E100" s="304"/>
      <c r="F100" s="304"/>
      <c r="G100" s="304"/>
      <c r="H100" s="304"/>
      <c r="I100" s="304"/>
      <c r="J100" s="304"/>
      <c r="K100" s="305"/>
    </row>
    <row r="101" ht="17.25" customHeight="1">
      <c r="B101" s="303"/>
      <c r="C101" s="306" t="s">
        <v>467</v>
      </c>
      <c r="D101" s="306"/>
      <c r="E101" s="306"/>
      <c r="F101" s="306" t="s">
        <v>468</v>
      </c>
      <c r="G101" s="307"/>
      <c r="H101" s="306" t="s">
        <v>115</v>
      </c>
      <c r="I101" s="306" t="s">
        <v>58</v>
      </c>
      <c r="J101" s="306" t="s">
        <v>469</v>
      </c>
      <c r="K101" s="305"/>
    </row>
    <row r="102" ht="17.25" customHeight="1">
      <c r="B102" s="303"/>
      <c r="C102" s="308" t="s">
        <v>470</v>
      </c>
      <c r="D102" s="308"/>
      <c r="E102" s="308"/>
      <c r="F102" s="309" t="s">
        <v>471</v>
      </c>
      <c r="G102" s="310"/>
      <c r="H102" s="308"/>
      <c r="I102" s="308"/>
      <c r="J102" s="308" t="s">
        <v>472</v>
      </c>
      <c r="K102" s="305"/>
    </row>
    <row r="103" ht="5.25" customHeight="1">
      <c r="B103" s="303"/>
      <c r="C103" s="306"/>
      <c r="D103" s="306"/>
      <c r="E103" s="306"/>
      <c r="F103" s="306"/>
      <c r="G103" s="322"/>
      <c r="H103" s="306"/>
      <c r="I103" s="306"/>
      <c r="J103" s="306"/>
      <c r="K103" s="305"/>
    </row>
    <row r="104" ht="15" customHeight="1">
      <c r="B104" s="303"/>
      <c r="C104" s="292" t="s">
        <v>54</v>
      </c>
      <c r="D104" s="311"/>
      <c r="E104" s="311"/>
      <c r="F104" s="313" t="s">
        <v>473</v>
      </c>
      <c r="G104" s="322"/>
      <c r="H104" s="292" t="s">
        <v>512</v>
      </c>
      <c r="I104" s="292" t="s">
        <v>475</v>
      </c>
      <c r="J104" s="292">
        <v>20</v>
      </c>
      <c r="K104" s="305"/>
    </row>
    <row r="105" ht="15" customHeight="1">
      <c r="B105" s="303"/>
      <c r="C105" s="292" t="s">
        <v>476</v>
      </c>
      <c r="D105" s="292"/>
      <c r="E105" s="292"/>
      <c r="F105" s="313" t="s">
        <v>473</v>
      </c>
      <c r="G105" s="292"/>
      <c r="H105" s="292" t="s">
        <v>512</v>
      </c>
      <c r="I105" s="292" t="s">
        <v>475</v>
      </c>
      <c r="J105" s="292">
        <v>120</v>
      </c>
      <c r="K105" s="305"/>
    </row>
    <row r="106" ht="15" customHeight="1">
      <c r="B106" s="314"/>
      <c r="C106" s="292" t="s">
        <v>478</v>
      </c>
      <c r="D106" s="292"/>
      <c r="E106" s="292"/>
      <c r="F106" s="313" t="s">
        <v>479</v>
      </c>
      <c r="G106" s="292"/>
      <c r="H106" s="292" t="s">
        <v>512</v>
      </c>
      <c r="I106" s="292" t="s">
        <v>475</v>
      </c>
      <c r="J106" s="292">
        <v>50</v>
      </c>
      <c r="K106" s="305"/>
    </row>
    <row r="107" ht="15" customHeight="1">
      <c r="B107" s="314"/>
      <c r="C107" s="292" t="s">
        <v>481</v>
      </c>
      <c r="D107" s="292"/>
      <c r="E107" s="292"/>
      <c r="F107" s="313" t="s">
        <v>473</v>
      </c>
      <c r="G107" s="292"/>
      <c r="H107" s="292" t="s">
        <v>512</v>
      </c>
      <c r="I107" s="292" t="s">
        <v>483</v>
      </c>
      <c r="J107" s="292"/>
      <c r="K107" s="305"/>
    </row>
    <row r="108" ht="15" customHeight="1">
      <c r="B108" s="314"/>
      <c r="C108" s="292" t="s">
        <v>492</v>
      </c>
      <c r="D108" s="292"/>
      <c r="E108" s="292"/>
      <c r="F108" s="313" t="s">
        <v>479</v>
      </c>
      <c r="G108" s="292"/>
      <c r="H108" s="292" t="s">
        <v>512</v>
      </c>
      <c r="I108" s="292" t="s">
        <v>475</v>
      </c>
      <c r="J108" s="292">
        <v>50</v>
      </c>
      <c r="K108" s="305"/>
    </row>
    <row r="109" ht="15" customHeight="1">
      <c r="B109" s="314"/>
      <c r="C109" s="292" t="s">
        <v>500</v>
      </c>
      <c r="D109" s="292"/>
      <c r="E109" s="292"/>
      <c r="F109" s="313" t="s">
        <v>479</v>
      </c>
      <c r="G109" s="292"/>
      <c r="H109" s="292" t="s">
        <v>512</v>
      </c>
      <c r="I109" s="292" t="s">
        <v>475</v>
      </c>
      <c r="J109" s="292">
        <v>50</v>
      </c>
      <c r="K109" s="305"/>
    </row>
    <row r="110" ht="15" customHeight="1">
      <c r="B110" s="314"/>
      <c r="C110" s="292" t="s">
        <v>498</v>
      </c>
      <c r="D110" s="292"/>
      <c r="E110" s="292"/>
      <c r="F110" s="313" t="s">
        <v>479</v>
      </c>
      <c r="G110" s="292"/>
      <c r="H110" s="292" t="s">
        <v>512</v>
      </c>
      <c r="I110" s="292" t="s">
        <v>475</v>
      </c>
      <c r="J110" s="292">
        <v>50</v>
      </c>
      <c r="K110" s="305"/>
    </row>
    <row r="111" ht="15" customHeight="1">
      <c r="B111" s="314"/>
      <c r="C111" s="292" t="s">
        <v>54</v>
      </c>
      <c r="D111" s="292"/>
      <c r="E111" s="292"/>
      <c r="F111" s="313" t="s">
        <v>473</v>
      </c>
      <c r="G111" s="292"/>
      <c r="H111" s="292" t="s">
        <v>513</v>
      </c>
      <c r="I111" s="292" t="s">
        <v>475</v>
      </c>
      <c r="J111" s="292">
        <v>20</v>
      </c>
      <c r="K111" s="305"/>
    </row>
    <row r="112" ht="15" customHeight="1">
      <c r="B112" s="314"/>
      <c r="C112" s="292" t="s">
        <v>514</v>
      </c>
      <c r="D112" s="292"/>
      <c r="E112" s="292"/>
      <c r="F112" s="313" t="s">
        <v>473</v>
      </c>
      <c r="G112" s="292"/>
      <c r="H112" s="292" t="s">
        <v>515</v>
      </c>
      <c r="I112" s="292" t="s">
        <v>475</v>
      </c>
      <c r="J112" s="292">
        <v>120</v>
      </c>
      <c r="K112" s="305"/>
    </row>
    <row r="113" ht="15" customHeight="1">
      <c r="B113" s="314"/>
      <c r="C113" s="292" t="s">
        <v>39</v>
      </c>
      <c r="D113" s="292"/>
      <c r="E113" s="292"/>
      <c r="F113" s="313" t="s">
        <v>473</v>
      </c>
      <c r="G113" s="292"/>
      <c r="H113" s="292" t="s">
        <v>516</v>
      </c>
      <c r="I113" s="292" t="s">
        <v>507</v>
      </c>
      <c r="J113" s="292"/>
      <c r="K113" s="305"/>
    </row>
    <row r="114" ht="15" customHeight="1">
      <c r="B114" s="314"/>
      <c r="C114" s="292" t="s">
        <v>49</v>
      </c>
      <c r="D114" s="292"/>
      <c r="E114" s="292"/>
      <c r="F114" s="313" t="s">
        <v>473</v>
      </c>
      <c r="G114" s="292"/>
      <c r="H114" s="292" t="s">
        <v>517</v>
      </c>
      <c r="I114" s="292" t="s">
        <v>507</v>
      </c>
      <c r="J114" s="292"/>
      <c r="K114" s="305"/>
    </row>
    <row r="115" ht="15" customHeight="1">
      <c r="B115" s="314"/>
      <c r="C115" s="292" t="s">
        <v>58</v>
      </c>
      <c r="D115" s="292"/>
      <c r="E115" s="292"/>
      <c r="F115" s="313" t="s">
        <v>473</v>
      </c>
      <c r="G115" s="292"/>
      <c r="H115" s="292" t="s">
        <v>518</v>
      </c>
      <c r="I115" s="292" t="s">
        <v>519</v>
      </c>
      <c r="J115" s="292"/>
      <c r="K115" s="305"/>
    </row>
    <row r="116" ht="15" customHeight="1">
      <c r="B116" s="317"/>
      <c r="C116" s="323"/>
      <c r="D116" s="323"/>
      <c r="E116" s="323"/>
      <c r="F116" s="323"/>
      <c r="G116" s="323"/>
      <c r="H116" s="323"/>
      <c r="I116" s="323"/>
      <c r="J116" s="323"/>
      <c r="K116" s="319"/>
    </row>
    <row r="117" ht="18.75" customHeight="1">
      <c r="B117" s="324"/>
      <c r="C117" s="288"/>
      <c r="D117" s="288"/>
      <c r="E117" s="288"/>
      <c r="F117" s="325"/>
      <c r="G117" s="288"/>
      <c r="H117" s="288"/>
      <c r="I117" s="288"/>
      <c r="J117" s="288"/>
      <c r="K117" s="324"/>
    </row>
    <row r="118" ht="18.75" customHeight="1">
      <c r="B118" s="299"/>
      <c r="C118" s="299"/>
      <c r="D118" s="299"/>
      <c r="E118" s="299"/>
      <c r="F118" s="299"/>
      <c r="G118" s="299"/>
      <c r="H118" s="299"/>
      <c r="I118" s="299"/>
      <c r="J118" s="299"/>
      <c r="K118" s="299"/>
    </row>
    <row r="119" ht="7.5" customHeight="1">
      <c r="B119" s="326"/>
      <c r="C119" s="327"/>
      <c r="D119" s="327"/>
      <c r="E119" s="327"/>
      <c r="F119" s="327"/>
      <c r="G119" s="327"/>
      <c r="H119" s="327"/>
      <c r="I119" s="327"/>
      <c r="J119" s="327"/>
      <c r="K119" s="328"/>
    </row>
    <row r="120" ht="45" customHeight="1">
      <c r="B120" s="329"/>
      <c r="C120" s="282" t="s">
        <v>520</v>
      </c>
      <c r="D120" s="282"/>
      <c r="E120" s="282"/>
      <c r="F120" s="282"/>
      <c r="G120" s="282"/>
      <c r="H120" s="282"/>
      <c r="I120" s="282"/>
      <c r="J120" s="282"/>
      <c r="K120" s="330"/>
    </row>
    <row r="121" ht="17.25" customHeight="1">
      <c r="B121" s="331"/>
      <c r="C121" s="306" t="s">
        <v>467</v>
      </c>
      <c r="D121" s="306"/>
      <c r="E121" s="306"/>
      <c r="F121" s="306" t="s">
        <v>468</v>
      </c>
      <c r="G121" s="307"/>
      <c r="H121" s="306" t="s">
        <v>115</v>
      </c>
      <c r="I121" s="306" t="s">
        <v>58</v>
      </c>
      <c r="J121" s="306" t="s">
        <v>469</v>
      </c>
      <c r="K121" s="332"/>
    </row>
    <row r="122" ht="17.25" customHeight="1">
      <c r="B122" s="331"/>
      <c r="C122" s="308" t="s">
        <v>470</v>
      </c>
      <c r="D122" s="308"/>
      <c r="E122" s="308"/>
      <c r="F122" s="309" t="s">
        <v>471</v>
      </c>
      <c r="G122" s="310"/>
      <c r="H122" s="308"/>
      <c r="I122" s="308"/>
      <c r="J122" s="308" t="s">
        <v>472</v>
      </c>
      <c r="K122" s="332"/>
    </row>
    <row r="123" ht="5.25" customHeight="1">
      <c r="B123" s="333"/>
      <c r="C123" s="311"/>
      <c r="D123" s="311"/>
      <c r="E123" s="311"/>
      <c r="F123" s="311"/>
      <c r="G123" s="292"/>
      <c r="H123" s="311"/>
      <c r="I123" s="311"/>
      <c r="J123" s="311"/>
      <c r="K123" s="334"/>
    </row>
    <row r="124" ht="15" customHeight="1">
      <c r="B124" s="333"/>
      <c r="C124" s="292" t="s">
        <v>476</v>
      </c>
      <c r="D124" s="311"/>
      <c r="E124" s="311"/>
      <c r="F124" s="313" t="s">
        <v>473</v>
      </c>
      <c r="G124" s="292"/>
      <c r="H124" s="292" t="s">
        <v>512</v>
      </c>
      <c r="I124" s="292" t="s">
        <v>475</v>
      </c>
      <c r="J124" s="292">
        <v>120</v>
      </c>
      <c r="K124" s="335"/>
    </row>
    <row r="125" ht="15" customHeight="1">
      <c r="B125" s="333"/>
      <c r="C125" s="292" t="s">
        <v>521</v>
      </c>
      <c r="D125" s="292"/>
      <c r="E125" s="292"/>
      <c r="F125" s="313" t="s">
        <v>473</v>
      </c>
      <c r="G125" s="292"/>
      <c r="H125" s="292" t="s">
        <v>522</v>
      </c>
      <c r="I125" s="292" t="s">
        <v>475</v>
      </c>
      <c r="J125" s="292" t="s">
        <v>523</v>
      </c>
      <c r="K125" s="335"/>
    </row>
    <row r="126" ht="15" customHeight="1">
      <c r="B126" s="333"/>
      <c r="C126" s="292" t="s">
        <v>422</v>
      </c>
      <c r="D126" s="292"/>
      <c r="E126" s="292"/>
      <c r="F126" s="313" t="s">
        <v>473</v>
      </c>
      <c r="G126" s="292"/>
      <c r="H126" s="292" t="s">
        <v>524</v>
      </c>
      <c r="I126" s="292" t="s">
        <v>475</v>
      </c>
      <c r="J126" s="292" t="s">
        <v>523</v>
      </c>
      <c r="K126" s="335"/>
    </row>
    <row r="127" ht="15" customHeight="1">
      <c r="B127" s="333"/>
      <c r="C127" s="292" t="s">
        <v>484</v>
      </c>
      <c r="D127" s="292"/>
      <c r="E127" s="292"/>
      <c r="F127" s="313" t="s">
        <v>479</v>
      </c>
      <c r="G127" s="292"/>
      <c r="H127" s="292" t="s">
        <v>485</v>
      </c>
      <c r="I127" s="292" t="s">
        <v>475</v>
      </c>
      <c r="J127" s="292">
        <v>15</v>
      </c>
      <c r="K127" s="335"/>
    </row>
    <row r="128" ht="15" customHeight="1">
      <c r="B128" s="333"/>
      <c r="C128" s="315" t="s">
        <v>486</v>
      </c>
      <c r="D128" s="315"/>
      <c r="E128" s="315"/>
      <c r="F128" s="316" t="s">
        <v>479</v>
      </c>
      <c r="G128" s="315"/>
      <c r="H128" s="315" t="s">
        <v>487</v>
      </c>
      <c r="I128" s="315" t="s">
        <v>475</v>
      </c>
      <c r="J128" s="315">
        <v>15</v>
      </c>
      <c r="K128" s="335"/>
    </row>
    <row r="129" ht="15" customHeight="1">
      <c r="B129" s="333"/>
      <c r="C129" s="315" t="s">
        <v>488</v>
      </c>
      <c r="D129" s="315"/>
      <c r="E129" s="315"/>
      <c r="F129" s="316" t="s">
        <v>479</v>
      </c>
      <c r="G129" s="315"/>
      <c r="H129" s="315" t="s">
        <v>489</v>
      </c>
      <c r="I129" s="315" t="s">
        <v>475</v>
      </c>
      <c r="J129" s="315">
        <v>20</v>
      </c>
      <c r="K129" s="335"/>
    </row>
    <row r="130" ht="15" customHeight="1">
      <c r="B130" s="333"/>
      <c r="C130" s="315" t="s">
        <v>490</v>
      </c>
      <c r="D130" s="315"/>
      <c r="E130" s="315"/>
      <c r="F130" s="316" t="s">
        <v>479</v>
      </c>
      <c r="G130" s="315"/>
      <c r="H130" s="315" t="s">
        <v>491</v>
      </c>
      <c r="I130" s="315" t="s">
        <v>475</v>
      </c>
      <c r="J130" s="315">
        <v>20</v>
      </c>
      <c r="K130" s="335"/>
    </row>
    <row r="131" ht="15" customHeight="1">
      <c r="B131" s="333"/>
      <c r="C131" s="292" t="s">
        <v>478</v>
      </c>
      <c r="D131" s="292"/>
      <c r="E131" s="292"/>
      <c r="F131" s="313" t="s">
        <v>479</v>
      </c>
      <c r="G131" s="292"/>
      <c r="H131" s="292" t="s">
        <v>512</v>
      </c>
      <c r="I131" s="292" t="s">
        <v>475</v>
      </c>
      <c r="J131" s="292">
        <v>50</v>
      </c>
      <c r="K131" s="335"/>
    </row>
    <row r="132" ht="15" customHeight="1">
      <c r="B132" s="333"/>
      <c r="C132" s="292" t="s">
        <v>492</v>
      </c>
      <c r="D132" s="292"/>
      <c r="E132" s="292"/>
      <c r="F132" s="313" t="s">
        <v>479</v>
      </c>
      <c r="G132" s="292"/>
      <c r="H132" s="292" t="s">
        <v>512</v>
      </c>
      <c r="I132" s="292" t="s">
        <v>475</v>
      </c>
      <c r="J132" s="292">
        <v>50</v>
      </c>
      <c r="K132" s="335"/>
    </row>
    <row r="133" ht="15" customHeight="1">
      <c r="B133" s="333"/>
      <c r="C133" s="292" t="s">
        <v>498</v>
      </c>
      <c r="D133" s="292"/>
      <c r="E133" s="292"/>
      <c r="F133" s="313" t="s">
        <v>479</v>
      </c>
      <c r="G133" s="292"/>
      <c r="H133" s="292" t="s">
        <v>512</v>
      </c>
      <c r="I133" s="292" t="s">
        <v>475</v>
      </c>
      <c r="J133" s="292">
        <v>50</v>
      </c>
      <c r="K133" s="335"/>
    </row>
    <row r="134" ht="15" customHeight="1">
      <c r="B134" s="333"/>
      <c r="C134" s="292" t="s">
        <v>500</v>
      </c>
      <c r="D134" s="292"/>
      <c r="E134" s="292"/>
      <c r="F134" s="313" t="s">
        <v>479</v>
      </c>
      <c r="G134" s="292"/>
      <c r="H134" s="292" t="s">
        <v>512</v>
      </c>
      <c r="I134" s="292" t="s">
        <v>475</v>
      </c>
      <c r="J134" s="292">
        <v>50</v>
      </c>
      <c r="K134" s="335"/>
    </row>
    <row r="135" ht="15" customHeight="1">
      <c r="B135" s="333"/>
      <c r="C135" s="292" t="s">
        <v>120</v>
      </c>
      <c r="D135" s="292"/>
      <c r="E135" s="292"/>
      <c r="F135" s="313" t="s">
        <v>479</v>
      </c>
      <c r="G135" s="292"/>
      <c r="H135" s="292" t="s">
        <v>525</v>
      </c>
      <c r="I135" s="292" t="s">
        <v>475</v>
      </c>
      <c r="J135" s="292">
        <v>255</v>
      </c>
      <c r="K135" s="335"/>
    </row>
    <row r="136" ht="15" customHeight="1">
      <c r="B136" s="333"/>
      <c r="C136" s="292" t="s">
        <v>502</v>
      </c>
      <c r="D136" s="292"/>
      <c r="E136" s="292"/>
      <c r="F136" s="313" t="s">
        <v>473</v>
      </c>
      <c r="G136" s="292"/>
      <c r="H136" s="292" t="s">
        <v>526</v>
      </c>
      <c r="I136" s="292" t="s">
        <v>504</v>
      </c>
      <c r="J136" s="292"/>
      <c r="K136" s="335"/>
    </row>
    <row r="137" ht="15" customHeight="1">
      <c r="B137" s="333"/>
      <c r="C137" s="292" t="s">
        <v>505</v>
      </c>
      <c r="D137" s="292"/>
      <c r="E137" s="292"/>
      <c r="F137" s="313" t="s">
        <v>473</v>
      </c>
      <c r="G137" s="292"/>
      <c r="H137" s="292" t="s">
        <v>527</v>
      </c>
      <c r="I137" s="292" t="s">
        <v>507</v>
      </c>
      <c r="J137" s="292"/>
      <c r="K137" s="335"/>
    </row>
    <row r="138" ht="15" customHeight="1">
      <c r="B138" s="333"/>
      <c r="C138" s="292" t="s">
        <v>508</v>
      </c>
      <c r="D138" s="292"/>
      <c r="E138" s="292"/>
      <c r="F138" s="313" t="s">
        <v>473</v>
      </c>
      <c r="G138" s="292"/>
      <c r="H138" s="292" t="s">
        <v>508</v>
      </c>
      <c r="I138" s="292" t="s">
        <v>507</v>
      </c>
      <c r="J138" s="292"/>
      <c r="K138" s="335"/>
    </row>
    <row r="139" ht="15" customHeight="1">
      <c r="B139" s="333"/>
      <c r="C139" s="292" t="s">
        <v>39</v>
      </c>
      <c r="D139" s="292"/>
      <c r="E139" s="292"/>
      <c r="F139" s="313" t="s">
        <v>473</v>
      </c>
      <c r="G139" s="292"/>
      <c r="H139" s="292" t="s">
        <v>528</v>
      </c>
      <c r="I139" s="292" t="s">
        <v>507</v>
      </c>
      <c r="J139" s="292"/>
      <c r="K139" s="335"/>
    </row>
    <row r="140" ht="15" customHeight="1">
      <c r="B140" s="333"/>
      <c r="C140" s="292" t="s">
        <v>529</v>
      </c>
      <c r="D140" s="292"/>
      <c r="E140" s="292"/>
      <c r="F140" s="313" t="s">
        <v>473</v>
      </c>
      <c r="G140" s="292"/>
      <c r="H140" s="292" t="s">
        <v>530</v>
      </c>
      <c r="I140" s="292" t="s">
        <v>507</v>
      </c>
      <c r="J140" s="292"/>
      <c r="K140" s="335"/>
    </row>
    <row r="141" ht="15" customHeight="1">
      <c r="B141" s="336"/>
      <c r="C141" s="337"/>
      <c r="D141" s="337"/>
      <c r="E141" s="337"/>
      <c r="F141" s="337"/>
      <c r="G141" s="337"/>
      <c r="H141" s="337"/>
      <c r="I141" s="337"/>
      <c r="J141" s="337"/>
      <c r="K141" s="338"/>
    </row>
    <row r="142" ht="18.75" customHeight="1">
      <c r="B142" s="288"/>
      <c r="C142" s="288"/>
      <c r="D142" s="288"/>
      <c r="E142" s="288"/>
      <c r="F142" s="325"/>
      <c r="G142" s="288"/>
      <c r="H142" s="288"/>
      <c r="I142" s="288"/>
      <c r="J142" s="288"/>
      <c r="K142" s="288"/>
    </row>
    <row r="143" ht="18.75" customHeight="1">
      <c r="B143" s="299"/>
      <c r="C143" s="299"/>
      <c r="D143" s="299"/>
      <c r="E143" s="299"/>
      <c r="F143" s="299"/>
      <c r="G143" s="299"/>
      <c r="H143" s="299"/>
      <c r="I143" s="299"/>
      <c r="J143" s="299"/>
      <c r="K143" s="299"/>
    </row>
    <row r="144" ht="7.5" customHeight="1">
      <c r="B144" s="300"/>
      <c r="C144" s="301"/>
      <c r="D144" s="301"/>
      <c r="E144" s="301"/>
      <c r="F144" s="301"/>
      <c r="G144" s="301"/>
      <c r="H144" s="301"/>
      <c r="I144" s="301"/>
      <c r="J144" s="301"/>
      <c r="K144" s="302"/>
    </row>
    <row r="145" ht="45" customHeight="1">
      <c r="B145" s="303"/>
      <c r="C145" s="304" t="s">
        <v>531</v>
      </c>
      <c r="D145" s="304"/>
      <c r="E145" s="304"/>
      <c r="F145" s="304"/>
      <c r="G145" s="304"/>
      <c r="H145" s="304"/>
      <c r="I145" s="304"/>
      <c r="J145" s="304"/>
      <c r="K145" s="305"/>
    </row>
    <row r="146" ht="17.25" customHeight="1">
      <c r="B146" s="303"/>
      <c r="C146" s="306" t="s">
        <v>467</v>
      </c>
      <c r="D146" s="306"/>
      <c r="E146" s="306"/>
      <c r="F146" s="306" t="s">
        <v>468</v>
      </c>
      <c r="G146" s="307"/>
      <c r="H146" s="306" t="s">
        <v>115</v>
      </c>
      <c r="I146" s="306" t="s">
        <v>58</v>
      </c>
      <c r="J146" s="306" t="s">
        <v>469</v>
      </c>
      <c r="K146" s="305"/>
    </row>
    <row r="147" ht="17.25" customHeight="1">
      <c r="B147" s="303"/>
      <c r="C147" s="308" t="s">
        <v>470</v>
      </c>
      <c r="D147" s="308"/>
      <c r="E147" s="308"/>
      <c r="F147" s="309" t="s">
        <v>471</v>
      </c>
      <c r="G147" s="310"/>
      <c r="H147" s="308"/>
      <c r="I147" s="308"/>
      <c r="J147" s="308" t="s">
        <v>472</v>
      </c>
      <c r="K147" s="305"/>
    </row>
    <row r="148" ht="5.25" customHeight="1">
      <c r="B148" s="314"/>
      <c r="C148" s="311"/>
      <c r="D148" s="311"/>
      <c r="E148" s="311"/>
      <c r="F148" s="311"/>
      <c r="G148" s="312"/>
      <c r="H148" s="311"/>
      <c r="I148" s="311"/>
      <c r="J148" s="311"/>
      <c r="K148" s="335"/>
    </row>
    <row r="149" ht="15" customHeight="1">
      <c r="B149" s="314"/>
      <c r="C149" s="339" t="s">
        <v>476</v>
      </c>
      <c r="D149" s="292"/>
      <c r="E149" s="292"/>
      <c r="F149" s="340" t="s">
        <v>473</v>
      </c>
      <c r="G149" s="292"/>
      <c r="H149" s="339" t="s">
        <v>512</v>
      </c>
      <c r="I149" s="339" t="s">
        <v>475</v>
      </c>
      <c r="J149" s="339">
        <v>120</v>
      </c>
      <c r="K149" s="335"/>
    </row>
    <row r="150" ht="15" customHeight="1">
      <c r="B150" s="314"/>
      <c r="C150" s="339" t="s">
        <v>521</v>
      </c>
      <c r="D150" s="292"/>
      <c r="E150" s="292"/>
      <c r="F150" s="340" t="s">
        <v>473</v>
      </c>
      <c r="G150" s="292"/>
      <c r="H150" s="339" t="s">
        <v>532</v>
      </c>
      <c r="I150" s="339" t="s">
        <v>475</v>
      </c>
      <c r="J150" s="339" t="s">
        <v>523</v>
      </c>
      <c r="K150" s="335"/>
    </row>
    <row r="151" ht="15" customHeight="1">
      <c r="B151" s="314"/>
      <c r="C151" s="339" t="s">
        <v>422</v>
      </c>
      <c r="D151" s="292"/>
      <c r="E151" s="292"/>
      <c r="F151" s="340" t="s">
        <v>473</v>
      </c>
      <c r="G151" s="292"/>
      <c r="H151" s="339" t="s">
        <v>533</v>
      </c>
      <c r="I151" s="339" t="s">
        <v>475</v>
      </c>
      <c r="J151" s="339" t="s">
        <v>523</v>
      </c>
      <c r="K151" s="335"/>
    </row>
    <row r="152" ht="15" customHeight="1">
      <c r="B152" s="314"/>
      <c r="C152" s="339" t="s">
        <v>478</v>
      </c>
      <c r="D152" s="292"/>
      <c r="E152" s="292"/>
      <c r="F152" s="340" t="s">
        <v>479</v>
      </c>
      <c r="G152" s="292"/>
      <c r="H152" s="339" t="s">
        <v>512</v>
      </c>
      <c r="I152" s="339" t="s">
        <v>475</v>
      </c>
      <c r="J152" s="339">
        <v>50</v>
      </c>
      <c r="K152" s="335"/>
    </row>
    <row r="153" ht="15" customHeight="1">
      <c r="B153" s="314"/>
      <c r="C153" s="339" t="s">
        <v>481</v>
      </c>
      <c r="D153" s="292"/>
      <c r="E153" s="292"/>
      <c r="F153" s="340" t="s">
        <v>473</v>
      </c>
      <c r="G153" s="292"/>
      <c r="H153" s="339" t="s">
        <v>512</v>
      </c>
      <c r="I153" s="339" t="s">
        <v>483</v>
      </c>
      <c r="J153" s="339"/>
      <c r="K153" s="335"/>
    </row>
    <row r="154" ht="15" customHeight="1">
      <c r="B154" s="314"/>
      <c r="C154" s="339" t="s">
        <v>492</v>
      </c>
      <c r="D154" s="292"/>
      <c r="E154" s="292"/>
      <c r="F154" s="340" t="s">
        <v>479</v>
      </c>
      <c r="G154" s="292"/>
      <c r="H154" s="339" t="s">
        <v>512</v>
      </c>
      <c r="I154" s="339" t="s">
        <v>475</v>
      </c>
      <c r="J154" s="339">
        <v>50</v>
      </c>
      <c r="K154" s="335"/>
    </row>
    <row r="155" ht="15" customHeight="1">
      <c r="B155" s="314"/>
      <c r="C155" s="339" t="s">
        <v>500</v>
      </c>
      <c r="D155" s="292"/>
      <c r="E155" s="292"/>
      <c r="F155" s="340" t="s">
        <v>479</v>
      </c>
      <c r="G155" s="292"/>
      <c r="H155" s="339" t="s">
        <v>512</v>
      </c>
      <c r="I155" s="339" t="s">
        <v>475</v>
      </c>
      <c r="J155" s="339">
        <v>50</v>
      </c>
      <c r="K155" s="335"/>
    </row>
    <row r="156" ht="15" customHeight="1">
      <c r="B156" s="314"/>
      <c r="C156" s="339" t="s">
        <v>498</v>
      </c>
      <c r="D156" s="292"/>
      <c r="E156" s="292"/>
      <c r="F156" s="340" t="s">
        <v>479</v>
      </c>
      <c r="G156" s="292"/>
      <c r="H156" s="339" t="s">
        <v>512</v>
      </c>
      <c r="I156" s="339" t="s">
        <v>475</v>
      </c>
      <c r="J156" s="339">
        <v>50</v>
      </c>
      <c r="K156" s="335"/>
    </row>
    <row r="157" ht="15" customHeight="1">
      <c r="B157" s="314"/>
      <c r="C157" s="339" t="s">
        <v>95</v>
      </c>
      <c r="D157" s="292"/>
      <c r="E157" s="292"/>
      <c r="F157" s="340" t="s">
        <v>473</v>
      </c>
      <c r="G157" s="292"/>
      <c r="H157" s="339" t="s">
        <v>534</v>
      </c>
      <c r="I157" s="339" t="s">
        <v>475</v>
      </c>
      <c r="J157" s="339" t="s">
        <v>535</v>
      </c>
      <c r="K157" s="335"/>
    </row>
    <row r="158" ht="15" customHeight="1">
      <c r="B158" s="314"/>
      <c r="C158" s="339" t="s">
        <v>536</v>
      </c>
      <c r="D158" s="292"/>
      <c r="E158" s="292"/>
      <c r="F158" s="340" t="s">
        <v>473</v>
      </c>
      <c r="G158" s="292"/>
      <c r="H158" s="339" t="s">
        <v>537</v>
      </c>
      <c r="I158" s="339" t="s">
        <v>507</v>
      </c>
      <c r="J158" s="339"/>
      <c r="K158" s="335"/>
    </row>
    <row r="159" ht="15" customHeight="1">
      <c r="B159" s="341"/>
      <c r="C159" s="323"/>
      <c r="D159" s="323"/>
      <c r="E159" s="323"/>
      <c r="F159" s="323"/>
      <c r="G159" s="323"/>
      <c r="H159" s="323"/>
      <c r="I159" s="323"/>
      <c r="J159" s="323"/>
      <c r="K159" s="342"/>
    </row>
    <row r="160" ht="18.75" customHeight="1">
      <c r="B160" s="288"/>
      <c r="C160" s="292"/>
      <c r="D160" s="292"/>
      <c r="E160" s="292"/>
      <c r="F160" s="313"/>
      <c r="G160" s="292"/>
      <c r="H160" s="292"/>
      <c r="I160" s="292"/>
      <c r="J160" s="292"/>
      <c r="K160" s="288"/>
    </row>
    <row r="161" ht="18.75" customHeight="1">
      <c r="B161" s="299"/>
      <c r="C161" s="299"/>
      <c r="D161" s="299"/>
      <c r="E161" s="299"/>
      <c r="F161" s="299"/>
      <c r="G161" s="299"/>
      <c r="H161" s="299"/>
      <c r="I161" s="299"/>
      <c r="J161" s="299"/>
      <c r="K161" s="299"/>
    </row>
    <row r="162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ht="45" customHeight="1">
      <c r="B163" s="281"/>
      <c r="C163" s="282" t="s">
        <v>538</v>
      </c>
      <c r="D163" s="282"/>
      <c r="E163" s="282"/>
      <c r="F163" s="282"/>
      <c r="G163" s="282"/>
      <c r="H163" s="282"/>
      <c r="I163" s="282"/>
      <c r="J163" s="282"/>
      <c r="K163" s="283"/>
    </row>
    <row r="164" ht="17.25" customHeight="1">
      <c r="B164" s="281"/>
      <c r="C164" s="306" t="s">
        <v>467</v>
      </c>
      <c r="D164" s="306"/>
      <c r="E164" s="306"/>
      <c r="F164" s="306" t="s">
        <v>468</v>
      </c>
      <c r="G164" s="343"/>
      <c r="H164" s="344" t="s">
        <v>115</v>
      </c>
      <c r="I164" s="344" t="s">
        <v>58</v>
      </c>
      <c r="J164" s="306" t="s">
        <v>469</v>
      </c>
      <c r="K164" s="283"/>
    </row>
    <row r="165" ht="17.25" customHeight="1">
      <c r="B165" s="284"/>
      <c r="C165" s="308" t="s">
        <v>470</v>
      </c>
      <c r="D165" s="308"/>
      <c r="E165" s="308"/>
      <c r="F165" s="309" t="s">
        <v>471</v>
      </c>
      <c r="G165" s="345"/>
      <c r="H165" s="346"/>
      <c r="I165" s="346"/>
      <c r="J165" s="308" t="s">
        <v>472</v>
      </c>
      <c r="K165" s="286"/>
    </row>
    <row r="166" ht="5.25" customHeight="1">
      <c r="B166" s="314"/>
      <c r="C166" s="311"/>
      <c r="D166" s="311"/>
      <c r="E166" s="311"/>
      <c r="F166" s="311"/>
      <c r="G166" s="312"/>
      <c r="H166" s="311"/>
      <c r="I166" s="311"/>
      <c r="J166" s="311"/>
      <c r="K166" s="335"/>
    </row>
    <row r="167" ht="15" customHeight="1">
      <c r="B167" s="314"/>
      <c r="C167" s="292" t="s">
        <v>476</v>
      </c>
      <c r="D167" s="292"/>
      <c r="E167" s="292"/>
      <c r="F167" s="313" t="s">
        <v>473</v>
      </c>
      <c r="G167" s="292"/>
      <c r="H167" s="292" t="s">
        <v>512</v>
      </c>
      <c r="I167" s="292" t="s">
        <v>475</v>
      </c>
      <c r="J167" s="292">
        <v>120</v>
      </c>
      <c r="K167" s="335"/>
    </row>
    <row r="168" ht="15" customHeight="1">
      <c r="B168" s="314"/>
      <c r="C168" s="292" t="s">
        <v>521</v>
      </c>
      <c r="D168" s="292"/>
      <c r="E168" s="292"/>
      <c r="F168" s="313" t="s">
        <v>473</v>
      </c>
      <c r="G168" s="292"/>
      <c r="H168" s="292" t="s">
        <v>522</v>
      </c>
      <c r="I168" s="292" t="s">
        <v>475</v>
      </c>
      <c r="J168" s="292" t="s">
        <v>523</v>
      </c>
      <c r="K168" s="335"/>
    </row>
    <row r="169" ht="15" customHeight="1">
      <c r="B169" s="314"/>
      <c r="C169" s="292" t="s">
        <v>422</v>
      </c>
      <c r="D169" s="292"/>
      <c r="E169" s="292"/>
      <c r="F169" s="313" t="s">
        <v>473</v>
      </c>
      <c r="G169" s="292"/>
      <c r="H169" s="292" t="s">
        <v>539</v>
      </c>
      <c r="I169" s="292" t="s">
        <v>475</v>
      </c>
      <c r="J169" s="292" t="s">
        <v>523</v>
      </c>
      <c r="K169" s="335"/>
    </row>
    <row r="170" ht="15" customHeight="1">
      <c r="B170" s="314"/>
      <c r="C170" s="292" t="s">
        <v>478</v>
      </c>
      <c r="D170" s="292"/>
      <c r="E170" s="292"/>
      <c r="F170" s="313" t="s">
        <v>479</v>
      </c>
      <c r="G170" s="292"/>
      <c r="H170" s="292" t="s">
        <v>539</v>
      </c>
      <c r="I170" s="292" t="s">
        <v>475</v>
      </c>
      <c r="J170" s="292">
        <v>50</v>
      </c>
      <c r="K170" s="335"/>
    </row>
    <row r="171" ht="15" customHeight="1">
      <c r="B171" s="314"/>
      <c r="C171" s="292" t="s">
        <v>481</v>
      </c>
      <c r="D171" s="292"/>
      <c r="E171" s="292"/>
      <c r="F171" s="313" t="s">
        <v>473</v>
      </c>
      <c r="G171" s="292"/>
      <c r="H171" s="292" t="s">
        <v>539</v>
      </c>
      <c r="I171" s="292" t="s">
        <v>483</v>
      </c>
      <c r="J171" s="292"/>
      <c r="K171" s="335"/>
    </row>
    <row r="172" ht="15" customHeight="1">
      <c r="B172" s="314"/>
      <c r="C172" s="292" t="s">
        <v>492</v>
      </c>
      <c r="D172" s="292"/>
      <c r="E172" s="292"/>
      <c r="F172" s="313" t="s">
        <v>479</v>
      </c>
      <c r="G172" s="292"/>
      <c r="H172" s="292" t="s">
        <v>539</v>
      </c>
      <c r="I172" s="292" t="s">
        <v>475</v>
      </c>
      <c r="J172" s="292">
        <v>50</v>
      </c>
      <c r="K172" s="335"/>
    </row>
    <row r="173" ht="15" customHeight="1">
      <c r="B173" s="314"/>
      <c r="C173" s="292" t="s">
        <v>500</v>
      </c>
      <c r="D173" s="292"/>
      <c r="E173" s="292"/>
      <c r="F173" s="313" t="s">
        <v>479</v>
      </c>
      <c r="G173" s="292"/>
      <c r="H173" s="292" t="s">
        <v>539</v>
      </c>
      <c r="I173" s="292" t="s">
        <v>475</v>
      </c>
      <c r="J173" s="292">
        <v>50</v>
      </c>
      <c r="K173" s="335"/>
    </row>
    <row r="174" ht="15" customHeight="1">
      <c r="B174" s="314"/>
      <c r="C174" s="292" t="s">
        <v>498</v>
      </c>
      <c r="D174" s="292"/>
      <c r="E174" s="292"/>
      <c r="F174" s="313" t="s">
        <v>479</v>
      </c>
      <c r="G174" s="292"/>
      <c r="H174" s="292" t="s">
        <v>539</v>
      </c>
      <c r="I174" s="292" t="s">
        <v>475</v>
      </c>
      <c r="J174" s="292">
        <v>50</v>
      </c>
      <c r="K174" s="335"/>
    </row>
    <row r="175" ht="15" customHeight="1">
      <c r="B175" s="314"/>
      <c r="C175" s="292" t="s">
        <v>114</v>
      </c>
      <c r="D175" s="292"/>
      <c r="E175" s="292"/>
      <c r="F175" s="313" t="s">
        <v>473</v>
      </c>
      <c r="G175" s="292"/>
      <c r="H175" s="292" t="s">
        <v>540</v>
      </c>
      <c r="I175" s="292" t="s">
        <v>541</v>
      </c>
      <c r="J175" s="292"/>
      <c r="K175" s="335"/>
    </row>
    <row r="176" ht="15" customHeight="1">
      <c r="B176" s="314"/>
      <c r="C176" s="292" t="s">
        <v>58</v>
      </c>
      <c r="D176" s="292"/>
      <c r="E176" s="292"/>
      <c r="F176" s="313" t="s">
        <v>473</v>
      </c>
      <c r="G176" s="292"/>
      <c r="H176" s="292" t="s">
        <v>542</v>
      </c>
      <c r="I176" s="292" t="s">
        <v>543</v>
      </c>
      <c r="J176" s="292">
        <v>1</v>
      </c>
      <c r="K176" s="335"/>
    </row>
    <row r="177" ht="15" customHeight="1">
      <c r="B177" s="314"/>
      <c r="C177" s="292" t="s">
        <v>54</v>
      </c>
      <c r="D177" s="292"/>
      <c r="E177" s="292"/>
      <c r="F177" s="313" t="s">
        <v>473</v>
      </c>
      <c r="G177" s="292"/>
      <c r="H177" s="292" t="s">
        <v>544</v>
      </c>
      <c r="I177" s="292" t="s">
        <v>475</v>
      </c>
      <c r="J177" s="292">
        <v>20</v>
      </c>
      <c r="K177" s="335"/>
    </row>
    <row r="178" ht="15" customHeight="1">
      <c r="B178" s="314"/>
      <c r="C178" s="292" t="s">
        <v>115</v>
      </c>
      <c r="D178" s="292"/>
      <c r="E178" s="292"/>
      <c r="F178" s="313" t="s">
        <v>473</v>
      </c>
      <c r="G178" s="292"/>
      <c r="H178" s="292" t="s">
        <v>545</v>
      </c>
      <c r="I178" s="292" t="s">
        <v>475</v>
      </c>
      <c r="J178" s="292">
        <v>255</v>
      </c>
      <c r="K178" s="335"/>
    </row>
    <row r="179" ht="15" customHeight="1">
      <c r="B179" s="314"/>
      <c r="C179" s="292" t="s">
        <v>116</v>
      </c>
      <c r="D179" s="292"/>
      <c r="E179" s="292"/>
      <c r="F179" s="313" t="s">
        <v>473</v>
      </c>
      <c r="G179" s="292"/>
      <c r="H179" s="292" t="s">
        <v>438</v>
      </c>
      <c r="I179" s="292" t="s">
        <v>475</v>
      </c>
      <c r="J179" s="292">
        <v>10</v>
      </c>
      <c r="K179" s="335"/>
    </row>
    <row r="180" ht="15" customHeight="1">
      <c r="B180" s="314"/>
      <c r="C180" s="292" t="s">
        <v>117</v>
      </c>
      <c r="D180" s="292"/>
      <c r="E180" s="292"/>
      <c r="F180" s="313" t="s">
        <v>473</v>
      </c>
      <c r="G180" s="292"/>
      <c r="H180" s="292" t="s">
        <v>546</v>
      </c>
      <c r="I180" s="292" t="s">
        <v>507</v>
      </c>
      <c r="J180" s="292"/>
      <c r="K180" s="335"/>
    </row>
    <row r="181" ht="15" customHeight="1">
      <c r="B181" s="314"/>
      <c r="C181" s="292" t="s">
        <v>547</v>
      </c>
      <c r="D181" s="292"/>
      <c r="E181" s="292"/>
      <c r="F181" s="313" t="s">
        <v>473</v>
      </c>
      <c r="G181" s="292"/>
      <c r="H181" s="292" t="s">
        <v>548</v>
      </c>
      <c r="I181" s="292" t="s">
        <v>507</v>
      </c>
      <c r="J181" s="292"/>
      <c r="K181" s="335"/>
    </row>
    <row r="182" ht="15" customHeight="1">
      <c r="B182" s="314"/>
      <c r="C182" s="292" t="s">
        <v>536</v>
      </c>
      <c r="D182" s="292"/>
      <c r="E182" s="292"/>
      <c r="F182" s="313" t="s">
        <v>473</v>
      </c>
      <c r="G182" s="292"/>
      <c r="H182" s="292" t="s">
        <v>549</v>
      </c>
      <c r="I182" s="292" t="s">
        <v>507</v>
      </c>
      <c r="J182" s="292"/>
      <c r="K182" s="335"/>
    </row>
    <row r="183" ht="15" customHeight="1">
      <c r="B183" s="314"/>
      <c r="C183" s="292" t="s">
        <v>119</v>
      </c>
      <c r="D183" s="292"/>
      <c r="E183" s="292"/>
      <c r="F183" s="313" t="s">
        <v>479</v>
      </c>
      <c r="G183" s="292"/>
      <c r="H183" s="292" t="s">
        <v>550</v>
      </c>
      <c r="I183" s="292" t="s">
        <v>475</v>
      </c>
      <c r="J183" s="292">
        <v>50</v>
      </c>
      <c r="K183" s="335"/>
    </row>
    <row r="184" ht="15" customHeight="1">
      <c r="B184" s="314"/>
      <c r="C184" s="292" t="s">
        <v>551</v>
      </c>
      <c r="D184" s="292"/>
      <c r="E184" s="292"/>
      <c r="F184" s="313" t="s">
        <v>479</v>
      </c>
      <c r="G184" s="292"/>
      <c r="H184" s="292" t="s">
        <v>552</v>
      </c>
      <c r="I184" s="292" t="s">
        <v>553</v>
      </c>
      <c r="J184" s="292"/>
      <c r="K184" s="335"/>
    </row>
    <row r="185" ht="15" customHeight="1">
      <c r="B185" s="314"/>
      <c r="C185" s="292" t="s">
        <v>554</v>
      </c>
      <c r="D185" s="292"/>
      <c r="E185" s="292"/>
      <c r="F185" s="313" t="s">
        <v>479</v>
      </c>
      <c r="G185" s="292"/>
      <c r="H185" s="292" t="s">
        <v>555</v>
      </c>
      <c r="I185" s="292" t="s">
        <v>553</v>
      </c>
      <c r="J185" s="292"/>
      <c r="K185" s="335"/>
    </row>
    <row r="186" ht="15" customHeight="1">
      <c r="B186" s="314"/>
      <c r="C186" s="292" t="s">
        <v>556</v>
      </c>
      <c r="D186" s="292"/>
      <c r="E186" s="292"/>
      <c r="F186" s="313" t="s">
        <v>479</v>
      </c>
      <c r="G186" s="292"/>
      <c r="H186" s="292" t="s">
        <v>557</v>
      </c>
      <c r="I186" s="292" t="s">
        <v>553</v>
      </c>
      <c r="J186" s="292"/>
      <c r="K186" s="335"/>
    </row>
    <row r="187" ht="15" customHeight="1">
      <c r="B187" s="314"/>
      <c r="C187" s="347" t="s">
        <v>558</v>
      </c>
      <c r="D187" s="292"/>
      <c r="E187" s="292"/>
      <c r="F187" s="313" t="s">
        <v>479</v>
      </c>
      <c r="G187" s="292"/>
      <c r="H187" s="292" t="s">
        <v>559</v>
      </c>
      <c r="I187" s="292" t="s">
        <v>560</v>
      </c>
      <c r="J187" s="348" t="s">
        <v>561</v>
      </c>
      <c r="K187" s="335"/>
    </row>
    <row r="188" ht="15" customHeight="1">
      <c r="B188" s="314"/>
      <c r="C188" s="298" t="s">
        <v>43</v>
      </c>
      <c r="D188" s="292"/>
      <c r="E188" s="292"/>
      <c r="F188" s="313" t="s">
        <v>473</v>
      </c>
      <c r="G188" s="292"/>
      <c r="H188" s="288" t="s">
        <v>562</v>
      </c>
      <c r="I188" s="292" t="s">
        <v>563</v>
      </c>
      <c r="J188" s="292"/>
      <c r="K188" s="335"/>
    </row>
    <row r="189" ht="15" customHeight="1">
      <c r="B189" s="314"/>
      <c r="C189" s="298" t="s">
        <v>564</v>
      </c>
      <c r="D189" s="292"/>
      <c r="E189" s="292"/>
      <c r="F189" s="313" t="s">
        <v>473</v>
      </c>
      <c r="G189" s="292"/>
      <c r="H189" s="292" t="s">
        <v>565</v>
      </c>
      <c r="I189" s="292" t="s">
        <v>507</v>
      </c>
      <c r="J189" s="292"/>
      <c r="K189" s="335"/>
    </row>
    <row r="190" ht="15" customHeight="1">
      <c r="B190" s="314"/>
      <c r="C190" s="298" t="s">
        <v>566</v>
      </c>
      <c r="D190" s="292"/>
      <c r="E190" s="292"/>
      <c r="F190" s="313" t="s">
        <v>473</v>
      </c>
      <c r="G190" s="292"/>
      <c r="H190" s="292" t="s">
        <v>567</v>
      </c>
      <c r="I190" s="292" t="s">
        <v>507</v>
      </c>
      <c r="J190" s="292"/>
      <c r="K190" s="335"/>
    </row>
    <row r="191" ht="15" customHeight="1">
      <c r="B191" s="314"/>
      <c r="C191" s="298" t="s">
        <v>568</v>
      </c>
      <c r="D191" s="292"/>
      <c r="E191" s="292"/>
      <c r="F191" s="313" t="s">
        <v>479</v>
      </c>
      <c r="G191" s="292"/>
      <c r="H191" s="292" t="s">
        <v>569</v>
      </c>
      <c r="I191" s="292" t="s">
        <v>507</v>
      </c>
      <c r="J191" s="292"/>
      <c r="K191" s="335"/>
    </row>
    <row r="192" ht="15" customHeight="1">
      <c r="B192" s="341"/>
      <c r="C192" s="349"/>
      <c r="D192" s="323"/>
      <c r="E192" s="323"/>
      <c r="F192" s="323"/>
      <c r="G192" s="323"/>
      <c r="H192" s="323"/>
      <c r="I192" s="323"/>
      <c r="J192" s="323"/>
      <c r="K192" s="342"/>
    </row>
    <row r="193" ht="18.75" customHeight="1">
      <c r="B193" s="288"/>
      <c r="C193" s="292"/>
      <c r="D193" s="292"/>
      <c r="E193" s="292"/>
      <c r="F193" s="313"/>
      <c r="G193" s="292"/>
      <c r="H193" s="292"/>
      <c r="I193" s="292"/>
      <c r="J193" s="292"/>
      <c r="K193" s="288"/>
    </row>
    <row r="194" ht="18.75" customHeight="1">
      <c r="B194" s="288"/>
      <c r="C194" s="292"/>
      <c r="D194" s="292"/>
      <c r="E194" s="292"/>
      <c r="F194" s="313"/>
      <c r="G194" s="292"/>
      <c r="H194" s="292"/>
      <c r="I194" s="292"/>
      <c r="J194" s="292"/>
      <c r="K194" s="288"/>
    </row>
    <row r="195" ht="18.75" customHeight="1">
      <c r="B195" s="299"/>
      <c r="C195" s="299"/>
      <c r="D195" s="299"/>
      <c r="E195" s="299"/>
      <c r="F195" s="299"/>
      <c r="G195" s="299"/>
      <c r="H195" s="299"/>
      <c r="I195" s="299"/>
      <c r="J195" s="299"/>
      <c r="K195" s="299"/>
    </row>
    <row r="196" ht="13.5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ht="21">
      <c r="B197" s="281"/>
      <c r="C197" s="282" t="s">
        <v>570</v>
      </c>
      <c r="D197" s="282"/>
      <c r="E197" s="282"/>
      <c r="F197" s="282"/>
      <c r="G197" s="282"/>
      <c r="H197" s="282"/>
      <c r="I197" s="282"/>
      <c r="J197" s="282"/>
      <c r="K197" s="283"/>
    </row>
    <row r="198" ht="25.5" customHeight="1">
      <c r="B198" s="281"/>
      <c r="C198" s="350" t="s">
        <v>571</v>
      </c>
      <c r="D198" s="350"/>
      <c r="E198" s="350"/>
      <c r="F198" s="350" t="s">
        <v>572</v>
      </c>
      <c r="G198" s="351"/>
      <c r="H198" s="350" t="s">
        <v>573</v>
      </c>
      <c r="I198" s="350"/>
      <c r="J198" s="350"/>
      <c r="K198" s="283"/>
    </row>
    <row r="199" ht="5.25" customHeight="1">
      <c r="B199" s="314"/>
      <c r="C199" s="311"/>
      <c r="D199" s="311"/>
      <c r="E199" s="311"/>
      <c r="F199" s="311"/>
      <c r="G199" s="292"/>
      <c r="H199" s="311"/>
      <c r="I199" s="311"/>
      <c r="J199" s="311"/>
      <c r="K199" s="335"/>
    </row>
    <row r="200" ht="15" customHeight="1">
      <c r="B200" s="314"/>
      <c r="C200" s="292" t="s">
        <v>563</v>
      </c>
      <c r="D200" s="292"/>
      <c r="E200" s="292"/>
      <c r="F200" s="313" t="s">
        <v>44</v>
      </c>
      <c r="G200" s="292"/>
      <c r="H200" s="292" t="s">
        <v>574</v>
      </c>
      <c r="I200" s="292"/>
      <c r="J200" s="292"/>
      <c r="K200" s="335"/>
    </row>
    <row r="201" ht="15" customHeight="1">
      <c r="B201" s="314"/>
      <c r="C201" s="320"/>
      <c r="D201" s="292"/>
      <c r="E201" s="292"/>
      <c r="F201" s="313" t="s">
        <v>45</v>
      </c>
      <c r="G201" s="292"/>
      <c r="H201" s="292" t="s">
        <v>575</v>
      </c>
      <c r="I201" s="292"/>
      <c r="J201" s="292"/>
      <c r="K201" s="335"/>
    </row>
    <row r="202" ht="15" customHeight="1">
      <c r="B202" s="314"/>
      <c r="C202" s="320"/>
      <c r="D202" s="292"/>
      <c r="E202" s="292"/>
      <c r="F202" s="313" t="s">
        <v>48</v>
      </c>
      <c r="G202" s="292"/>
      <c r="H202" s="292" t="s">
        <v>576</v>
      </c>
      <c r="I202" s="292"/>
      <c r="J202" s="292"/>
      <c r="K202" s="335"/>
    </row>
    <row r="203" ht="15" customHeight="1">
      <c r="B203" s="314"/>
      <c r="C203" s="292"/>
      <c r="D203" s="292"/>
      <c r="E203" s="292"/>
      <c r="F203" s="313" t="s">
        <v>46</v>
      </c>
      <c r="G203" s="292"/>
      <c r="H203" s="292" t="s">
        <v>577</v>
      </c>
      <c r="I203" s="292"/>
      <c r="J203" s="292"/>
      <c r="K203" s="335"/>
    </row>
    <row r="204" ht="15" customHeight="1">
      <c r="B204" s="314"/>
      <c r="C204" s="292"/>
      <c r="D204" s="292"/>
      <c r="E204" s="292"/>
      <c r="F204" s="313" t="s">
        <v>47</v>
      </c>
      <c r="G204" s="292"/>
      <c r="H204" s="292" t="s">
        <v>578</v>
      </c>
      <c r="I204" s="292"/>
      <c r="J204" s="292"/>
      <c r="K204" s="335"/>
    </row>
    <row r="205" ht="15" customHeight="1">
      <c r="B205" s="314"/>
      <c r="C205" s="292"/>
      <c r="D205" s="292"/>
      <c r="E205" s="292"/>
      <c r="F205" s="313"/>
      <c r="G205" s="292"/>
      <c r="H205" s="292"/>
      <c r="I205" s="292"/>
      <c r="J205" s="292"/>
      <c r="K205" s="335"/>
    </row>
    <row r="206" ht="15" customHeight="1">
      <c r="B206" s="314"/>
      <c r="C206" s="292" t="s">
        <v>519</v>
      </c>
      <c r="D206" s="292"/>
      <c r="E206" s="292"/>
      <c r="F206" s="313" t="s">
        <v>80</v>
      </c>
      <c r="G206" s="292"/>
      <c r="H206" s="292" t="s">
        <v>579</v>
      </c>
      <c r="I206" s="292"/>
      <c r="J206" s="292"/>
      <c r="K206" s="335"/>
    </row>
    <row r="207" ht="15" customHeight="1">
      <c r="B207" s="314"/>
      <c r="C207" s="320"/>
      <c r="D207" s="292"/>
      <c r="E207" s="292"/>
      <c r="F207" s="313" t="s">
        <v>418</v>
      </c>
      <c r="G207" s="292"/>
      <c r="H207" s="292" t="s">
        <v>419</v>
      </c>
      <c r="I207" s="292"/>
      <c r="J207" s="292"/>
      <c r="K207" s="335"/>
    </row>
    <row r="208" ht="15" customHeight="1">
      <c r="B208" s="314"/>
      <c r="C208" s="292"/>
      <c r="D208" s="292"/>
      <c r="E208" s="292"/>
      <c r="F208" s="313" t="s">
        <v>416</v>
      </c>
      <c r="G208" s="292"/>
      <c r="H208" s="292" t="s">
        <v>580</v>
      </c>
      <c r="I208" s="292"/>
      <c r="J208" s="292"/>
      <c r="K208" s="335"/>
    </row>
    <row r="209" ht="15" customHeight="1">
      <c r="B209" s="352"/>
      <c r="C209" s="320"/>
      <c r="D209" s="320"/>
      <c r="E209" s="320"/>
      <c r="F209" s="313" t="s">
        <v>420</v>
      </c>
      <c r="G209" s="298"/>
      <c r="H209" s="339" t="s">
        <v>421</v>
      </c>
      <c r="I209" s="339"/>
      <c r="J209" s="339"/>
      <c r="K209" s="353"/>
    </row>
    <row r="210" ht="15" customHeight="1">
      <c r="B210" s="352"/>
      <c r="C210" s="320"/>
      <c r="D210" s="320"/>
      <c r="E210" s="320"/>
      <c r="F210" s="313" t="s">
        <v>377</v>
      </c>
      <c r="G210" s="298"/>
      <c r="H210" s="339" t="s">
        <v>581</v>
      </c>
      <c r="I210" s="339"/>
      <c r="J210" s="339"/>
      <c r="K210" s="353"/>
    </row>
    <row r="211" ht="15" customHeight="1">
      <c r="B211" s="352"/>
      <c r="C211" s="320"/>
      <c r="D211" s="320"/>
      <c r="E211" s="320"/>
      <c r="F211" s="354"/>
      <c r="G211" s="298"/>
      <c r="H211" s="355"/>
      <c r="I211" s="355"/>
      <c r="J211" s="355"/>
      <c r="K211" s="353"/>
    </row>
    <row r="212" ht="15" customHeight="1">
      <c r="B212" s="352"/>
      <c r="C212" s="292" t="s">
        <v>543</v>
      </c>
      <c r="D212" s="320"/>
      <c r="E212" s="320"/>
      <c r="F212" s="313">
        <v>1</v>
      </c>
      <c r="G212" s="298"/>
      <c r="H212" s="339" t="s">
        <v>582</v>
      </c>
      <c r="I212" s="339"/>
      <c r="J212" s="339"/>
      <c r="K212" s="353"/>
    </row>
    <row r="213" ht="15" customHeight="1">
      <c r="B213" s="352"/>
      <c r="C213" s="320"/>
      <c r="D213" s="320"/>
      <c r="E213" s="320"/>
      <c r="F213" s="313">
        <v>2</v>
      </c>
      <c r="G213" s="298"/>
      <c r="H213" s="339" t="s">
        <v>583</v>
      </c>
      <c r="I213" s="339"/>
      <c r="J213" s="339"/>
      <c r="K213" s="353"/>
    </row>
    <row r="214" ht="15" customHeight="1">
      <c r="B214" s="352"/>
      <c r="C214" s="320"/>
      <c r="D214" s="320"/>
      <c r="E214" s="320"/>
      <c r="F214" s="313">
        <v>3</v>
      </c>
      <c r="G214" s="298"/>
      <c r="H214" s="339" t="s">
        <v>584</v>
      </c>
      <c r="I214" s="339"/>
      <c r="J214" s="339"/>
      <c r="K214" s="353"/>
    </row>
    <row r="215" ht="15" customHeight="1">
      <c r="B215" s="352"/>
      <c r="C215" s="320"/>
      <c r="D215" s="320"/>
      <c r="E215" s="320"/>
      <c r="F215" s="313">
        <v>4</v>
      </c>
      <c r="G215" s="298"/>
      <c r="H215" s="339" t="s">
        <v>585</v>
      </c>
      <c r="I215" s="339"/>
      <c r="J215" s="339"/>
      <c r="K215" s="353"/>
    </row>
    <row r="216" ht="12.75" customHeight="1">
      <c r="B216" s="356"/>
      <c r="C216" s="357"/>
      <c r="D216" s="357"/>
      <c r="E216" s="357"/>
      <c r="F216" s="357"/>
      <c r="G216" s="357"/>
      <c r="H216" s="357"/>
      <c r="I216" s="357"/>
      <c r="J216" s="357"/>
      <c r="K216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2019-07-08T10:30:28Z</dcterms:created>
  <dcterms:modified xsi:type="dcterms:W3CDTF">2019-07-08T10:30:34Z</dcterms:modified>
</cp:coreProperties>
</file>