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408" windowWidth="13092" windowHeight="4776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Položky!$A$1:$G$22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21" i="3"/>
  <c r="BD21"/>
  <c r="BC21"/>
  <c r="BA21"/>
  <c r="G21"/>
  <c r="BB21" s="1"/>
  <c r="BB22" s="1"/>
  <c r="F10" i="2" s="1"/>
  <c r="H10"/>
  <c r="B10"/>
  <c r="A10"/>
  <c r="BE22" i="3"/>
  <c r="I10" i="2" s="1"/>
  <c r="BD22" i="3"/>
  <c r="BC22"/>
  <c r="G10" i="2" s="1"/>
  <c r="BA22" i="3"/>
  <c r="E10" i="2" s="1"/>
  <c r="G22" i="3"/>
  <c r="C22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D19" s="1"/>
  <c r="H9" i="2" s="1"/>
  <c r="BC14" i="3"/>
  <c r="BB14"/>
  <c r="BB19" s="1"/>
  <c r="F9" i="2" s="1"/>
  <c r="G14" i="3"/>
  <c r="BA14" s="1"/>
  <c r="BA19" s="1"/>
  <c r="E9" i="2" s="1"/>
  <c r="B9"/>
  <c r="A9"/>
  <c r="BE19" i="3"/>
  <c r="I9" i="2" s="1"/>
  <c r="BC19" i="3"/>
  <c r="G9" i="2" s="1"/>
  <c r="C19" i="3"/>
  <c r="BE11"/>
  <c r="BD11"/>
  <c r="BD12" s="1"/>
  <c r="H8" i="2" s="1"/>
  <c r="BC11" i="3"/>
  <c r="BB11"/>
  <c r="BB12" s="1"/>
  <c r="F8" i="2" s="1"/>
  <c r="G11" i="3"/>
  <c r="BA11" s="1"/>
  <c r="BA12" s="1"/>
  <c r="E8" i="2" s="1"/>
  <c r="B8"/>
  <c r="A8"/>
  <c r="BE12" i="3"/>
  <c r="I8" i="2" s="1"/>
  <c r="BC12" i="3"/>
  <c r="G8" i="2" s="1"/>
  <c r="C12" i="3"/>
  <c r="BE8"/>
  <c r="BD8"/>
  <c r="BD9" s="1"/>
  <c r="H7" i="2" s="1"/>
  <c r="H11" s="1"/>
  <c r="C17" i="1" s="1"/>
  <c r="BC8" i="3"/>
  <c r="BB8"/>
  <c r="BB9" s="1"/>
  <c r="F7" i="2" s="1"/>
  <c r="G8" i="3"/>
  <c r="BA8" s="1"/>
  <c r="BA9" s="1"/>
  <c r="E7" i="2" s="1"/>
  <c r="E11" s="1"/>
  <c r="B7"/>
  <c r="A7"/>
  <c r="BE9" i="3"/>
  <c r="I7" i="2" s="1"/>
  <c r="BC9" i="3"/>
  <c r="G7" i="2" s="1"/>
  <c r="G11" s="1"/>
  <c r="C18" i="1" s="1"/>
  <c r="C9" i="3"/>
  <c r="E4"/>
  <c r="C4"/>
  <c r="F3"/>
  <c r="C3"/>
  <c r="C2" i="2"/>
  <c r="C1"/>
  <c r="C33" i="1"/>
  <c r="F33" s="1"/>
  <c r="C31"/>
  <c r="C9"/>
  <c r="G7"/>
  <c r="D2"/>
  <c r="C2"/>
  <c r="C15" l="1"/>
  <c r="I11" i="2"/>
  <c r="C21" i="1" s="1"/>
  <c r="F11" i="2"/>
  <c r="C16" i="1" s="1"/>
  <c r="G9" i="3"/>
  <c r="G12"/>
  <c r="G19"/>
  <c r="G18" i="2" l="1"/>
  <c r="I18" s="1"/>
  <c r="G17" i="1" s="1"/>
  <c r="G22" i="2"/>
  <c r="I22" s="1"/>
  <c r="G21" i="1" s="1"/>
  <c r="G16" i="2"/>
  <c r="I16" s="1"/>
  <c r="G20"/>
  <c r="I20" s="1"/>
  <c r="G19" i="1" s="1"/>
  <c r="G15"/>
  <c r="C19"/>
  <c r="C22" s="1"/>
  <c r="G17" i="2"/>
  <c r="I17" s="1"/>
  <c r="G16" i="1" s="1"/>
  <c r="G19" i="2"/>
  <c r="I19" s="1"/>
  <c r="G18" i="1" s="1"/>
  <c r="G21" i="2"/>
  <c r="I21" s="1"/>
  <c r="G20" i="1" s="1"/>
  <c r="G23" i="2"/>
  <c r="I23" s="1"/>
  <c r="H24" l="1"/>
  <c r="G23" i="1" s="1"/>
  <c r="G22" s="1"/>
  <c r="C23"/>
  <c r="F30" s="1"/>
  <c r="F31" l="1"/>
  <c r="F34" s="1"/>
</calcChain>
</file>

<file path=xl/sharedStrings.xml><?xml version="1.0" encoding="utf-8"?>
<sst xmlns="http://schemas.openxmlformats.org/spreadsheetml/2006/main" count="150" uniqueCount="115">
  <si>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</si>
  <si>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</si>
  <si>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</si>
  <si>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</si>
  <si>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</si>
  <si>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</si>
  <si>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</si>
  <si>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</si>
  <si>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</si>
  <si>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</si>
  <si>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</si>
  <si>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</si>
  <si>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</si>
  <si>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</si>
  <si>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</si>
  <si>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</si>
  <si>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</si>
  <si>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</si>
  <si>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</si>
  <si>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</si>
  <si>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</si>
  <si>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</si>
  <si>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</si>
  <si>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</si>
  <si>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</si>
  <si>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</si>
  <si>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</si>
  <si>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</si>
  <si>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</si>
  <si>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</si>
  <si>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</si>
  <si>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</si>
  <si>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</si>
  <si>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</si>
  <si>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</si>
  <si>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</si>
  <si>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</si>
  <si>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</si>
  <si>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</si>
  <si>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</si>
  <si>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</si>
  <si>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</si>
  <si>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</si>
  <si>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</si>
  <si>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</si>
  <si>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</si>
  <si>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</si>
  <si>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</si>
  <si>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</si>
  <si>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</si>
  <si>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</si>
  <si>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</si>
  <si>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</si>
  <si>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</si>
  <si>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</si>
  <si>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</si>
  <si>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</si>
  <si>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</si>
  <si>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</si>
  <si>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</si>
  <si>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</si>
  <si>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</si>
  <si>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</si>
  <si>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</si>
  <si>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</si>
  <si>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</si>
  <si>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</si>
  <si>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</si>
  <si>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</si>
  <si>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</si>
  <si>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</si>
  <si>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</si>
  <si>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</si>
  <si>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</si>
  <si>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</si>
  <si>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</si>
  <si>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</si>
  <si>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</si>
  <si>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_</t>
  </si>
  <si>
    <t>Frenštát pod Radhoštěm</t>
  </si>
  <si>
    <t>02</t>
  </si>
  <si>
    <t>oprava soklů a okapových chodníků</t>
  </si>
  <si>
    <t>01</t>
  </si>
  <si>
    <t>Dolní 428</t>
  </si>
  <si>
    <t>113106231R00</t>
  </si>
  <si>
    <t>Rozebrání dlažby okapového chodníku vč. likvidace</t>
  </si>
  <si>
    <t>m2</t>
  </si>
  <si>
    <t>5</t>
  </si>
  <si>
    <t>Komunikace</t>
  </si>
  <si>
    <t>596811111RT4</t>
  </si>
  <si>
    <t>Kladení dlaždic okapového chodníku do lože z kameniva tl. 50mm vč. dlažby betonové 40/40/5 cm</t>
  </si>
  <si>
    <t>62</t>
  </si>
  <si>
    <t>Úpravy povrchů vnější</t>
  </si>
  <si>
    <t>602022189R00</t>
  </si>
  <si>
    <t xml:space="preserve">Omítka stěn mozaiková </t>
  </si>
  <si>
    <t>622311520RV1</t>
  </si>
  <si>
    <t>Zateplovací systém, sokl, XPS tl. 60 mm zakončený stěrkou s výztužnou tkaninou</t>
  </si>
  <si>
    <t>622311653RT7</t>
  </si>
  <si>
    <t>Zateplovací systém, ostění XPS tl. 30 mm zakončený stěrkou s výztužnou tkaninou</t>
  </si>
  <si>
    <t>622481113R00</t>
  </si>
  <si>
    <t xml:space="preserve">Potažení vnějších stěn sklotex. pletivem, vypnutím </t>
  </si>
  <si>
    <t>622904112R00</t>
  </si>
  <si>
    <t xml:space="preserve">Očištění fasád tlakovou vodou složitost 1 - 2 </t>
  </si>
  <si>
    <t>783</t>
  </si>
  <si>
    <t>Nátěry</t>
  </si>
  <si>
    <t>783225600R00</t>
  </si>
  <si>
    <t>Nátěr syntetický kovových konstrukcí 2x email přípojka plynu, přípojka NN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</si>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</sst>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76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01</v>
      </c>
      <c r="D2" s="5" t="str">
        <f>Rekapitulace!G2</f>
        <v>Dolní 428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>
      <c r="A5" s="17" t="s">
        <v>80</v>
      </c>
      <c r="B5" s="18"/>
      <c r="C5" s="19" t="s">
        <v>81</v>
      </c>
      <c r="D5" s="20"/>
      <c r="E5" s="18"/>
      <c r="F5" s="13" t="s">
        <v>6</v>
      </c>
      <c r="G5" s="14"/>
    </row>
    <row r="6" spans="1:57" ht="12.9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>
      <c r="A7" s="24" t="s">
        <v>78</v>
      </c>
      <c r="B7" s="25"/>
      <c r="C7" s="26" t="s">
        <v>79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1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" customHeight="1">
      <c r="A15" s="57"/>
      <c r="B15" s="58" t="s">
        <v>22</v>
      </c>
      <c r="C15" s="59">
        <f>HSV</f>
        <v>0</v>
      </c>
      <c r="D15" s="60" t="str">
        <f>Rekapitulace!A16</f>
        <v>Ztížené výrobní podmínky</v>
      </c>
      <c r="E15" s="61"/>
      <c r="F15" s="62"/>
      <c r="G15" s="59">
        <f>Rekapitulace!I16</f>
        <v>0</v>
      </c>
    </row>
    <row r="16" spans="1:57" ht="15.9" customHeight="1">
      <c r="A16" s="57" t="s">
        <v>23</v>
      </c>
      <c r="B16" s="58" t="s">
        <v>24</v>
      </c>
      <c r="C16" s="59">
        <f>PSV</f>
        <v>0</v>
      </c>
      <c r="D16" s="9" t="str">
        <f>Rekapitulace!A17</f>
        <v>Oborová přirážka</v>
      </c>
      <c r="E16" s="63"/>
      <c r="F16" s="64"/>
      <c r="G16" s="59">
        <f>Rekapitulace!I17</f>
        <v>0</v>
      </c>
    </row>
    <row r="17" spans="1:7" ht="15.9" customHeight="1">
      <c r="A17" s="57" t="s">
        <v>25</v>
      </c>
      <c r="B17" s="58" t="s">
        <v>26</v>
      </c>
      <c r="C17" s="59">
        <f>Mont</f>
        <v>0</v>
      </c>
      <c r="D17" s="9" t="str">
        <f>Rekapitulace!A18</f>
        <v>Přesun stavebních kapacit</v>
      </c>
      <c r="E17" s="63"/>
      <c r="F17" s="64"/>
      <c r="G17" s="59">
        <f>Rekapitulace!I18</f>
        <v>0</v>
      </c>
    </row>
    <row r="18" spans="1:7" ht="15.9" customHeight="1">
      <c r="A18" s="65" t="s">
        <v>27</v>
      </c>
      <c r="B18" s="66" t="s">
        <v>28</v>
      </c>
      <c r="C18" s="59">
        <f>Dodavka</f>
        <v>0</v>
      </c>
      <c r="D18" s="9" t="str">
        <f>Rekapitulace!A19</f>
        <v>Mimostaveništní doprava</v>
      </c>
      <c r="E18" s="63"/>
      <c r="F18" s="64"/>
      <c r="G18" s="59">
        <f>Rekapitulace!I19</f>
        <v>0</v>
      </c>
    </row>
    <row r="19" spans="1:7" ht="15.9" customHeight="1">
      <c r="A19" s="67" t="s">
        <v>29</v>
      </c>
      <c r="B19" s="58"/>
      <c r="C19" s="59">
        <f>SUM(C15:C18)</f>
        <v>0</v>
      </c>
      <c r="D19" s="9" t="str">
        <f>Rekapitulace!A20</f>
        <v>Zařízení staveniště</v>
      </c>
      <c r="E19" s="63"/>
      <c r="F19" s="64"/>
      <c r="G19" s="59">
        <f>Rekapitulace!I20</f>
        <v>0</v>
      </c>
    </row>
    <row r="20" spans="1:7" ht="15.9" customHeight="1">
      <c r="A20" s="67"/>
      <c r="B20" s="58"/>
      <c r="C20" s="59"/>
      <c r="D20" s="9" t="str">
        <f>Rekapitulace!A21</f>
        <v>Provoz investora</v>
      </c>
      <c r="E20" s="63"/>
      <c r="F20" s="64"/>
      <c r="G20" s="59">
        <f>Rekapitulace!I21</f>
        <v>0</v>
      </c>
    </row>
    <row r="21" spans="1:7" ht="15.9" customHeight="1">
      <c r="A21" s="67" t="s">
        <v>30</v>
      </c>
      <c r="B21" s="58"/>
      <c r="C21" s="59">
        <f>HZS</f>
        <v>0</v>
      </c>
      <c r="D21" s="9" t="str">
        <f>Rekapitulace!A22</f>
        <v>Kompletační činnost (IČD)</v>
      </c>
      <c r="E21" s="63"/>
      <c r="F21" s="64"/>
      <c r="G21" s="59">
        <f>Rekapitulace!I22</f>
        <v>0</v>
      </c>
    </row>
    <row r="22" spans="1:7" ht="15.9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15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15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H24" sqref="H24:I24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108" t="s">
        <v>48</v>
      </c>
      <c r="B1" s="109"/>
      <c r="C1" s="110" t="str">
        <f>CONCATENATE(cislostavby," ",nazevstavby)</f>
        <v>_ Frenštát pod Radhoštěm</v>
      </c>
      <c r="D1" s="111"/>
      <c r="E1" s="112"/>
      <c r="F1" s="111"/>
      <c r="G1" s="113" t="s">
        <v>49</v>
      </c>
      <c r="H1" s="114" t="s">
        <v>82</v>
      </c>
      <c r="I1" s="115"/>
    </row>
    <row r="2" spans="1:57" ht="13.8" thickBot="1">
      <c r="A2" s="116" t="s">
        <v>50</v>
      </c>
      <c r="B2" s="117"/>
      <c r="C2" s="118" t="str">
        <f>CONCATENATE(cisloobjektu," ",nazevobjektu)</f>
        <v>02 oprava soklů a okapových chodníků</v>
      </c>
      <c r="D2" s="119"/>
      <c r="E2" s="120"/>
      <c r="F2" s="119"/>
      <c r="G2" s="121" t="s">
        <v>83</v>
      </c>
      <c r="H2" s="122"/>
      <c r="I2" s="123"/>
    </row>
    <row r="3" spans="1:57" ht="13.8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8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8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19" t="str">
        <f>Položky!B7</f>
        <v>1</v>
      </c>
      <c r="B7" s="133" t="str">
        <f>Položky!C7</f>
        <v>Zemní práce</v>
      </c>
      <c r="C7" s="69"/>
      <c r="D7" s="134"/>
      <c r="E7" s="220">
        <f>Položky!BA9</f>
        <v>0</v>
      </c>
      <c r="F7" s="221">
        <f>Položky!BB9</f>
        <v>0</v>
      </c>
      <c r="G7" s="221">
        <f>Položky!BC9</f>
        <v>0</v>
      </c>
      <c r="H7" s="221">
        <f>Položky!BD9</f>
        <v>0</v>
      </c>
      <c r="I7" s="222">
        <f>Položky!BE9</f>
        <v>0</v>
      </c>
    </row>
    <row r="8" spans="1:57" s="37" customFormat="1">
      <c r="A8" s="219" t="str">
        <f>Položky!B10</f>
        <v>5</v>
      </c>
      <c r="B8" s="133" t="str">
        <f>Položky!C10</f>
        <v>Komunikace</v>
      </c>
      <c r="C8" s="69"/>
      <c r="D8" s="134"/>
      <c r="E8" s="220">
        <f>Položky!BA12</f>
        <v>0</v>
      </c>
      <c r="F8" s="221">
        <f>Položky!BB12</f>
        <v>0</v>
      </c>
      <c r="G8" s="221">
        <f>Položky!BC12</f>
        <v>0</v>
      </c>
      <c r="H8" s="221">
        <f>Položky!BD12</f>
        <v>0</v>
      </c>
      <c r="I8" s="222">
        <f>Položky!BE12</f>
        <v>0</v>
      </c>
    </row>
    <row r="9" spans="1:57" s="37" customFormat="1">
      <c r="A9" s="219" t="str">
        <f>Položky!B13</f>
        <v>62</v>
      </c>
      <c r="B9" s="133" t="str">
        <f>Položky!C13</f>
        <v>Úpravy povrchů vnější</v>
      </c>
      <c r="C9" s="69"/>
      <c r="D9" s="134"/>
      <c r="E9" s="220">
        <f>Položky!BA19</f>
        <v>0</v>
      </c>
      <c r="F9" s="221">
        <f>Položky!BB19</f>
        <v>0</v>
      </c>
      <c r="G9" s="221">
        <f>Položky!BC19</f>
        <v>0</v>
      </c>
      <c r="H9" s="221">
        <f>Položky!BD19</f>
        <v>0</v>
      </c>
      <c r="I9" s="222">
        <f>Položky!BE19</f>
        <v>0</v>
      </c>
    </row>
    <row r="10" spans="1:57" s="37" customFormat="1" ht="13.8" thickBot="1">
      <c r="A10" s="219" t="str">
        <f>Položky!B20</f>
        <v>783</v>
      </c>
      <c r="B10" s="133" t="str">
        <f>Položky!C20</f>
        <v>Nátěry</v>
      </c>
      <c r="C10" s="69"/>
      <c r="D10" s="134"/>
      <c r="E10" s="220">
        <f>Položky!BA22</f>
        <v>0</v>
      </c>
      <c r="F10" s="221">
        <f>Položky!BB22</f>
        <v>0</v>
      </c>
      <c r="G10" s="221">
        <f>Položky!BC22</f>
        <v>0</v>
      </c>
      <c r="H10" s="221">
        <f>Položky!BD22</f>
        <v>0</v>
      </c>
      <c r="I10" s="222">
        <f>Položky!BE22</f>
        <v>0</v>
      </c>
    </row>
    <row r="11" spans="1:57" s="141" customFormat="1" ht="13.8" thickBot="1">
      <c r="A11" s="135"/>
      <c r="B11" s="136" t="s">
        <v>57</v>
      </c>
      <c r="C11" s="136"/>
      <c r="D11" s="137"/>
      <c r="E11" s="138">
        <f>SUM(E7:E10)</f>
        <v>0</v>
      </c>
      <c r="F11" s="139">
        <f>SUM(F7:F10)</f>
        <v>0</v>
      </c>
      <c r="G11" s="139">
        <f>SUM(G7:G10)</f>
        <v>0</v>
      </c>
      <c r="H11" s="139">
        <f>SUM(H7:H10)</f>
        <v>0</v>
      </c>
      <c r="I11" s="140">
        <f>SUM(I7:I10)</f>
        <v>0</v>
      </c>
    </row>
    <row r="12" spans="1:57">
      <c r="A12" s="69"/>
      <c r="B12" s="69"/>
      <c r="C12" s="69"/>
      <c r="D12" s="69"/>
      <c r="E12" s="69"/>
      <c r="F12" s="69"/>
      <c r="G12" s="69"/>
      <c r="H12" s="69"/>
      <c r="I12" s="69"/>
    </row>
    <row r="13" spans="1:57" ht="19.5" customHeight="1">
      <c r="A13" s="125" t="s">
        <v>58</v>
      </c>
      <c r="B13" s="125"/>
      <c r="C13" s="125"/>
      <c r="D13" s="125"/>
      <c r="E13" s="125"/>
      <c r="F13" s="125"/>
      <c r="G13" s="142"/>
      <c r="H13" s="125"/>
      <c r="I13" s="125"/>
      <c r="BA13" s="43"/>
      <c r="BB13" s="43"/>
      <c r="BC13" s="43"/>
      <c r="BD13" s="43"/>
      <c r="BE13" s="43"/>
    </row>
    <row r="14" spans="1:57" ht="13.8" thickBot="1">
      <c r="A14" s="82"/>
      <c r="B14" s="82"/>
      <c r="C14" s="82"/>
      <c r="D14" s="82"/>
      <c r="E14" s="82"/>
      <c r="F14" s="82"/>
      <c r="G14" s="82"/>
      <c r="H14" s="82"/>
      <c r="I14" s="82"/>
    </row>
    <row r="15" spans="1:57">
      <c r="A15" s="76" t="s">
        <v>59</v>
      </c>
      <c r="B15" s="77"/>
      <c r="C15" s="77"/>
      <c r="D15" s="143"/>
      <c r="E15" s="144" t="s">
        <v>60</v>
      </c>
      <c r="F15" s="145" t="s">
        <v>61</v>
      </c>
      <c r="G15" s="146" t="s">
        <v>62</v>
      </c>
      <c r="H15" s="147"/>
      <c r="I15" s="148" t="s">
        <v>60</v>
      </c>
    </row>
    <row r="16" spans="1:57">
      <c r="A16" s="67" t="s">
        <v>107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>
      <c r="A17" s="67" t="s">
        <v>108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109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110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111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1</v>
      </c>
    </row>
    <row r="21" spans="1:53">
      <c r="A21" s="67" t="s">
        <v>112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1</v>
      </c>
    </row>
    <row r="22" spans="1:53">
      <c r="A22" s="67" t="s">
        <v>113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2</v>
      </c>
    </row>
    <row r="23" spans="1:53">
      <c r="A23" s="67" t="s">
        <v>114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2</v>
      </c>
    </row>
    <row r="24" spans="1:53" ht="13.8" thickBot="1">
      <c r="A24" s="155"/>
      <c r="B24" s="156" t="s">
        <v>63</v>
      </c>
      <c r="C24" s="157"/>
      <c r="D24" s="158"/>
      <c r="E24" s="159"/>
      <c r="F24" s="160"/>
      <c r="G24" s="160"/>
      <c r="H24" s="161">
        <f>SUM(I16:I23)</f>
        <v>0</v>
      </c>
      <c r="I24" s="162"/>
    </row>
    <row r="26" spans="1:53">
      <c r="B26" s="141"/>
      <c r="F26" s="163"/>
      <c r="G26" s="164"/>
      <c r="H26" s="164"/>
      <c r="I26" s="165"/>
    </row>
    <row r="27" spans="1:53"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5"/>
  <sheetViews>
    <sheetView showGridLines="0" showZeros="0" zoomScaleNormal="100" workbookViewId="0">
      <selection activeCell="A22" sqref="A22:IV24"/>
    </sheetView>
  </sheetViews>
  <sheetFormatPr defaultColWidth="9.109375" defaultRowHeight="13.2"/>
  <cols>
    <col min="1" max="1" width="4.44140625" style="167" customWidth="1"/>
    <col min="2" max="2" width="11.5546875" style="167" customWidth="1"/>
    <col min="3" max="3" width="40.44140625" style="167" customWidth="1"/>
    <col min="4" max="4" width="5.5546875" style="167" customWidth="1"/>
    <col min="5" max="5" width="8.5546875" style="213" customWidth="1"/>
    <col min="6" max="6" width="9.88671875" style="167" customWidth="1"/>
    <col min="7" max="7" width="13.88671875" style="167" customWidth="1"/>
    <col min="8" max="11" width="9.109375" style="167"/>
    <col min="12" max="12" width="75.21875" style="167" customWidth="1"/>
    <col min="13" max="13" width="45.21875" style="167" customWidth="1"/>
    <col min="14" max="16384" width="9.109375" style="167"/>
  </cols>
  <sheetData>
    <row r="1" spans="1:104" ht="15.6">
      <c r="A1" s="166" t="s">
        <v>77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8" thickTop="1">
      <c r="A3" s="108" t="s">
        <v>48</v>
      </c>
      <c r="B3" s="109"/>
      <c r="C3" s="110" t="str">
        <f>CONCATENATE(cislostavby," ",nazevstavby)</f>
        <v>_ Frenštát pod Radhoštěm</v>
      </c>
      <c r="D3" s="172"/>
      <c r="E3" s="173" t="s">
        <v>64</v>
      </c>
      <c r="F3" s="174" t="str">
        <f>Rekapitulace!H1</f>
        <v>01</v>
      </c>
      <c r="G3" s="175"/>
    </row>
    <row r="4" spans="1:104" ht="13.8" thickBot="1">
      <c r="A4" s="176" t="s">
        <v>50</v>
      </c>
      <c r="B4" s="117"/>
      <c r="C4" s="118" t="str">
        <f>CONCATENATE(cisloobjektu," ",nazevobjektu)</f>
        <v>02 oprava soklů a okapových chodníků</v>
      </c>
      <c r="D4" s="177"/>
      <c r="E4" s="178" t="str">
        <f>Rekapitulace!G2</f>
        <v>Dolní 428</v>
      </c>
      <c r="F4" s="179"/>
      <c r="G4" s="180"/>
    </row>
    <row r="5" spans="1:104" ht="13.8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38.494999999999997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0</v>
      </c>
    </row>
    <row r="9" spans="1:104">
      <c r="A9" s="203"/>
      <c r="B9" s="204" t="s">
        <v>75</v>
      </c>
      <c r="C9" s="205" t="str">
        <f>CONCATENATE(B7," ",C7)</f>
        <v>1 Zemní práce</v>
      </c>
      <c r="D9" s="206"/>
      <c r="E9" s="207"/>
      <c r="F9" s="208"/>
      <c r="G9" s="209">
        <f>SUM(G7:G8)</f>
        <v>0</v>
      </c>
      <c r="O9" s="195">
        <v>4</v>
      </c>
      <c r="BA9" s="210">
        <f>SUM(BA7:BA8)</f>
        <v>0</v>
      </c>
      <c r="BB9" s="210">
        <f>SUM(BB7:BB8)</f>
        <v>0</v>
      </c>
      <c r="BC9" s="210">
        <f>SUM(BC7:BC8)</f>
        <v>0</v>
      </c>
      <c r="BD9" s="210">
        <f>SUM(BD7:BD8)</f>
        <v>0</v>
      </c>
      <c r="BE9" s="210">
        <f>SUM(BE7:BE8)</f>
        <v>0</v>
      </c>
    </row>
    <row r="10" spans="1:104">
      <c r="A10" s="188" t="s">
        <v>72</v>
      </c>
      <c r="B10" s="189" t="s">
        <v>87</v>
      </c>
      <c r="C10" s="190" t="s">
        <v>88</v>
      </c>
      <c r="D10" s="191"/>
      <c r="E10" s="192"/>
      <c r="F10" s="192"/>
      <c r="G10" s="193"/>
      <c r="H10" s="194"/>
      <c r="I10" s="194"/>
      <c r="O10" s="195">
        <v>1</v>
      </c>
    </row>
    <row r="11" spans="1:104" ht="20.399999999999999">
      <c r="A11" s="196">
        <v>2</v>
      </c>
      <c r="B11" s="197" t="s">
        <v>89</v>
      </c>
      <c r="C11" s="198" t="s">
        <v>90</v>
      </c>
      <c r="D11" s="199" t="s">
        <v>86</v>
      </c>
      <c r="E11" s="200">
        <v>30.795999999999999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0.18107999999999999</v>
      </c>
    </row>
    <row r="12" spans="1:104">
      <c r="A12" s="203"/>
      <c r="B12" s="204" t="s">
        <v>75</v>
      </c>
      <c r="C12" s="205" t="str">
        <f>CONCATENATE(B10," ",C10)</f>
        <v>5 Komunikace</v>
      </c>
      <c r="D12" s="206"/>
      <c r="E12" s="207"/>
      <c r="F12" s="208"/>
      <c r="G12" s="209">
        <f>SUM(G10:G11)</f>
        <v>0</v>
      </c>
      <c r="O12" s="195">
        <v>4</v>
      </c>
      <c r="BA12" s="210">
        <f>SUM(BA10:BA11)</f>
        <v>0</v>
      </c>
      <c r="BB12" s="210">
        <f>SUM(BB10:BB11)</f>
        <v>0</v>
      </c>
      <c r="BC12" s="210">
        <f>SUM(BC10:BC11)</f>
        <v>0</v>
      </c>
      <c r="BD12" s="210">
        <f>SUM(BD10:BD11)</f>
        <v>0</v>
      </c>
      <c r="BE12" s="210">
        <f>SUM(BE10:BE11)</f>
        <v>0</v>
      </c>
    </row>
    <row r="13" spans="1:104">
      <c r="A13" s="188" t="s">
        <v>72</v>
      </c>
      <c r="B13" s="189" t="s">
        <v>91</v>
      </c>
      <c r="C13" s="190" t="s">
        <v>92</v>
      </c>
      <c r="D13" s="191"/>
      <c r="E13" s="192"/>
      <c r="F13" s="192"/>
      <c r="G13" s="193"/>
      <c r="H13" s="194"/>
      <c r="I13" s="194"/>
      <c r="O13" s="195">
        <v>1</v>
      </c>
    </row>
    <row r="14" spans="1:104">
      <c r="A14" s="196">
        <v>3</v>
      </c>
      <c r="B14" s="197" t="s">
        <v>93</v>
      </c>
      <c r="C14" s="198" t="s">
        <v>94</v>
      </c>
      <c r="D14" s="199" t="s">
        <v>86</v>
      </c>
      <c r="E14" s="200">
        <v>115.114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4.1999999999999997E-3</v>
      </c>
    </row>
    <row r="15" spans="1:104" ht="20.399999999999999">
      <c r="A15" s="196">
        <v>4</v>
      </c>
      <c r="B15" s="197" t="s">
        <v>95</v>
      </c>
      <c r="C15" s="198" t="s">
        <v>96</v>
      </c>
      <c r="D15" s="199" t="s">
        <v>86</v>
      </c>
      <c r="E15" s="200">
        <v>99.496499999999997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1</v>
      </c>
      <c r="CZ15" s="167">
        <v>9.6799999999999994E-3</v>
      </c>
    </row>
    <row r="16" spans="1:104" ht="20.399999999999999">
      <c r="A16" s="196">
        <v>5</v>
      </c>
      <c r="B16" s="197" t="s">
        <v>97</v>
      </c>
      <c r="C16" s="198" t="s">
        <v>98</v>
      </c>
      <c r="D16" s="199" t="s">
        <v>86</v>
      </c>
      <c r="E16" s="200">
        <v>9.92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1.0109999999999999E-2</v>
      </c>
    </row>
    <row r="17" spans="1:104">
      <c r="A17" s="196">
        <v>6</v>
      </c>
      <c r="B17" s="197" t="s">
        <v>99</v>
      </c>
      <c r="C17" s="198" t="s">
        <v>100</v>
      </c>
      <c r="D17" s="199" t="s">
        <v>86</v>
      </c>
      <c r="E17" s="200">
        <v>5.6974999999999998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0</v>
      </c>
      <c r="AC17" s="167">
        <v>0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0</v>
      </c>
      <c r="CZ17" s="167">
        <v>4.8999999999999998E-4</v>
      </c>
    </row>
    <row r="18" spans="1:104">
      <c r="A18" s="196">
        <v>7</v>
      </c>
      <c r="B18" s="197" t="s">
        <v>101</v>
      </c>
      <c r="C18" s="198" t="s">
        <v>102</v>
      </c>
      <c r="D18" s="199" t="s">
        <v>86</v>
      </c>
      <c r="E18" s="200">
        <v>115.114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2.0000000000000002E-5</v>
      </c>
    </row>
    <row r="19" spans="1:104">
      <c r="A19" s="203"/>
      <c r="B19" s="204" t="s">
        <v>75</v>
      </c>
      <c r="C19" s="205" t="str">
        <f>CONCATENATE(B13," ",C13)</f>
        <v>62 Úpravy povrchů vnější</v>
      </c>
      <c r="D19" s="206"/>
      <c r="E19" s="207"/>
      <c r="F19" s="208"/>
      <c r="G19" s="209">
        <f>SUM(G13:G18)</f>
        <v>0</v>
      </c>
      <c r="O19" s="195">
        <v>4</v>
      </c>
      <c r="BA19" s="210">
        <f>SUM(BA13:BA18)</f>
        <v>0</v>
      </c>
      <c r="BB19" s="210">
        <f>SUM(BB13:BB18)</f>
        <v>0</v>
      </c>
      <c r="BC19" s="210">
        <f>SUM(BC13:BC18)</f>
        <v>0</v>
      </c>
      <c r="BD19" s="210">
        <f>SUM(BD13:BD18)</f>
        <v>0</v>
      </c>
      <c r="BE19" s="210">
        <f>SUM(BE13:BE18)</f>
        <v>0</v>
      </c>
    </row>
    <row r="20" spans="1:104">
      <c r="A20" s="188" t="s">
        <v>72</v>
      </c>
      <c r="B20" s="189" t="s">
        <v>103</v>
      </c>
      <c r="C20" s="190" t="s">
        <v>104</v>
      </c>
      <c r="D20" s="191"/>
      <c r="E20" s="192"/>
      <c r="F20" s="192"/>
      <c r="G20" s="193"/>
      <c r="H20" s="194"/>
      <c r="I20" s="194"/>
      <c r="O20" s="195">
        <v>1</v>
      </c>
    </row>
    <row r="21" spans="1:104" ht="20.399999999999999">
      <c r="A21" s="196">
        <v>8</v>
      </c>
      <c r="B21" s="197" t="s">
        <v>105</v>
      </c>
      <c r="C21" s="198" t="s">
        <v>106</v>
      </c>
      <c r="D21" s="199" t="s">
        <v>86</v>
      </c>
      <c r="E21" s="200">
        <v>4.55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7</v>
      </c>
      <c r="AC21" s="167">
        <v>7</v>
      </c>
      <c r="AZ21" s="167">
        <v>2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7</v>
      </c>
      <c r="CZ21" s="167">
        <v>2.7999999999999998E-4</v>
      </c>
    </row>
    <row r="22" spans="1:104">
      <c r="A22" s="203"/>
      <c r="B22" s="204" t="s">
        <v>75</v>
      </c>
      <c r="C22" s="205" t="str">
        <f>CONCATENATE(B20," ",C20)</f>
        <v>783 Nátěry</v>
      </c>
      <c r="D22" s="206"/>
      <c r="E22" s="207"/>
      <c r="F22" s="208"/>
      <c r="G22" s="209">
        <f>SUM(G20:G21)</f>
        <v>0</v>
      </c>
      <c r="O22" s="195">
        <v>4</v>
      </c>
      <c r="BA22" s="210">
        <f>SUM(BA20:BA21)</f>
        <v>0</v>
      </c>
      <c r="BB22" s="210">
        <f>SUM(BB20:BB21)</f>
        <v>0</v>
      </c>
      <c r="BC22" s="210">
        <f>SUM(BC20:BC21)</f>
        <v>0</v>
      </c>
      <c r="BD22" s="210">
        <f>SUM(BD20:BD21)</f>
        <v>0</v>
      </c>
      <c r="BE22" s="210">
        <f>SUM(BE20:BE21)</f>
        <v>0</v>
      </c>
    </row>
    <row r="23" spans="1:104">
      <c r="E23" s="167"/>
    </row>
    <row r="24" spans="1:104">
      <c r="E24" s="167"/>
    </row>
    <row r="25" spans="1:104">
      <c r="E25" s="167"/>
    </row>
    <row r="26" spans="1:104">
      <c r="E26" s="167"/>
    </row>
    <row r="27" spans="1:104">
      <c r="E27" s="167"/>
    </row>
    <row r="28" spans="1:104">
      <c r="E28" s="167"/>
    </row>
    <row r="29" spans="1:104">
      <c r="E29" s="167"/>
    </row>
    <row r="30" spans="1:104">
      <c r="E30" s="167"/>
    </row>
    <row r="31" spans="1:104">
      <c r="E31" s="167"/>
    </row>
    <row r="32" spans="1:104">
      <c r="E32" s="167"/>
    </row>
    <row r="33" spans="1:7">
      <c r="E33" s="167"/>
    </row>
    <row r="34" spans="1:7">
      <c r="E34" s="167"/>
    </row>
    <row r="35" spans="1:7">
      <c r="E35" s="167"/>
    </row>
    <row r="36" spans="1:7">
      <c r="E36" s="167"/>
    </row>
    <row r="37" spans="1:7">
      <c r="E37" s="167"/>
    </row>
    <row r="38" spans="1:7">
      <c r="E38" s="167"/>
    </row>
    <row r="39" spans="1:7">
      <c r="E39" s="167"/>
    </row>
    <row r="40" spans="1:7">
      <c r="E40" s="167"/>
    </row>
    <row r="41" spans="1:7">
      <c r="E41" s="167"/>
    </row>
    <row r="42" spans="1:7">
      <c r="E42" s="167"/>
    </row>
    <row r="43" spans="1:7">
      <c r="E43" s="167"/>
    </row>
    <row r="44" spans="1:7">
      <c r="E44" s="167"/>
    </row>
    <row r="45" spans="1:7">
      <c r="E45" s="167"/>
    </row>
    <row r="46" spans="1:7">
      <c r="A46" s="211"/>
      <c r="B46" s="211"/>
      <c r="C46" s="211"/>
      <c r="D46" s="211"/>
      <c r="E46" s="211"/>
      <c r="F46" s="211"/>
      <c r="G46" s="211"/>
    </row>
    <row r="47" spans="1:7">
      <c r="A47" s="211"/>
      <c r="B47" s="211"/>
      <c r="C47" s="211"/>
      <c r="D47" s="211"/>
      <c r="E47" s="211"/>
      <c r="F47" s="211"/>
      <c r="G47" s="211"/>
    </row>
    <row r="48" spans="1:7">
      <c r="A48" s="211"/>
      <c r="B48" s="211"/>
      <c r="C48" s="211"/>
      <c r="D48" s="211"/>
      <c r="E48" s="211"/>
      <c r="F48" s="211"/>
      <c r="G48" s="211"/>
    </row>
    <row r="49" spans="1:7">
      <c r="A49" s="211"/>
      <c r="B49" s="211"/>
      <c r="C49" s="211"/>
      <c r="D49" s="211"/>
      <c r="E49" s="211"/>
      <c r="F49" s="211"/>
      <c r="G49" s="211"/>
    </row>
    <row r="50" spans="1:7">
      <c r="E50" s="167"/>
    </row>
    <row r="51" spans="1:7">
      <c r="E51" s="167"/>
    </row>
    <row r="52" spans="1:7">
      <c r="E52" s="167"/>
    </row>
    <row r="53" spans="1:7">
      <c r="E53" s="167"/>
    </row>
    <row r="54" spans="1:7">
      <c r="E54" s="167"/>
    </row>
    <row r="55" spans="1:7">
      <c r="E55" s="167"/>
    </row>
    <row r="56" spans="1:7">
      <c r="E56" s="167"/>
    </row>
    <row r="57" spans="1:7">
      <c r="E57" s="167"/>
    </row>
    <row r="58" spans="1:7">
      <c r="E58" s="167"/>
    </row>
    <row r="59" spans="1:7">
      <c r="E59" s="167"/>
    </row>
    <row r="60" spans="1:7">
      <c r="E60" s="167"/>
    </row>
    <row r="61" spans="1:7">
      <c r="E61" s="167"/>
    </row>
    <row r="62" spans="1:7">
      <c r="E62" s="167"/>
    </row>
    <row r="63" spans="1:7">
      <c r="E63" s="167"/>
    </row>
    <row r="64" spans="1:7">
      <c r="E64" s="167"/>
    </row>
    <row r="65" spans="5:5">
      <c r="E65" s="167"/>
    </row>
    <row r="66" spans="5:5">
      <c r="E66" s="167"/>
    </row>
    <row r="67" spans="5:5">
      <c r="E67" s="167"/>
    </row>
    <row r="68" spans="5:5">
      <c r="E68" s="167"/>
    </row>
    <row r="69" spans="5:5">
      <c r="E69" s="167"/>
    </row>
    <row r="70" spans="5:5">
      <c r="E70" s="167"/>
    </row>
    <row r="71" spans="5:5">
      <c r="E71" s="167"/>
    </row>
    <row r="72" spans="5:5">
      <c r="E72" s="167"/>
    </row>
    <row r="73" spans="5:5">
      <c r="E73" s="167"/>
    </row>
    <row r="74" spans="5:5">
      <c r="E74" s="167"/>
    </row>
    <row r="75" spans="5:5">
      <c r="E75" s="167"/>
    </row>
    <row r="76" spans="5:5">
      <c r="E76" s="167"/>
    </row>
    <row r="77" spans="5:5">
      <c r="E77" s="167"/>
    </row>
    <row r="78" spans="5:5">
      <c r="E78" s="167"/>
    </row>
    <row r="79" spans="5:5">
      <c r="E79" s="167"/>
    </row>
    <row r="80" spans="5:5">
      <c r="E80" s="167"/>
    </row>
    <row r="81" spans="1:7">
      <c r="A81" s="212"/>
      <c r="B81" s="212"/>
    </row>
    <row r="82" spans="1:7">
      <c r="A82" s="211"/>
      <c r="B82" s="211"/>
      <c r="C82" s="214"/>
      <c r="D82" s="214"/>
      <c r="E82" s="215"/>
      <c r="F82" s="214"/>
      <c r="G82" s="216"/>
    </row>
    <row r="83" spans="1:7">
      <c r="A83" s="217"/>
      <c r="B83" s="217"/>
      <c r="C83" s="211"/>
      <c r="D83" s="211"/>
      <c r="E83" s="218"/>
      <c r="F83" s="211"/>
      <c r="G83" s="211"/>
    </row>
    <row r="84" spans="1:7">
      <c r="A84" s="211"/>
      <c r="B84" s="211"/>
      <c r="C84" s="211"/>
      <c r="D84" s="211"/>
      <c r="E84" s="218"/>
      <c r="F84" s="211"/>
      <c r="G84" s="211"/>
    </row>
    <row r="85" spans="1:7">
      <c r="A85" s="211"/>
      <c r="B85" s="211"/>
      <c r="C85" s="211"/>
      <c r="D85" s="211"/>
      <c r="E85" s="218"/>
      <c r="F85" s="211"/>
      <c r="G85" s="211"/>
    </row>
    <row r="86" spans="1:7">
      <c r="A86" s="211"/>
      <c r="B86" s="211"/>
      <c r="C86" s="211"/>
      <c r="D86" s="211"/>
      <c r="E86" s="218"/>
      <c r="F86" s="211"/>
      <c r="G86" s="211"/>
    </row>
    <row r="87" spans="1:7">
      <c r="A87" s="211"/>
      <c r="B87" s="211"/>
      <c r="C87" s="211"/>
      <c r="D87" s="211"/>
      <c r="E87" s="218"/>
      <c r="F87" s="211"/>
      <c r="G87" s="211"/>
    </row>
    <row r="88" spans="1:7">
      <c r="A88" s="211"/>
      <c r="B88" s="211"/>
      <c r="C88" s="211"/>
      <c r="D88" s="211"/>
      <c r="E88" s="218"/>
      <c r="F88" s="211"/>
      <c r="G88" s="211"/>
    </row>
    <row r="89" spans="1:7">
      <c r="A89" s="211"/>
      <c r="B89" s="211"/>
      <c r="C89" s="211"/>
      <c r="D89" s="211"/>
      <c r="E89" s="218"/>
      <c r="F89" s="211"/>
      <c r="G89" s="211"/>
    </row>
    <row r="90" spans="1:7">
      <c r="A90" s="211"/>
      <c r="B90" s="211"/>
      <c r="C90" s="211"/>
      <c r="D90" s="211"/>
      <c r="E90" s="218"/>
      <c r="F90" s="211"/>
      <c r="G90" s="211"/>
    </row>
    <row r="91" spans="1:7">
      <c r="A91" s="211"/>
      <c r="B91" s="211"/>
      <c r="C91" s="211"/>
      <c r="D91" s="211"/>
      <c r="E91" s="218"/>
      <c r="F91" s="211"/>
      <c r="G91" s="211"/>
    </row>
    <row r="92" spans="1:7">
      <c r="A92" s="211"/>
      <c r="B92" s="211"/>
      <c r="C92" s="211"/>
      <c r="D92" s="211"/>
      <c r="E92" s="218"/>
      <c r="F92" s="211"/>
      <c r="G92" s="211"/>
    </row>
    <row r="93" spans="1:7">
      <c r="A93" s="211"/>
      <c r="B93" s="211"/>
      <c r="C93" s="211"/>
      <c r="D93" s="211"/>
      <c r="E93" s="218"/>
      <c r="F93" s="211"/>
      <c r="G93" s="211"/>
    </row>
    <row r="94" spans="1:7">
      <c r="A94" s="211"/>
      <c r="B94" s="211"/>
      <c r="C94" s="211"/>
      <c r="D94" s="211"/>
      <c r="E94" s="218"/>
      <c r="F94" s="211"/>
      <c r="G94" s="211"/>
    </row>
    <row r="95" spans="1:7">
      <c r="A95" s="211"/>
      <c r="B95" s="211"/>
      <c r="C95" s="211"/>
      <c r="D95" s="211"/>
      <c r="E95" s="218"/>
      <c r="F95" s="211"/>
      <c r="G95" s="211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EPI</dc:creator>
  <cp:lastModifiedBy>EPI</cp:lastModifiedBy>
  <dcterms:created xsi:type="dcterms:W3CDTF">2020-02-06T11:20:35Z</dcterms:created>
  <dcterms:modified xsi:type="dcterms:W3CDTF">2020-02-06T11:20:58Z</dcterms:modified>
</cp:coreProperties>
</file>