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Tyršovka 1053\"/>
    </mc:Choice>
  </mc:AlternateContent>
  <bookViews>
    <workbookView xWindow="0" yWindow="0" windowWidth="0" windowHeight="0"/>
  </bookViews>
  <sheets>
    <sheet name="Rekapitulace stavby" sheetId="1" r:id="rId1"/>
    <sheet name="SO 01 - Architektonicko-s..." sheetId="2" r:id="rId2"/>
    <sheet name="SO 02 - Architektonicko-s..." sheetId="3" r:id="rId3"/>
    <sheet name="SO 03 - Elektroinstalace" sheetId="4" r:id="rId4"/>
    <sheet name="SO 04 - Kanalizace a zdra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Architektonicko-s...'!$C$97:$K$1329</definedName>
    <definedName name="_xlnm.Print_Area" localSheetId="1">'SO 01 - Architektonicko-s...'!$C$4:$J$39,'SO 01 - Architektonicko-s...'!$C$45:$J$79,'SO 01 - Architektonicko-s...'!$C$85:$K$1329</definedName>
    <definedName name="_xlnm.Print_Titles" localSheetId="1">'SO 01 - Architektonicko-s...'!$97:$97</definedName>
    <definedName name="_xlnm._FilterDatabase" localSheetId="2" hidden="1">'SO 02 - Architektonicko-s...'!$C$97:$K$756</definedName>
    <definedName name="_xlnm.Print_Area" localSheetId="2">'SO 02 - Architektonicko-s...'!$C$4:$J$39,'SO 02 - Architektonicko-s...'!$C$45:$J$79,'SO 02 - Architektonicko-s...'!$C$85:$K$756</definedName>
    <definedName name="_xlnm.Print_Titles" localSheetId="2">'SO 02 - Architektonicko-s...'!$97:$97</definedName>
    <definedName name="_xlnm._FilterDatabase" localSheetId="3" hidden="1">'SO 03 - Elektroinstalace'!$C$93:$K$155</definedName>
    <definedName name="_xlnm.Print_Area" localSheetId="3">'SO 03 - Elektroinstalace'!$C$4:$J$39,'SO 03 - Elektroinstalace'!$C$45:$J$75,'SO 03 - Elektroinstalace'!$C$81:$K$155</definedName>
    <definedName name="_xlnm.Print_Titles" localSheetId="3">'SO 03 - Elektroinstalace'!$93:$93</definedName>
    <definedName name="_xlnm._FilterDatabase" localSheetId="4" hidden="1">'SO 04 - Kanalizace a zdra...'!$C$89:$K$352</definedName>
    <definedName name="_xlnm.Print_Area" localSheetId="4">'SO 04 - Kanalizace a zdra...'!$C$4:$J$39,'SO 04 - Kanalizace a zdra...'!$C$45:$J$71,'SO 04 - Kanalizace a zdra...'!$C$77:$K$352</definedName>
    <definedName name="_xlnm.Print_Titles" localSheetId="4">'SO 04 - Kanalizace a zdra...'!$89:$89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352"/>
  <c r="BH352"/>
  <c r="BG352"/>
  <c r="BF352"/>
  <c r="T352"/>
  <c r="R352"/>
  <c r="P352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1"/>
  <c r="BH261"/>
  <c r="BG261"/>
  <c r="BF261"/>
  <c r="T261"/>
  <c r="R261"/>
  <c r="P261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04"/>
  <c r="BH204"/>
  <c r="BG204"/>
  <c r="BF204"/>
  <c r="T204"/>
  <c r="R204"/>
  <c r="P204"/>
  <c r="BI203"/>
  <c r="BH203"/>
  <c r="BG203"/>
  <c r="BF203"/>
  <c r="T203"/>
  <c r="R203"/>
  <c r="P203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79"/>
  <c r="BH179"/>
  <c r="BG179"/>
  <c r="BF179"/>
  <c r="T179"/>
  <c r="R179"/>
  <c r="P179"/>
  <c r="BI177"/>
  <c r="BH177"/>
  <c r="BG177"/>
  <c r="BF177"/>
  <c r="T177"/>
  <c r="R177"/>
  <c r="P177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49"/>
  <c r="BH149"/>
  <c r="BG149"/>
  <c r="BF149"/>
  <c r="T149"/>
  <c r="R149"/>
  <c r="P149"/>
  <c r="BI143"/>
  <c r="BH143"/>
  <c r="BG143"/>
  <c r="BF143"/>
  <c r="T143"/>
  <c r="R143"/>
  <c r="P143"/>
  <c r="BI135"/>
  <c r="BH135"/>
  <c r="BG135"/>
  <c r="BF135"/>
  <c r="T135"/>
  <c r="R135"/>
  <c r="P135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4" r="J37"/>
  <c r="J36"/>
  <c i="1" r="AY57"/>
  <c i="4" r="J35"/>
  <c i="1" r="AX57"/>
  <c i="4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T106"/>
  <c r="T105"/>
  <c r="R107"/>
  <c r="R106"/>
  <c r="R105"/>
  <c r="P107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F88"/>
  <c r="E86"/>
  <c r="F52"/>
  <c r="E50"/>
  <c r="J24"/>
  <c r="E24"/>
  <c r="J55"/>
  <c r="J23"/>
  <c r="J21"/>
  <c r="E21"/>
  <c r="J54"/>
  <c r="J20"/>
  <c r="J18"/>
  <c r="E18"/>
  <c r="F91"/>
  <c r="J17"/>
  <c r="J15"/>
  <c r="E15"/>
  <c r="F90"/>
  <c r="J14"/>
  <c r="J12"/>
  <c r="J88"/>
  <c r="E7"/>
  <c r="E48"/>
  <c i="3" r="J37"/>
  <c r="J36"/>
  <c i="1" r="AY56"/>
  <c i="3" r="J35"/>
  <c i="1" r="AX56"/>
  <c i="3" r="BI756"/>
  <c r="BH756"/>
  <c r="BG756"/>
  <c r="BF756"/>
  <c r="T756"/>
  <c r="T755"/>
  <c r="R756"/>
  <c r="R755"/>
  <c r="P756"/>
  <c r="P755"/>
  <c r="BI751"/>
  <c r="BH751"/>
  <c r="BG751"/>
  <c r="BF751"/>
  <c r="T751"/>
  <c r="T750"/>
  <c r="R751"/>
  <c r="R750"/>
  <c r="P751"/>
  <c r="P750"/>
  <c r="BI749"/>
  <c r="BH749"/>
  <c r="BG749"/>
  <c r="BF749"/>
  <c r="T749"/>
  <c r="R749"/>
  <c r="P749"/>
  <c r="BI726"/>
  <c r="BH726"/>
  <c r="BG726"/>
  <c r="BF726"/>
  <c r="T726"/>
  <c r="R726"/>
  <c r="P726"/>
  <c r="BI710"/>
  <c r="BH710"/>
  <c r="BG710"/>
  <c r="BF710"/>
  <c r="T710"/>
  <c r="R710"/>
  <c r="P710"/>
  <c r="BI681"/>
  <c r="BH681"/>
  <c r="BG681"/>
  <c r="BF681"/>
  <c r="T681"/>
  <c r="R681"/>
  <c r="P681"/>
  <c r="BI653"/>
  <c r="BH653"/>
  <c r="BG653"/>
  <c r="BF653"/>
  <c r="T653"/>
  <c r="R653"/>
  <c r="P653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7"/>
  <c r="BH617"/>
  <c r="BG617"/>
  <c r="BF617"/>
  <c r="T617"/>
  <c r="R617"/>
  <c r="P617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6"/>
  <c r="BH586"/>
  <c r="BG586"/>
  <c r="BF586"/>
  <c r="T586"/>
  <c r="R586"/>
  <c r="P586"/>
  <c r="BI579"/>
  <c r="BH579"/>
  <c r="BG579"/>
  <c r="BF579"/>
  <c r="T579"/>
  <c r="R579"/>
  <c r="P579"/>
  <c r="BI577"/>
  <c r="BH577"/>
  <c r="BG577"/>
  <c r="BF577"/>
  <c r="T577"/>
  <c r="R577"/>
  <c r="P577"/>
  <c r="BI572"/>
  <c r="BH572"/>
  <c r="BG572"/>
  <c r="BF572"/>
  <c r="T572"/>
  <c r="R572"/>
  <c r="P572"/>
  <c r="BI567"/>
  <c r="BH567"/>
  <c r="BG567"/>
  <c r="BF567"/>
  <c r="T567"/>
  <c r="R567"/>
  <c r="P567"/>
  <c r="BI562"/>
  <c r="BH562"/>
  <c r="BG562"/>
  <c r="BF562"/>
  <c r="T562"/>
  <c r="R562"/>
  <c r="P562"/>
  <c r="BI557"/>
  <c r="BH557"/>
  <c r="BG557"/>
  <c r="BF557"/>
  <c r="T557"/>
  <c r="R557"/>
  <c r="P557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T440"/>
  <c r="R441"/>
  <c r="R440"/>
  <c r="P441"/>
  <c r="P440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18"/>
  <c r="BH418"/>
  <c r="BG418"/>
  <c r="BF418"/>
  <c r="T418"/>
  <c r="R418"/>
  <c r="P418"/>
  <c r="BI386"/>
  <c r="BH386"/>
  <c r="BG386"/>
  <c r="BF386"/>
  <c r="T386"/>
  <c r="R386"/>
  <c r="P386"/>
  <c r="BI372"/>
  <c r="BH372"/>
  <c r="BG372"/>
  <c r="BF372"/>
  <c r="T372"/>
  <c r="R372"/>
  <c r="P372"/>
  <c r="BI367"/>
  <c r="BH367"/>
  <c r="BG367"/>
  <c r="BF367"/>
  <c r="T367"/>
  <c r="R367"/>
  <c r="P367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296"/>
  <c r="BH296"/>
  <c r="BG296"/>
  <c r="BF296"/>
  <c r="T296"/>
  <c r="R296"/>
  <c r="P296"/>
  <c r="BI263"/>
  <c r="BH263"/>
  <c r="BG263"/>
  <c r="BF263"/>
  <c r="T263"/>
  <c r="R263"/>
  <c r="P263"/>
  <c r="BI230"/>
  <c r="BH230"/>
  <c r="BG230"/>
  <c r="BF230"/>
  <c r="T230"/>
  <c r="R230"/>
  <c r="P230"/>
  <c r="BI223"/>
  <c r="BH223"/>
  <c r="BG223"/>
  <c r="BF223"/>
  <c r="T223"/>
  <c r="R223"/>
  <c r="P223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J94"/>
  <c r="F94"/>
  <c r="F92"/>
  <c r="E90"/>
  <c r="J54"/>
  <c r="F54"/>
  <c r="F52"/>
  <c r="E50"/>
  <c r="J24"/>
  <c r="E24"/>
  <c r="J95"/>
  <c r="J23"/>
  <c r="J18"/>
  <c r="E18"/>
  <c r="F95"/>
  <c r="J17"/>
  <c r="J12"/>
  <c r="J52"/>
  <c r="E7"/>
  <c r="E48"/>
  <c i="2" r="J37"/>
  <c r="J36"/>
  <c i="1" r="AY55"/>
  <c i="2" r="J35"/>
  <c i="1" r="AX55"/>
  <c i="2" r="BI1329"/>
  <c r="BH1329"/>
  <c r="BG1329"/>
  <c r="BF1329"/>
  <c r="T1329"/>
  <c r="T1328"/>
  <c r="R1329"/>
  <c r="R1328"/>
  <c r="P1329"/>
  <c r="P1328"/>
  <c r="BI1325"/>
  <c r="BH1325"/>
  <c r="BG1325"/>
  <c r="BF1325"/>
  <c r="T1325"/>
  <c r="T1324"/>
  <c r="R1325"/>
  <c r="R1324"/>
  <c r="P1325"/>
  <c r="P1324"/>
  <c r="BI1319"/>
  <c r="BH1319"/>
  <c r="BG1319"/>
  <c r="BF1319"/>
  <c r="T1319"/>
  <c r="T1318"/>
  <c r="R1319"/>
  <c r="R1318"/>
  <c r="P1319"/>
  <c r="P1318"/>
  <c r="BI1317"/>
  <c r="BH1317"/>
  <c r="BG1317"/>
  <c r="BF1317"/>
  <c r="T1317"/>
  <c r="R1317"/>
  <c r="P1317"/>
  <c r="BI1252"/>
  <c r="BH1252"/>
  <c r="BG1252"/>
  <c r="BF1252"/>
  <c r="T1252"/>
  <c r="R1252"/>
  <c r="P1252"/>
  <c r="BI1219"/>
  <c r="BH1219"/>
  <c r="BG1219"/>
  <c r="BF1219"/>
  <c r="T1219"/>
  <c r="R1219"/>
  <c r="P1219"/>
  <c r="BI1214"/>
  <c r="BH1214"/>
  <c r="BG1214"/>
  <c r="BF1214"/>
  <c r="T1214"/>
  <c r="R1214"/>
  <c r="P1214"/>
  <c r="BI1210"/>
  <c r="BH1210"/>
  <c r="BG1210"/>
  <c r="BF1210"/>
  <c r="T1210"/>
  <c r="R1210"/>
  <c r="P1210"/>
  <c r="BI1129"/>
  <c r="BH1129"/>
  <c r="BG1129"/>
  <c r="BF1129"/>
  <c r="T1129"/>
  <c r="R1129"/>
  <c r="P1129"/>
  <c r="BI1049"/>
  <c r="BH1049"/>
  <c r="BG1049"/>
  <c r="BF1049"/>
  <c r="T1049"/>
  <c r="R1049"/>
  <c r="P1049"/>
  <c r="BI1047"/>
  <c r="BH1047"/>
  <c r="BG1047"/>
  <c r="BF1047"/>
  <c r="T1047"/>
  <c r="R1047"/>
  <c r="P1047"/>
  <c r="BI1042"/>
  <c r="BH1042"/>
  <c r="BG1042"/>
  <c r="BF1042"/>
  <c r="T1042"/>
  <c r="R1042"/>
  <c r="P1042"/>
  <c r="BI1038"/>
  <c r="BH1038"/>
  <c r="BG1038"/>
  <c r="BF1038"/>
  <c r="T1038"/>
  <c r="R1038"/>
  <c r="P1038"/>
  <c r="BI1033"/>
  <c r="BH1033"/>
  <c r="BG1033"/>
  <c r="BF1033"/>
  <c r="T1033"/>
  <c r="R1033"/>
  <c r="P1033"/>
  <c r="BI1029"/>
  <c r="BH1029"/>
  <c r="BG1029"/>
  <c r="BF1029"/>
  <c r="T1029"/>
  <c r="R1029"/>
  <c r="P1029"/>
  <c r="BI1025"/>
  <c r="BH1025"/>
  <c r="BG1025"/>
  <c r="BF1025"/>
  <c r="T1025"/>
  <c r="R1025"/>
  <c r="P1025"/>
  <c r="BI1021"/>
  <c r="BH1021"/>
  <c r="BG1021"/>
  <c r="BF1021"/>
  <c r="T1021"/>
  <c r="R1021"/>
  <c r="P1021"/>
  <c r="BI1019"/>
  <c r="BH1019"/>
  <c r="BG1019"/>
  <c r="BF1019"/>
  <c r="T1019"/>
  <c r="R1019"/>
  <c r="P1019"/>
  <c r="BI1015"/>
  <c r="BH1015"/>
  <c r="BG1015"/>
  <c r="BF1015"/>
  <c r="T1015"/>
  <c r="R1015"/>
  <c r="P1015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1000"/>
  <c r="BH1000"/>
  <c r="BG1000"/>
  <c r="BF1000"/>
  <c r="T1000"/>
  <c r="R1000"/>
  <c r="P1000"/>
  <c r="BI995"/>
  <c r="BH995"/>
  <c r="BG995"/>
  <c r="BF995"/>
  <c r="T995"/>
  <c r="R995"/>
  <c r="P995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69"/>
  <c r="BH969"/>
  <c r="BG969"/>
  <c r="BF969"/>
  <c r="T969"/>
  <c r="R969"/>
  <c r="P969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49"/>
  <c r="BH949"/>
  <c r="BG949"/>
  <c r="BF949"/>
  <c r="T949"/>
  <c r="R949"/>
  <c r="P949"/>
  <c r="BI944"/>
  <c r="BH944"/>
  <c r="BG944"/>
  <c r="BF944"/>
  <c r="T944"/>
  <c r="R944"/>
  <c r="P944"/>
  <c r="BI939"/>
  <c r="BH939"/>
  <c r="BG939"/>
  <c r="BF939"/>
  <c r="T939"/>
  <c r="R939"/>
  <c r="P939"/>
  <c r="BI934"/>
  <c r="BH934"/>
  <c r="BG934"/>
  <c r="BF934"/>
  <c r="T934"/>
  <c r="R934"/>
  <c r="P934"/>
  <c r="BI929"/>
  <c r="BH929"/>
  <c r="BG929"/>
  <c r="BF929"/>
  <c r="T929"/>
  <c r="R929"/>
  <c r="P929"/>
  <c r="BI924"/>
  <c r="BH924"/>
  <c r="BG924"/>
  <c r="BF924"/>
  <c r="T924"/>
  <c r="R924"/>
  <c r="P924"/>
  <c r="BI918"/>
  <c r="BH918"/>
  <c r="BG918"/>
  <c r="BF918"/>
  <c r="T918"/>
  <c r="R918"/>
  <c r="P918"/>
  <c r="BI911"/>
  <c r="BH911"/>
  <c r="BG911"/>
  <c r="BF911"/>
  <c r="T911"/>
  <c r="R911"/>
  <c r="P911"/>
  <c r="BI904"/>
  <c r="BH904"/>
  <c r="BG904"/>
  <c r="BF904"/>
  <c r="T904"/>
  <c r="R904"/>
  <c r="P904"/>
  <c r="BI899"/>
  <c r="BH899"/>
  <c r="BG899"/>
  <c r="BF899"/>
  <c r="T899"/>
  <c r="R899"/>
  <c r="P899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6"/>
  <c r="BH876"/>
  <c r="BG876"/>
  <c r="BF876"/>
  <c r="T876"/>
  <c r="R876"/>
  <c r="P876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55"/>
  <c r="BH855"/>
  <c r="BG855"/>
  <c r="BF855"/>
  <c r="T855"/>
  <c r="R855"/>
  <c r="P855"/>
  <c r="BI852"/>
  <c r="BH852"/>
  <c r="BG852"/>
  <c r="BF852"/>
  <c r="T852"/>
  <c r="R852"/>
  <c r="P852"/>
  <c r="BI843"/>
  <c r="BH843"/>
  <c r="BG843"/>
  <c r="BF843"/>
  <c r="T843"/>
  <c r="R843"/>
  <c r="P843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4"/>
  <c r="BH804"/>
  <c r="BG804"/>
  <c r="BF804"/>
  <c r="T804"/>
  <c r="R804"/>
  <c r="P804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T787"/>
  <c r="R788"/>
  <c r="R787"/>
  <c r="P788"/>
  <c r="P787"/>
  <c r="BI786"/>
  <c r="BH786"/>
  <c r="BG786"/>
  <c r="BF786"/>
  <c r="T786"/>
  <c r="R786"/>
  <c r="P786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38"/>
  <c r="BH738"/>
  <c r="BG738"/>
  <c r="BF738"/>
  <c r="T738"/>
  <c r="R738"/>
  <c r="P738"/>
  <c r="BI679"/>
  <c r="BH679"/>
  <c r="BG679"/>
  <c r="BF679"/>
  <c r="T679"/>
  <c r="R679"/>
  <c r="P679"/>
  <c r="BI652"/>
  <c r="BH652"/>
  <c r="BG652"/>
  <c r="BF652"/>
  <c r="T652"/>
  <c r="R652"/>
  <c r="P652"/>
  <c r="BI647"/>
  <c r="BH647"/>
  <c r="BG647"/>
  <c r="BF647"/>
  <c r="T647"/>
  <c r="R647"/>
  <c r="P647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8"/>
  <c r="BH618"/>
  <c r="BG618"/>
  <c r="BF618"/>
  <c r="T618"/>
  <c r="R618"/>
  <c r="P61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70"/>
  <c r="BH570"/>
  <c r="BG570"/>
  <c r="BF570"/>
  <c r="T570"/>
  <c r="R570"/>
  <c r="P570"/>
  <c r="BI565"/>
  <c r="BH565"/>
  <c r="BG565"/>
  <c r="BF565"/>
  <c r="T565"/>
  <c r="R565"/>
  <c r="P565"/>
  <c r="BI559"/>
  <c r="BH559"/>
  <c r="BG559"/>
  <c r="BF559"/>
  <c r="T559"/>
  <c r="R559"/>
  <c r="P559"/>
  <c r="BI552"/>
  <c r="BH552"/>
  <c r="BG552"/>
  <c r="BF552"/>
  <c r="T552"/>
  <c r="R552"/>
  <c r="P552"/>
  <c r="BI545"/>
  <c r="BH545"/>
  <c r="BG545"/>
  <c r="BF545"/>
  <c r="T545"/>
  <c r="R545"/>
  <c r="P545"/>
  <c r="BI541"/>
  <c r="BH541"/>
  <c r="BG541"/>
  <c r="BF541"/>
  <c r="T541"/>
  <c r="R541"/>
  <c r="P541"/>
  <c r="BI520"/>
  <c r="BH520"/>
  <c r="BG520"/>
  <c r="BF520"/>
  <c r="T520"/>
  <c r="R520"/>
  <c r="P520"/>
  <c r="BI513"/>
  <c r="BH513"/>
  <c r="BG513"/>
  <c r="BF513"/>
  <c r="T513"/>
  <c r="R513"/>
  <c r="P513"/>
  <c r="BI507"/>
  <c r="BH507"/>
  <c r="BG507"/>
  <c r="BF507"/>
  <c r="T507"/>
  <c r="R507"/>
  <c r="P507"/>
  <c r="BI431"/>
  <c r="BH431"/>
  <c r="BG431"/>
  <c r="BF431"/>
  <c r="T431"/>
  <c r="R431"/>
  <c r="P431"/>
  <c r="BI355"/>
  <c r="BH355"/>
  <c r="BG355"/>
  <c r="BF355"/>
  <c r="T355"/>
  <c r="R355"/>
  <c r="P355"/>
  <c r="BI349"/>
  <c r="BH349"/>
  <c r="BG349"/>
  <c r="BF349"/>
  <c r="T349"/>
  <c r="R349"/>
  <c r="P349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6"/>
  <c r="BH226"/>
  <c r="BG226"/>
  <c r="BF226"/>
  <c r="T226"/>
  <c r="R226"/>
  <c r="P226"/>
  <c r="BI219"/>
  <c r="BH219"/>
  <c r="BG219"/>
  <c r="BF219"/>
  <c r="T219"/>
  <c r="R219"/>
  <c r="P219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J94"/>
  <c r="F94"/>
  <c r="F92"/>
  <c r="E90"/>
  <c r="J54"/>
  <c r="F54"/>
  <c r="F52"/>
  <c r="E50"/>
  <c r="J24"/>
  <c r="E24"/>
  <c r="J95"/>
  <c r="J23"/>
  <c r="J18"/>
  <c r="E18"/>
  <c r="F55"/>
  <c r="J17"/>
  <c r="J12"/>
  <c r="J92"/>
  <c r="E7"/>
  <c r="E88"/>
  <c i="1" r="L50"/>
  <c r="AM50"/>
  <c r="AM49"/>
  <c r="L49"/>
  <c r="AM47"/>
  <c r="L47"/>
  <c r="L45"/>
  <c r="L44"/>
  <c i="5" r="BK351"/>
  <c r="BK334"/>
  <c r="J325"/>
  <c r="J313"/>
  <c r="J281"/>
  <c r="BK253"/>
  <c r="J149"/>
  <c r="BK117"/>
  <c r="J99"/>
  <c i="4" r="BK147"/>
  <c r="J140"/>
  <c r="BK136"/>
  <c r="BK128"/>
  <c r="BK111"/>
  <c i="3" r="J749"/>
  <c r="BK641"/>
  <c r="J607"/>
  <c r="BK555"/>
  <c r="BK512"/>
  <c r="BK485"/>
  <c r="J444"/>
  <c r="BK435"/>
  <c r="J358"/>
  <c r="J327"/>
  <c r="J186"/>
  <c r="J136"/>
  <c r="J101"/>
  <c i="2" r="J1325"/>
  <c r="J1317"/>
  <c r="J1214"/>
  <c r="BK1038"/>
  <c r="J1006"/>
  <c r="J954"/>
  <c r="BK918"/>
  <c r="BK871"/>
  <c r="BK831"/>
  <c r="J798"/>
  <c r="BK786"/>
  <c r="J647"/>
  <c r="BK576"/>
  <c r="J156"/>
  <c r="BK122"/>
  <c i="5" r="J340"/>
  <c r="BK329"/>
  <c r="BK298"/>
  <c r="BK281"/>
  <c r="J261"/>
  <c r="J222"/>
  <c r="BK216"/>
  <c r="J179"/>
  <c r="BK135"/>
  <c r="J116"/>
  <c r="BK106"/>
  <c r="J100"/>
  <c i="4" r="BK148"/>
  <c r="BK141"/>
  <c r="BK130"/>
  <c r="BK123"/>
  <c r="J111"/>
  <c i="3" r="J710"/>
  <c r="J632"/>
  <c r="BK615"/>
  <c r="J595"/>
  <c r="J557"/>
  <c r="BK539"/>
  <c r="J485"/>
  <c r="BK354"/>
  <c r="J317"/>
  <c r="J111"/>
  <c i="2" r="J1038"/>
  <c r="J1010"/>
  <c r="J981"/>
  <c r="BK929"/>
  <c r="BK886"/>
  <c r="BK852"/>
  <c r="BK821"/>
  <c r="BK781"/>
  <c r="BK622"/>
  <c r="J570"/>
  <c r="J355"/>
  <c r="J151"/>
  <c r="J107"/>
  <c i="5" r="BK343"/>
  <c r="J333"/>
  <c r="J321"/>
  <c r="J302"/>
  <c r="J280"/>
  <c r="J267"/>
  <c r="J215"/>
  <c r="J195"/>
  <c r="BK169"/>
  <c r="J123"/>
  <c r="J106"/>
  <c r="BK102"/>
  <c i="4" r="J154"/>
  <c r="J148"/>
  <c r="BK135"/>
  <c r="J118"/>
  <c r="J103"/>
  <c r="J98"/>
  <c i="3" r="BK681"/>
  <c r="J643"/>
  <c r="J617"/>
  <c r="BK586"/>
  <c r="BK551"/>
  <c r="J521"/>
  <c r="J493"/>
  <c r="BK475"/>
  <c r="BK418"/>
  <c r="BK358"/>
  <c r="J296"/>
  <c r="J175"/>
  <c r="J126"/>
  <c i="2" r="BK1214"/>
  <c r="BK1021"/>
  <c r="J964"/>
  <c r="J939"/>
  <c r="J882"/>
  <c r="BK864"/>
  <c r="J804"/>
  <c r="J783"/>
  <c r="J622"/>
  <c r="BK559"/>
  <c r="J431"/>
  <c r="J146"/>
  <c r="J101"/>
  <c i="5" r="J339"/>
  <c r="J320"/>
  <c r="J315"/>
  <c r="J298"/>
  <c r="BK278"/>
  <c r="J270"/>
  <c r="J253"/>
  <c r="J240"/>
  <c r="J218"/>
  <c r="BK196"/>
  <c r="J125"/>
  <c r="J112"/>
  <c r="J107"/>
  <c r="BK96"/>
  <c i="4" r="BK155"/>
  <c r="J141"/>
  <c r="J136"/>
  <c r="J123"/>
  <c r="BK117"/>
  <c r="J107"/>
  <c r="BK98"/>
  <c i="3" r="BK710"/>
  <c r="BK611"/>
  <c r="BK562"/>
  <c r="J539"/>
  <c r="J527"/>
  <c r="J497"/>
  <c r="BK444"/>
  <c r="J354"/>
  <c r="BK331"/>
  <c r="J308"/>
  <c r="J179"/>
  <c r="BK126"/>
  <c i="2" r="J1210"/>
  <c r="J1033"/>
  <c r="J986"/>
  <c r="J929"/>
  <c r="J904"/>
  <c r="J852"/>
  <c r="BK809"/>
  <c r="J782"/>
  <c r="J552"/>
  <c r="BK520"/>
  <c r="BK355"/>
  <c r="J161"/>
  <c r="BK146"/>
  <c r="J112"/>
  <c i="5" r="BK345"/>
  <c r="BK339"/>
  <c r="J331"/>
  <c r="BK320"/>
  <c r="J284"/>
  <c r="BK261"/>
  <c r="J251"/>
  <c r="BK232"/>
  <c r="BK223"/>
  <c r="BK203"/>
  <c r="J157"/>
  <c r="BK118"/>
  <c r="BK107"/>
  <c r="J95"/>
  <c i="4" r="J142"/>
  <c r="BK138"/>
  <c r="J131"/>
  <c r="BK122"/>
  <c i="3" r="BK756"/>
  <c r="BK751"/>
  <c r="BK651"/>
  <c r="J628"/>
  <c r="BK572"/>
  <c r="J523"/>
  <c r="J499"/>
  <c r="J475"/>
  <c r="BK439"/>
  <c r="BK386"/>
  <c r="J331"/>
  <c r="BK296"/>
  <c r="BK164"/>
  <c r="J116"/>
  <c i="2" r="BK1329"/>
  <c r="J1319"/>
  <c r="J1219"/>
  <c r="J1049"/>
  <c r="BK1010"/>
  <c r="J969"/>
  <c r="J944"/>
  <c r="J899"/>
  <c r="J866"/>
  <c r="J825"/>
  <c r="BK795"/>
  <c r="BK679"/>
  <c r="J618"/>
  <c r="BK241"/>
  <c r="J131"/>
  <c r="BK101"/>
  <c i="5" r="BK335"/>
  <c r="J323"/>
  <c r="J294"/>
  <c r="BK270"/>
  <c r="BK224"/>
  <c r="BK218"/>
  <c r="J187"/>
  <c r="BK157"/>
  <c r="BK123"/>
  <c r="BK112"/>
  <c r="BK104"/>
  <c r="J98"/>
  <c i="4" r="J147"/>
  <c r="J145"/>
  <c r="J134"/>
  <c r="J127"/>
  <c r="J117"/>
  <c i="3" r="J681"/>
  <c r="J637"/>
  <c r="BK624"/>
  <c r="BK599"/>
  <c r="J572"/>
  <c r="BK547"/>
  <c r="BK497"/>
  <c r="BK436"/>
  <c r="J340"/>
  <c r="BK131"/>
  <c i="2" r="J1042"/>
  <c r="BK1015"/>
  <c r="BK1000"/>
  <c r="BK964"/>
  <c r="BK904"/>
  <c r="J876"/>
  <c r="J831"/>
  <c r="BK825"/>
  <c r="J788"/>
  <c r="BK633"/>
  <c r="J584"/>
  <c r="BK541"/>
  <c r="J241"/>
  <c r="J127"/>
  <c i="5" r="BK352"/>
  <c r="J335"/>
  <c r="J329"/>
  <c r="BK306"/>
  <c r="BK279"/>
  <c r="J247"/>
  <c r="BK204"/>
  <c r="BK191"/>
  <c r="BK179"/>
  <c r="BK125"/>
  <c r="J118"/>
  <c r="J93"/>
  <c i="4" r="BK149"/>
  <c r="BK137"/>
  <c r="BK133"/>
  <c r="J126"/>
  <c r="BK102"/>
  <c r="J96"/>
  <c i="3" r="BK647"/>
  <c r="BK637"/>
  <c r="J599"/>
  <c r="J562"/>
  <c r="BK531"/>
  <c r="J512"/>
  <c r="BK481"/>
  <c r="BK434"/>
  <c r="J367"/>
  <c r="BK308"/>
  <c r="BK179"/>
  <c r="J131"/>
  <c r="J106"/>
  <c i="2" r="BK1029"/>
  <c r="BK981"/>
  <c r="J949"/>
  <c r="BK924"/>
  <c r="BK878"/>
  <c r="J817"/>
  <c r="J795"/>
  <c r="J781"/>
  <c r="BK580"/>
  <c r="J520"/>
  <c r="BK226"/>
  <c r="BK127"/>
  <c i="5" r="BK341"/>
  <c r="BK336"/>
  <c r="BK319"/>
  <c r="BK313"/>
  <c r="BK284"/>
  <c r="J272"/>
  <c r="BK267"/>
  <c r="J245"/>
  <c r="J220"/>
  <c r="BK215"/>
  <c r="BK187"/>
  <c r="J120"/>
  <c r="BK116"/>
  <c r="J105"/>
  <c r="BK99"/>
  <c i="4" r="BK154"/>
  <c r="J144"/>
  <c r="BK126"/>
  <c r="J122"/>
  <c r="BK118"/>
  <c r="BK109"/>
  <c r="J100"/>
  <c i="3" r="BK726"/>
  <c r="BK617"/>
  <c r="J579"/>
  <c r="J543"/>
  <c r="BK521"/>
  <c r="BK499"/>
  <c r="J448"/>
  <c r="J434"/>
  <c r="BK344"/>
  <c r="BK317"/>
  <c r="BK223"/>
  <c r="BK169"/>
  <c r="BK116"/>
  <c i="2" r="BK1049"/>
  <c r="J1015"/>
  <c r="J984"/>
  <c r="J924"/>
  <c r="BK866"/>
  <c r="J829"/>
  <c r="BK817"/>
  <c r="J786"/>
  <c r="J679"/>
  <c r="J541"/>
  <c r="BK431"/>
  <c r="BK230"/>
  <c r="BK151"/>
  <c r="BK117"/>
  <c i="5" r="J352"/>
  <c r="BK337"/>
  <c r="BK321"/>
  <c r="J288"/>
  <c r="J278"/>
  <c r="BK245"/>
  <c r="J224"/>
  <c r="BK221"/>
  <c r="BK164"/>
  <c r="BK119"/>
  <c r="BK109"/>
  <c r="J104"/>
  <c i="4" r="J155"/>
  <c r="J137"/>
  <c r="J133"/>
  <c r="J121"/>
  <c r="J99"/>
  <c i="3" r="J751"/>
  <c r="BK643"/>
  <c r="J624"/>
  <c r="J591"/>
  <c r="BK527"/>
  <c r="J508"/>
  <c r="J477"/>
  <c r="J441"/>
  <c r="J418"/>
  <c r="BK340"/>
  <c r="BK230"/>
  <c r="BK141"/>
  <c r="BK111"/>
  <c i="2" r="J1329"/>
  <c r="BK1319"/>
  <c r="J1252"/>
  <c r="J1129"/>
  <c r="J1029"/>
  <c r="BK984"/>
  <c r="BK949"/>
  <c r="J911"/>
  <c r="BK855"/>
  <c r="J813"/>
  <c r="J791"/>
  <c r="BK652"/>
  <c r="J580"/>
  <c r="J230"/>
  <c r="J136"/>
  <c i="5" r="J341"/>
  <c r="J337"/>
  <c r="BK325"/>
  <c r="J319"/>
  <c r="BK283"/>
  <c r="J252"/>
  <c r="J221"/>
  <c r="J204"/>
  <c r="J177"/>
  <c r="BK149"/>
  <c r="J121"/>
  <c r="J109"/>
  <c r="J101"/>
  <c i="4" r="BK152"/>
  <c r="BK145"/>
  <c r="BK140"/>
  <c r="BK129"/>
  <c r="J119"/>
  <c r="J109"/>
  <c i="3" r="J647"/>
  <c r="J611"/>
  <c r="BK579"/>
  <c r="J551"/>
  <c r="J531"/>
  <c r="J372"/>
  <c r="J336"/>
  <c r="J182"/>
  <c r="BK101"/>
  <c i="2" r="BK1025"/>
  <c r="J1002"/>
  <c r="BK986"/>
  <c r="J894"/>
  <c r="BK882"/>
  <c r="J843"/>
  <c r="BK804"/>
  <c r="BK798"/>
  <c r="BK647"/>
  <c r="BK618"/>
  <c r="BK552"/>
  <c r="BK349"/>
  <c r="BK131"/>
  <c i="5" r="J351"/>
  <c r="BK338"/>
  <c r="BK331"/>
  <c r="BK317"/>
  <c r="BK288"/>
  <c r="J269"/>
  <c r="J223"/>
  <c r="J203"/>
  <c r="J189"/>
  <c r="J127"/>
  <c r="BK120"/>
  <c r="J103"/>
  <c r="BK95"/>
  <c i="4" r="J150"/>
  <c r="J138"/>
  <c r="J128"/>
  <c r="BK115"/>
  <c r="J104"/>
  <c r="BK99"/>
  <c i="3" r="J651"/>
  <c r="BK632"/>
  <c r="BK595"/>
  <c r="J577"/>
  <c r="J535"/>
  <c r="BK515"/>
  <c r="BK489"/>
  <c r="J435"/>
  <c r="BK372"/>
  <c r="BK313"/>
  <c r="J223"/>
  <c r="J164"/>
  <c i="2" r="BK1252"/>
  <c r="J1025"/>
  <c r="BK969"/>
  <c r="BK954"/>
  <c r="BK899"/>
  <c r="BK876"/>
  <c r="BK834"/>
  <c r="BK791"/>
  <c r="J633"/>
  <c r="BK570"/>
  <c r="J545"/>
  <c r="BK237"/>
  <c r="BK141"/>
  <c i="1" r="AS54"/>
  <c i="5" r="J283"/>
  <c r="BK271"/>
  <c r="BK252"/>
  <c r="J232"/>
  <c r="J216"/>
  <c r="BK189"/>
  <c r="J135"/>
  <c r="J117"/>
  <c r="J110"/>
  <c r="BK100"/>
  <c r="BK93"/>
  <c i="4" r="BK146"/>
  <c r="J135"/>
  <c r="J124"/>
  <c r="J120"/>
  <c r="BK113"/>
  <c r="J102"/>
  <c i="3" r="BK749"/>
  <c r="J622"/>
  <c r="BK607"/>
  <c r="J555"/>
  <c r="BK535"/>
  <c r="J502"/>
  <c r="J481"/>
  <c r="BK367"/>
  <c r="BK336"/>
  <c r="J313"/>
  <c r="BK186"/>
  <c r="J141"/>
  <c i="2" r="BK1219"/>
  <c r="J1047"/>
  <c r="BK1002"/>
  <c r="BK934"/>
  <c r="J918"/>
  <c r="J878"/>
  <c r="J871"/>
  <c r="J821"/>
  <c r="BK788"/>
  <c r="BK783"/>
  <c r="J559"/>
  <c r="J507"/>
  <c r="J237"/>
  <c r="BK156"/>
  <c r="J141"/>
  <c r="BK107"/>
  <c i="5" r="J343"/>
  <c r="J336"/>
  <c r="BK323"/>
  <c r="BK294"/>
  <c r="J279"/>
  <c r="BK177"/>
  <c r="J143"/>
  <c r="BK115"/>
  <c r="BK103"/>
  <c i="4" r="J149"/>
  <c r="J139"/>
  <c r="J129"/>
  <c r="BK124"/>
  <c r="BK119"/>
  <c i="3" r="J756"/>
  <c r="J653"/>
  <c r="BK622"/>
  <c r="BK577"/>
  <c r="J515"/>
  <c r="J489"/>
  <c r="BK448"/>
  <c r="J436"/>
  <c r="J344"/>
  <c r="J323"/>
  <c r="BK182"/>
  <c r="BK136"/>
  <c r="BK106"/>
  <c i="2" r="BK1325"/>
  <c r="BK1317"/>
  <c r="BK1210"/>
  <c r="BK1033"/>
  <c r="J1000"/>
  <c r="BK939"/>
  <c r="J886"/>
  <c r="J834"/>
  <c r="J809"/>
  <c r="BK738"/>
  <c r="J628"/>
  <c r="BK565"/>
  <c r="J226"/>
  <c r="J117"/>
  <c i="5" r="J338"/>
  <c r="BK327"/>
  <c r="BK302"/>
  <c r="J271"/>
  <c r="BK240"/>
  <c r="BK220"/>
  <c r="J191"/>
  <c r="J169"/>
  <c r="BK127"/>
  <c r="J115"/>
  <c r="J102"/>
  <c r="J96"/>
  <c i="4" r="J146"/>
  <c r="BK144"/>
  <c r="BK131"/>
  <c r="BK120"/>
  <c r="J113"/>
  <c r="BK103"/>
  <c i="3" r="BK628"/>
  <c r="J603"/>
  <c r="J586"/>
  <c r="BK567"/>
  <c r="BK543"/>
  <c r="J439"/>
  <c r="BK349"/>
  <c r="J263"/>
  <c i="2" r="BK1047"/>
  <c r="J1021"/>
  <c r="BK1006"/>
  <c r="J995"/>
  <c r="J959"/>
  <c r="BK890"/>
  <c r="J855"/>
  <c r="BK829"/>
  <c r="BK800"/>
  <c r="J652"/>
  <c r="BK628"/>
  <c r="J576"/>
  <c r="BK513"/>
  <c r="BK161"/>
  <c r="BK112"/>
  <c i="5" r="J345"/>
  <c r="J334"/>
  <c r="J327"/>
  <c r="BK315"/>
  <c r="BK272"/>
  <c r="BK251"/>
  <c r="J217"/>
  <c r="J196"/>
  <c r="BK143"/>
  <c r="BK121"/>
  <c r="BK105"/>
  <c r="BK98"/>
  <c i="4" r="J152"/>
  <c r="BK139"/>
  <c r="BK134"/>
  <c r="BK127"/>
  <c r="BK107"/>
  <c r="BK100"/>
  <c i="3" r="J726"/>
  <c r="J641"/>
  <c r="BK603"/>
  <c r="BK591"/>
  <c r="BK557"/>
  <c r="BK523"/>
  <c r="BK502"/>
  <c r="BK477"/>
  <c r="J386"/>
  <c r="BK327"/>
  <c r="BK263"/>
  <c r="J169"/>
  <c r="BK121"/>
  <c i="2" r="BK1042"/>
  <c r="J1019"/>
  <c r="BK959"/>
  <c r="J934"/>
  <c r="BK894"/>
  <c r="BK843"/>
  <c r="J800"/>
  <c r="BK782"/>
  <c r="BK584"/>
  <c r="J565"/>
  <c r="BK507"/>
  <c r="J219"/>
  <c r="J122"/>
  <c i="5" r="BK340"/>
  <c r="BK333"/>
  <c r="J317"/>
  <c r="J306"/>
  <c r="BK280"/>
  <c r="BK269"/>
  <c r="BK247"/>
  <c r="BK222"/>
  <c r="BK217"/>
  <c r="BK195"/>
  <c r="J164"/>
  <c r="J119"/>
  <c r="BK110"/>
  <c r="BK101"/>
  <c i="4" r="BK150"/>
  <c r="BK142"/>
  <c r="J130"/>
  <c r="BK121"/>
  <c r="J115"/>
  <c r="BK104"/>
  <c r="BK96"/>
  <c i="3" r="BK653"/>
  <c r="J615"/>
  <c r="J567"/>
  <c r="J547"/>
  <c r="BK508"/>
  <c r="BK493"/>
  <c r="BK441"/>
  <c r="J349"/>
  <c r="BK323"/>
  <c r="J230"/>
  <c r="BK175"/>
  <c r="J121"/>
  <c i="2" r="BK1129"/>
  <c r="BK1019"/>
  <c r="BK995"/>
  <c r="BK944"/>
  <c r="BK911"/>
  <c r="J890"/>
  <c r="J864"/>
  <c r="BK813"/>
  <c r="J738"/>
  <c r="BK545"/>
  <c r="J513"/>
  <c r="J349"/>
  <c r="BK219"/>
  <c r="BK136"/>
  <c l="1" r="T100"/>
  <c r="BK225"/>
  <c r="J225"/>
  <c r="J62"/>
  <c r="BK575"/>
  <c r="J575"/>
  <c r="J63"/>
  <c r="BK780"/>
  <c r="J780"/>
  <c r="J64"/>
  <c r="T790"/>
  <c r="R799"/>
  <c r="R830"/>
  <c r="T865"/>
  <c r="R877"/>
  <c r="P985"/>
  <c r="P1001"/>
  <c r="R1020"/>
  <c r="P1048"/>
  <c i="3" r="BK100"/>
  <c r="BK174"/>
  <c r="J174"/>
  <c r="J62"/>
  <c r="BK335"/>
  <c r="J335"/>
  <c r="J63"/>
  <c r="BK433"/>
  <c r="J433"/>
  <c r="J64"/>
  <c r="R433"/>
  <c r="T443"/>
  <c r="P476"/>
  <c r="R498"/>
  <c r="R522"/>
  <c r="BK578"/>
  <c r="J578"/>
  <c r="J72"/>
  <c r="BK616"/>
  <c r="J616"/>
  <c r="J73"/>
  <c r="BK623"/>
  <c r="J623"/>
  <c r="J74"/>
  <c r="BK642"/>
  <c r="J642"/>
  <c r="J75"/>
  <c r="T642"/>
  <c r="BK652"/>
  <c r="J652"/>
  <c r="J76"/>
  <c i="4" r="P97"/>
  <c r="P101"/>
  <c r="BK116"/>
  <c r="J116"/>
  <c r="J69"/>
  <c r="R116"/>
  <c r="P125"/>
  <c r="R132"/>
  <c r="P143"/>
  <c r="P153"/>
  <c i="5" r="BK114"/>
  <c i="2" r="P100"/>
  <c r="T225"/>
  <c r="R575"/>
  <c r="R780"/>
  <c r="P790"/>
  <c r="T799"/>
  <c r="T830"/>
  <c r="BK877"/>
  <c r="J877"/>
  <c r="J71"/>
  <c r="BK985"/>
  <c r="J985"/>
  <c r="J72"/>
  <c r="T985"/>
  <c r="P1020"/>
  <c r="R1048"/>
  <c i="3" r="R100"/>
  <c r="T174"/>
  <c r="R335"/>
  <c r="BK443"/>
  <c r="BK476"/>
  <c r="J476"/>
  <c r="J68"/>
  <c r="T476"/>
  <c r="T498"/>
  <c r="T522"/>
  <c r="R556"/>
  <c r="T578"/>
  <c r="R616"/>
  <c r="P623"/>
  <c r="P642"/>
  <c r="R652"/>
  <c i="4" r="BK97"/>
  <c r="J97"/>
  <c r="J61"/>
  <c r="R97"/>
  <c r="R101"/>
  <c r="T116"/>
  <c r="BK132"/>
  <c r="J132"/>
  <c r="J71"/>
  <c r="BK143"/>
  <c r="J143"/>
  <c r="J72"/>
  <c r="BK153"/>
  <c r="J153"/>
  <c r="J74"/>
  <c i="5" r="BK219"/>
  <c r="J219"/>
  <c r="J68"/>
  <c i="2" r="R100"/>
  <c r="R225"/>
  <c r="T575"/>
  <c r="T780"/>
  <c r="BK790"/>
  <c r="BK799"/>
  <c r="J799"/>
  <c r="J68"/>
  <c r="BK830"/>
  <c r="J830"/>
  <c r="J69"/>
  <c r="BK865"/>
  <c r="J865"/>
  <c r="J70"/>
  <c r="R865"/>
  <c r="P877"/>
  <c r="R985"/>
  <c r="R1001"/>
  <c r="BK1020"/>
  <c r="J1020"/>
  <c r="J74"/>
  <c r="T1020"/>
  <c r="BK1048"/>
  <c r="J1048"/>
  <c r="J75"/>
  <c i="3" r="T100"/>
  <c r="P174"/>
  <c r="P335"/>
  <c r="P433"/>
  <c r="P443"/>
  <c r="R476"/>
  <c r="P498"/>
  <c r="P522"/>
  <c r="P556"/>
  <c r="P578"/>
  <c r="P616"/>
  <c r="R623"/>
  <c r="R642"/>
  <c r="T652"/>
  <c i="4" r="T97"/>
  <c r="T101"/>
  <c r="P116"/>
  <c r="BK125"/>
  <c r="J125"/>
  <c r="J70"/>
  <c r="R125"/>
  <c r="T132"/>
  <c r="R143"/>
  <c r="R153"/>
  <c i="5" r="T114"/>
  <c r="R219"/>
  <c r="BK282"/>
  <c r="J282"/>
  <c r="J69"/>
  <c r="P282"/>
  <c r="T282"/>
  <c r="BK342"/>
  <c r="J342"/>
  <c r="J70"/>
  <c r="P342"/>
  <c r="R342"/>
  <c i="2" r="BK100"/>
  <c r="J100"/>
  <c r="J61"/>
  <c r="P225"/>
  <c r="P575"/>
  <c r="P780"/>
  <c r="R790"/>
  <c r="R789"/>
  <c r="P799"/>
  <c r="P830"/>
  <c r="P865"/>
  <c r="T877"/>
  <c r="BK1001"/>
  <c r="J1001"/>
  <c r="J73"/>
  <c r="T1001"/>
  <c r="T1048"/>
  <c i="3" r="P100"/>
  <c r="P99"/>
  <c r="R174"/>
  <c r="T335"/>
  <c r="T433"/>
  <c r="R443"/>
  <c r="BK498"/>
  <c r="J498"/>
  <c r="J69"/>
  <c r="BK522"/>
  <c r="J522"/>
  <c r="J70"/>
  <c r="BK556"/>
  <c r="J556"/>
  <c r="J71"/>
  <c r="T556"/>
  <c r="R578"/>
  <c r="T616"/>
  <c r="T623"/>
  <c r="P652"/>
  <c i="4" r="BK101"/>
  <c r="J101"/>
  <c r="J62"/>
  <c r="T125"/>
  <c r="P132"/>
  <c r="T143"/>
  <c r="T153"/>
  <c i="5" r="BK94"/>
  <c r="J94"/>
  <c r="J62"/>
  <c r="P94"/>
  <c r="R94"/>
  <c r="T94"/>
  <c r="BK97"/>
  <c r="J97"/>
  <c r="J63"/>
  <c r="P97"/>
  <c r="R97"/>
  <c r="T97"/>
  <c r="BK108"/>
  <c r="J108"/>
  <c r="J64"/>
  <c r="P108"/>
  <c r="R108"/>
  <c r="T108"/>
  <c r="P114"/>
  <c r="P113"/>
  <c r="R114"/>
  <c r="P219"/>
  <c r="T219"/>
  <c r="R282"/>
  <c r="T342"/>
  <c i="2" r="J55"/>
  <c r="F95"/>
  <c r="BE122"/>
  <c r="BE127"/>
  <c r="BE141"/>
  <c r="BE151"/>
  <c r="BE237"/>
  <c r="BE565"/>
  <c r="BE576"/>
  <c r="BE580"/>
  <c r="BE628"/>
  <c r="BE647"/>
  <c r="BE738"/>
  <c r="BE795"/>
  <c r="BE800"/>
  <c r="BE825"/>
  <c r="BE829"/>
  <c r="BE834"/>
  <c r="BE871"/>
  <c r="BE882"/>
  <c r="BE894"/>
  <c r="BE899"/>
  <c r="BE949"/>
  <c r="BE954"/>
  <c r="BE964"/>
  <c r="BE1006"/>
  <c r="BE1019"/>
  <c r="BE1025"/>
  <c r="BE1033"/>
  <c r="BE1038"/>
  <c i="3" r="E88"/>
  <c r="BE101"/>
  <c r="BE131"/>
  <c r="BE179"/>
  <c r="BE230"/>
  <c r="BE354"/>
  <c r="BE372"/>
  <c r="BE386"/>
  <c r="BE439"/>
  <c r="BE512"/>
  <c r="BE527"/>
  <c r="BE555"/>
  <c r="BE572"/>
  <c r="BE586"/>
  <c r="BE599"/>
  <c r="BE624"/>
  <c r="BE628"/>
  <c r="BE632"/>
  <c r="BE637"/>
  <c r="BE641"/>
  <c r="BE643"/>
  <c r="BK750"/>
  <c r="J750"/>
  <c r="J77"/>
  <c i="4" r="J52"/>
  <c r="E84"/>
  <c r="J90"/>
  <c r="BE118"/>
  <c r="BE127"/>
  <c r="BE128"/>
  <c r="BE133"/>
  <c r="BE136"/>
  <c r="BE139"/>
  <c r="BE147"/>
  <c r="BE148"/>
  <c r="BK95"/>
  <c r="J95"/>
  <c r="J60"/>
  <c r="BK151"/>
  <c r="J151"/>
  <c r="J73"/>
  <c i="5" r="F55"/>
  <c r="BE102"/>
  <c r="BE103"/>
  <c r="BE110"/>
  <c r="BE118"/>
  <c r="BE135"/>
  <c r="BE143"/>
  <c r="BE164"/>
  <c r="BE169"/>
  <c r="BE179"/>
  <c r="BE187"/>
  <c r="BE203"/>
  <c r="BE220"/>
  <c r="BE223"/>
  <c r="BE280"/>
  <c r="BE288"/>
  <c r="BE320"/>
  <c r="BE321"/>
  <c r="BE323"/>
  <c r="BE325"/>
  <c r="BE329"/>
  <c r="BE334"/>
  <c r="BE337"/>
  <c r="BE351"/>
  <c i="2" r="J52"/>
  <c r="BE107"/>
  <c r="BE112"/>
  <c r="BE131"/>
  <c r="BE156"/>
  <c r="BE241"/>
  <c r="BE618"/>
  <c r="BE622"/>
  <c r="BE633"/>
  <c r="BE652"/>
  <c r="BE786"/>
  <c r="BE804"/>
  <c r="BE809"/>
  <c r="BE821"/>
  <c r="BE852"/>
  <c r="BE886"/>
  <c r="BE904"/>
  <c r="BE984"/>
  <c r="BE986"/>
  <c r="BE995"/>
  <c r="BE1000"/>
  <c r="BE1010"/>
  <c r="BE1047"/>
  <c r="BE1129"/>
  <c r="BE1219"/>
  <c i="3" r="J55"/>
  <c r="BE164"/>
  <c r="BE182"/>
  <c r="BE317"/>
  <c r="BE331"/>
  <c r="BE336"/>
  <c r="BE340"/>
  <c r="BE344"/>
  <c r="BE349"/>
  <c r="BE435"/>
  <c r="BE436"/>
  <c r="BE497"/>
  <c r="BE539"/>
  <c r="BE543"/>
  <c r="BE567"/>
  <c r="BE577"/>
  <c r="BE607"/>
  <c r="BE611"/>
  <c r="BE622"/>
  <c i="4" r="F54"/>
  <c r="BE109"/>
  <c r="BE111"/>
  <c r="BE119"/>
  <c r="BE120"/>
  <c r="BE122"/>
  <c r="BE123"/>
  <c r="BE130"/>
  <c r="BE131"/>
  <c r="BE140"/>
  <c r="BE142"/>
  <c r="BE145"/>
  <c r="BE146"/>
  <c r="BK108"/>
  <c r="J108"/>
  <c r="J65"/>
  <c r="BK110"/>
  <c r="J110"/>
  <c r="J66"/>
  <c i="5" r="J52"/>
  <c r="E80"/>
  <c r="BE99"/>
  <c r="BE100"/>
  <c r="BE101"/>
  <c r="BE107"/>
  <c r="BE109"/>
  <c r="BE115"/>
  <c r="BE116"/>
  <c r="BE119"/>
  <c r="BE149"/>
  <c r="BE157"/>
  <c r="BE177"/>
  <c r="BE221"/>
  <c r="BE224"/>
  <c r="BE232"/>
  <c r="BE240"/>
  <c r="BE252"/>
  <c r="BE270"/>
  <c r="BE281"/>
  <c r="BE283"/>
  <c r="BE294"/>
  <c r="BE319"/>
  <c r="BE336"/>
  <c r="BE339"/>
  <c r="BE343"/>
  <c r="BE345"/>
  <c r="BE352"/>
  <c i="2" r="E48"/>
  <c r="BE101"/>
  <c r="BE117"/>
  <c r="BE136"/>
  <c r="BE146"/>
  <c r="BE219"/>
  <c r="BE226"/>
  <c r="BE230"/>
  <c r="BE431"/>
  <c r="BE559"/>
  <c r="BE679"/>
  <c r="BE781"/>
  <c r="BE783"/>
  <c r="BE791"/>
  <c r="BE813"/>
  <c r="BE831"/>
  <c r="BE855"/>
  <c r="BE866"/>
  <c r="BE911"/>
  <c r="BE918"/>
  <c r="BE934"/>
  <c r="BE939"/>
  <c r="BE944"/>
  <c r="BE981"/>
  <c r="BE1002"/>
  <c r="BE1029"/>
  <c r="BE1049"/>
  <c r="BE1210"/>
  <c r="BE1214"/>
  <c r="BE1252"/>
  <c r="BK1318"/>
  <c r="J1318"/>
  <c r="J76"/>
  <c r="BK1324"/>
  <c r="J1324"/>
  <c r="J77"/>
  <c i="3" r="F55"/>
  <c r="J92"/>
  <c r="BE106"/>
  <c r="BE111"/>
  <c r="BE121"/>
  <c r="BE136"/>
  <c r="BE141"/>
  <c r="BE223"/>
  <c r="BE263"/>
  <c r="BE296"/>
  <c r="BE323"/>
  <c r="BE327"/>
  <c r="BE358"/>
  <c r="BE418"/>
  <c r="BE434"/>
  <c r="BE441"/>
  <c r="BE444"/>
  <c r="BE448"/>
  <c r="BE475"/>
  <c r="BE477"/>
  <c r="BE481"/>
  <c r="BE485"/>
  <c r="BE489"/>
  <c r="BE499"/>
  <c r="BE502"/>
  <c r="BE508"/>
  <c r="BE515"/>
  <c r="BE521"/>
  <c r="BE523"/>
  <c r="BE551"/>
  <c r="BE557"/>
  <c r="BE603"/>
  <c r="BE617"/>
  <c r="BE647"/>
  <c r="BE651"/>
  <c r="BE726"/>
  <c r="BK440"/>
  <c r="J440"/>
  <c r="J65"/>
  <c r="BK755"/>
  <c r="J755"/>
  <c r="J78"/>
  <c i="4" r="F55"/>
  <c r="J91"/>
  <c r="BE96"/>
  <c r="BE98"/>
  <c r="BE99"/>
  <c r="BE107"/>
  <c r="BE121"/>
  <c r="BE124"/>
  <c r="BE126"/>
  <c r="BE137"/>
  <c r="BE138"/>
  <c r="BE141"/>
  <c r="BE150"/>
  <c r="BE154"/>
  <c r="BK106"/>
  <c r="J106"/>
  <c r="J64"/>
  <c r="BK112"/>
  <c r="J112"/>
  <c r="J67"/>
  <c r="BK114"/>
  <c r="J114"/>
  <c r="J68"/>
  <c i="5" r="BE93"/>
  <c r="BE95"/>
  <c r="BE98"/>
  <c r="BE106"/>
  <c r="BE117"/>
  <c r="BE121"/>
  <c r="BE189"/>
  <c r="BE191"/>
  <c r="BE196"/>
  <c r="BE222"/>
  <c r="BE245"/>
  <c r="BE247"/>
  <c r="BE253"/>
  <c r="BE261"/>
  <c r="BE267"/>
  <c r="BE269"/>
  <c r="BE272"/>
  <c r="BE278"/>
  <c r="BE279"/>
  <c r="BE284"/>
  <c r="BE306"/>
  <c r="BE313"/>
  <c r="BE315"/>
  <c r="BE331"/>
  <c r="BE333"/>
  <c r="BE338"/>
  <c i="2" r="BE161"/>
  <c r="BE349"/>
  <c r="BE355"/>
  <c r="BE507"/>
  <c r="BE513"/>
  <c r="BE520"/>
  <c r="BE541"/>
  <c r="BE545"/>
  <c r="BE552"/>
  <c r="BE570"/>
  <c r="BE584"/>
  <c r="BE782"/>
  <c r="BE788"/>
  <c r="BE798"/>
  <c r="BE817"/>
  <c r="BE843"/>
  <c r="BE864"/>
  <c r="BE876"/>
  <c r="BE878"/>
  <c r="BE890"/>
  <c r="BE924"/>
  <c r="BE929"/>
  <c r="BE959"/>
  <c r="BE969"/>
  <c r="BE1015"/>
  <c r="BE1021"/>
  <c r="BE1042"/>
  <c r="BE1317"/>
  <c r="BE1319"/>
  <c r="BE1325"/>
  <c r="BE1329"/>
  <c r="BK787"/>
  <c r="J787"/>
  <c r="J65"/>
  <c r="BK1328"/>
  <c r="J1328"/>
  <c r="J78"/>
  <c i="3" r="BE116"/>
  <c r="BE126"/>
  <c r="BE169"/>
  <c r="BE175"/>
  <c r="BE186"/>
  <c r="BE308"/>
  <c r="BE313"/>
  <c r="BE367"/>
  <c r="BE493"/>
  <c r="BE531"/>
  <c r="BE535"/>
  <c r="BE547"/>
  <c r="BE562"/>
  <c r="BE579"/>
  <c r="BE591"/>
  <c r="BE595"/>
  <c r="BE615"/>
  <c r="BE653"/>
  <c r="BE681"/>
  <c r="BE710"/>
  <c r="BE749"/>
  <c r="BE751"/>
  <c r="BE756"/>
  <c i="4" r="BE100"/>
  <c r="BE102"/>
  <c r="BE103"/>
  <c r="BE104"/>
  <c r="BE113"/>
  <c r="BE115"/>
  <c r="BE117"/>
  <c r="BE129"/>
  <c r="BE134"/>
  <c r="BE135"/>
  <c r="BE144"/>
  <c r="BE149"/>
  <c r="BE152"/>
  <c r="BE155"/>
  <c i="5" r="BE96"/>
  <c r="BE104"/>
  <c r="BE105"/>
  <c r="BE112"/>
  <c r="BE120"/>
  <c r="BE123"/>
  <c r="BE125"/>
  <c r="BE127"/>
  <c r="BE195"/>
  <c r="BE204"/>
  <c r="BE215"/>
  <c r="BE216"/>
  <c r="BE217"/>
  <c r="BE218"/>
  <c r="BE251"/>
  <c r="BE271"/>
  <c r="BE298"/>
  <c r="BE302"/>
  <c r="BE317"/>
  <c r="BE327"/>
  <c r="BE335"/>
  <c r="BE340"/>
  <c r="BE341"/>
  <c r="BK92"/>
  <c r="J92"/>
  <c r="J61"/>
  <c r="BK111"/>
  <c r="J111"/>
  <c r="J65"/>
  <c r="F36"/>
  <c i="1" r="BC58"/>
  <c i="5" r="F37"/>
  <c i="1" r="BD58"/>
  <c i="2" r="J34"/>
  <c i="1" r="AW55"/>
  <c i="3" r="F37"/>
  <c i="1" r="BD56"/>
  <c i="4" r="F37"/>
  <c i="1" r="BD57"/>
  <c i="3" r="F35"/>
  <c i="1" r="BB56"/>
  <c i="4" r="J34"/>
  <c i="1" r="AW57"/>
  <c i="4" r="F34"/>
  <c i="1" r="BA57"/>
  <c i="2" r="F34"/>
  <c i="1" r="BA55"/>
  <c i="5" r="F34"/>
  <c i="1" r="BA58"/>
  <c i="5" r="J34"/>
  <c i="1" r="AW58"/>
  <c i="3" r="J34"/>
  <c i="1" r="AW56"/>
  <c i="4" r="F35"/>
  <c i="1" r="BB57"/>
  <c i="2" r="F37"/>
  <c i="1" r="BD55"/>
  <c i="5" r="F35"/>
  <c i="1" r="BB58"/>
  <c i="2" r="F35"/>
  <c i="1" r="BB55"/>
  <c i="3" r="F34"/>
  <c i="1" r="BA56"/>
  <c i="2" r="F36"/>
  <c i="1" r="BC55"/>
  <c i="3" r="F36"/>
  <c i="1" r="BC56"/>
  <c i="4" r="F36"/>
  <c i="1" r="BC57"/>
  <c i="5" l="1" r="T91"/>
  <c r="P91"/>
  <c r="P90"/>
  <c i="1" r="AU58"/>
  <c i="4" r="P94"/>
  <c i="1" r="AU57"/>
  <c i="5" r="R91"/>
  <c i="4" r="T94"/>
  <c r="R94"/>
  <c i="5" r="R113"/>
  <c r="R90"/>
  <c r="T113"/>
  <c r="T90"/>
  <c i="2" r="BK789"/>
  <c r="J789"/>
  <c r="J66"/>
  <c r="R99"/>
  <c r="R98"/>
  <c i="3" r="BK442"/>
  <c r="J442"/>
  <c r="J66"/>
  <c i="5" r="BK113"/>
  <c r="J113"/>
  <c r="J66"/>
  <c i="2" r="T789"/>
  <c r="P789"/>
  <c i="3" r="T442"/>
  <c r="BK99"/>
  <c r="J99"/>
  <c r="J60"/>
  <c r="R442"/>
  <c r="R99"/>
  <c r="R98"/>
  <c i="2" r="P99"/>
  <c r="P98"/>
  <c i="1" r="AU55"/>
  <c i="3" r="P442"/>
  <c r="P98"/>
  <c i="1" r="AU56"/>
  <c i="3" r="T99"/>
  <c r="T98"/>
  <c i="2" r="T99"/>
  <c r="T98"/>
  <c r="J790"/>
  <c r="J67"/>
  <c i="3" r="J100"/>
  <c r="J61"/>
  <c i="5" r="J114"/>
  <c r="J67"/>
  <c i="3" r="J443"/>
  <c r="J67"/>
  <c i="5" r="BK91"/>
  <c r="J91"/>
  <c r="J60"/>
  <c i="2" r="BK99"/>
  <c r="BK98"/>
  <c r="J98"/>
  <c r="J59"/>
  <c i="4" r="BK105"/>
  <c r="J105"/>
  <c r="J63"/>
  <c i="1" r="BD54"/>
  <c r="W33"/>
  <c i="5" r="J33"/>
  <c i="1" r="AV58"/>
  <c r="AT58"/>
  <c r="BA54"/>
  <c r="W30"/>
  <c r="BC54"/>
  <c r="AY54"/>
  <c i="2" r="F33"/>
  <c i="1" r="AZ55"/>
  <c i="4" r="J33"/>
  <c i="1" r="AV57"/>
  <c r="AT57"/>
  <c i="5" r="F33"/>
  <c i="1" r="AZ58"/>
  <c r="BB54"/>
  <c r="W31"/>
  <c i="3" r="F33"/>
  <c i="1" r="AZ56"/>
  <c i="4" r="F33"/>
  <c i="1" r="AZ57"/>
  <c i="3" r="J33"/>
  <c i="1" r="AV56"/>
  <c r="AT56"/>
  <c i="2" r="J33"/>
  <c i="1" r="AV55"/>
  <c r="AT55"/>
  <c i="4" l="1" r="BK94"/>
  <c r="J94"/>
  <c i="2" r="J99"/>
  <c r="J60"/>
  <c i="3" r="BK98"/>
  <c r="J98"/>
  <c r="J59"/>
  <c i="5" r="BK90"/>
  <c r="J90"/>
  <c i="4" r="J30"/>
  <c i="1" r="AG57"/>
  <c r="AN57"/>
  <c r="AW54"/>
  <c r="AK30"/>
  <c i="2" r="J30"/>
  <c i="1" r="AG55"/>
  <c r="AN55"/>
  <c r="AU54"/>
  <c r="AX54"/>
  <c i="5" r="J30"/>
  <c i="1" r="AG58"/>
  <c r="AN58"/>
  <c r="AZ54"/>
  <c r="W29"/>
  <c r="W32"/>
  <c i="4" l="1" r="J39"/>
  <c i="2" r="J39"/>
  <c i="4" r="J59"/>
  <c i="5" r="J39"/>
  <c r="J59"/>
  <c i="1" r="AV54"/>
  <c r="AK29"/>
  <c i="3" r="J30"/>
  <c i="1" r="AG56"/>
  <c r="AN56"/>
  <c i="3" l="1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<sst xmlns="http://schemas.openxmlformats.org/spreadsheetml/2006/main">
  <si>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</si>
  <si>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</si>
  <si>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</si>
  <si>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</si>
  <si>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</si>
  <si>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{b4000e0e-31ad-4fca-9a2a-628f36a8ff3e}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</si>
  <si>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</si>
  <si>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</si>
  <si>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</si>
  <si>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</si>
  <si>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</si>
  <si>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</si>
  <si>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</si>
  <si>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N3682020b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</si>
  <si>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</si>
  <si>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</si>
  <si>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sociálního zařízení v budově Tyršova 1053, Frenštát p.R.</t>
  </si>
  <si>
    <t>KSO:</t>
  </si>
  <si>
    <t/>
  </si>
  <si>
    <t>CC-CZ:</t>
  </si>
  <si>
    <t>Místo:</t>
  </si>
  <si>
    <t xml:space="preserve"> </t>
  </si>
  <si>
    <t>Datum:</t>
  </si>
  <si>
    <t>13. 2. 2020</t>
  </si>
  <si>
    <t>Zadavatel:</t>
  </si>
  <si>
    <t>IČ:</t>
  </si>
  <si>
    <t>Město Frenštát p.R.</t>
  </si>
  <si>
    <t>DIČ:</t>
  </si>
  <si>
    <t>Uchazeč:</t>
  </si>
  <si>
    <t>Vyplň údaj</t>
  </si>
  <si>
    <t>Projektant:</t>
  </si>
  <si>
    <t>60766859</t>
  </si>
  <si>
    <t>Ing. arch. Martin Janda</t>
  </si>
  <si>
    <t>CZ 6908075548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</si>
  <si>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</si>
  <si>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</si>
  <si>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</si>
  <si>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</si>
  <si>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</si>
  <si>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</si>
  <si>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</si>
  <si>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</si>
  <si>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</si>
  <si>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</si>
  <si>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</si>
  <si>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</si>
  <si>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</si>
  <si>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</si>
  <si>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</si>
  <si>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</si>
  <si>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</si>
  <si>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</si>
  <si>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</si>
  <si>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</si>
  <si>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</si>
  <si>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</si>
  <si>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</si>
  <si>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</si>
  <si>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</si>
  <si>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</si>
  <si>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</si>
  <si>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</si>
  <si>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</si>
  <si>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</si>
  <si>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</si>
  <si>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</si>
  <si>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</si>
  <si>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</si>
  <si>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</si>
  <si>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</si>
  <si>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</si>
  <si>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</si>
  <si>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</si>
  <si>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</si>
  <si>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</si>
  <si>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</si>
  <si>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</si>
  <si>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</si>
  <si>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Architektonicko-stavební řešení 1.NP</t>
  </si>
  <si>
    <t>STA</t>
  </si>
  <si>
    <t>1</t>
  </si>
  <si>
    <t>{7dd6812d-66dc-4c95-8c9a-80f3cc23b8e5}</t>
  </si>
  <si>
    <t>2</t>
  </si>
  <si>
    <t>SO 02</t>
  </si>
  <si>
    <t>Architektonicko-stavební řešení 2.NP</t>
  </si>
  <si>
    <t>{3d26e1c6-8242-4d36-bfa4-6f985dc60763}</t>
  </si>
  <si>
    <t>SO 03</t>
  </si>
  <si>
    <t>Elektroinstalace</t>
  </si>
  <si>
    <t>{a2f065cf-f8b4-4a7a-859d-acf8cc313e77}</t>
  </si>
  <si>
    <t>SO 04</t>
  </si>
  <si>
    <t>Kanalizace a zdravotechnika</t>
  </si>
  <si>
    <t>{edead5e8-54f3-449f-86b6-141f69b93b87}</t>
  </si>
  <si>
    <t>KRYCÍ LIST SOUPISU PRACÍ</t>
  </si>
  <si>
    <t>Objekt:</t>
  </si>
  <si>
    <t>SO 01 - Architektonicko-stavební řešení 1.NP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</si>
  <si>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</si>
  <si>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</si>
  <si>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</si>
  <si>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</si>
  <si>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</si>
  <si>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</si>
  <si>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</si>
  <si>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</si>
  <si>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</si>
  <si>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</si>
  <si>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</si>
  <si>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</si>
  <si>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</si>
  <si>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735 - Ústřední vytápění - otopná tělesa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</si>
  <si>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</si>
  <si>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</si>
  <si>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</si>
  <si>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</si>
  <si>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</si>
  <si>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</si>
  <si>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</si>
  <si>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</si>
  <si>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</si>
  <si>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</si>
  <si>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</si>
  <si>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</si>
  <si>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</si>
  <si>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</si>
  <si>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</si>
  <si>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</si>
  <si>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</si>
  <si>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</si>
  <si>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</si>
  <si>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</si>
  <si>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</si>
  <si>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</si>
  <si>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</si>
  <si>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</si>
  <si>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</si>
  <si>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</si>
  <si>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</si>
  <si>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</si>
  <si>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310278842</t>
  </si>
  <si>
    <t>Zazdívka otvorů ve zdivu nadzákladovém nepálenými tvárnicemi plochy přes 0,25 m2 do 1 m2 , ve zdi tl. do 300 mm</t>
  </si>
  <si>
    <t>m3</t>
  </si>
  <si>
    <t>CS ÚRS 2020 01</t>
  </si>
  <si>
    <t>4</t>
  </si>
  <si>
    <t>1653098675</t>
  </si>
  <si>
    <t>VV</t>
  </si>
  <si>
    <t>půdorys 1.NP - navrhovaný stav výkres D.1.1-05</t>
  </si>
  <si>
    <t>1.03 předsíň WC chlapci</t>
  </si>
  <si>
    <t>0,95*2*0,3</t>
  </si>
  <si>
    <t>1*2*0,3</t>
  </si>
  <si>
    <t>Součet</t>
  </si>
  <si>
    <t>317142420</t>
  </si>
  <si>
    <t>Překlady nenosné z pórobetonu osazené do tenkého maltového lože, výšky do 250 mm, šířky překladu 100 mm, délky překladu do 1000 mm</t>
  </si>
  <si>
    <t>kus</t>
  </si>
  <si>
    <t>1237076759</t>
  </si>
  <si>
    <t>P2</t>
  </si>
  <si>
    <t>12</t>
  </si>
  <si>
    <t>317142422</t>
  </si>
  <si>
    <t>Překlady nenosné z pórobetonu osazené do tenkého maltového lože, výšky do 250 mm, šířky překladu 100 mm, délky překladu přes 1000 do 1250 mm</t>
  </si>
  <si>
    <t>1173108391</t>
  </si>
  <si>
    <t>P1</t>
  </si>
  <si>
    <t>317142426</t>
  </si>
  <si>
    <t>Překlady nenosné z pórobetonu osazené do tenkého maltového lože, výšky do 250 mm, šířky překladu 100 mm, délky překladu přes 1500 do 2000 mm</t>
  </si>
  <si>
    <t>1632201369</t>
  </si>
  <si>
    <t>P3</t>
  </si>
  <si>
    <t>5</t>
  </si>
  <si>
    <t>317234410</t>
  </si>
  <si>
    <t>Vyzdívka mezi nosníky cihlami pálenými na maltu cementovou</t>
  </si>
  <si>
    <t>1804940376</t>
  </si>
  <si>
    <t>P5</t>
  </si>
  <si>
    <t>1,8*0,6*0,18</t>
  </si>
  <si>
    <t>6</t>
  </si>
  <si>
    <t>317321511</t>
  </si>
  <si>
    <t>Překlady z betonu železového (bez výztuže) tř. C 20/25</t>
  </si>
  <si>
    <t>-1267311183</t>
  </si>
  <si>
    <t>výkres D.1.1-10 překlad P5</t>
  </si>
  <si>
    <t>(2*0,175*0,2)*2</t>
  </si>
  <si>
    <t>7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</si>
  <si>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</si>
  <si>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</si>
  <si>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m2</t>
  </si>
  <si>
    <t>-1867734210</t>
  </si>
  <si>
    <t>(0,175*0,2+0,2)*2</t>
  </si>
  <si>
    <t>8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</si>
  <si>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</si>
  <si>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</si>
  <si>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-2056433138</t>
  </si>
  <si>
    <t>9</t>
  </si>
  <si>
    <t>317941121</t>
  </si>
  <si>
    <t>Osazování ocelových válcovaných nosníků na zdivu I nebo IE nebo U nebo UE nebo L do č. 12 nebo výšky do 120 mm</t>
  </si>
  <si>
    <t>t</t>
  </si>
  <si>
    <t>1929807668</t>
  </si>
  <si>
    <t>P4</t>
  </si>
  <si>
    <t>(2*1,6*5,42)/1000*2</t>
  </si>
  <si>
    <t>10</t>
  </si>
  <si>
    <t>M</t>
  </si>
  <si>
    <t>13010424</t>
  </si>
  <si>
    <t>úhelník ocelový rovnostranný jakost 11 375 60x60x6mm</t>
  </si>
  <si>
    <t>-924492923</t>
  </si>
  <si>
    <t>(2*1,2*5,42)/1000*2</t>
  </si>
  <si>
    <t>11</t>
  </si>
  <si>
    <t>317944323</t>
  </si>
  <si>
    <t>Válcované nosníky dodatečně osazované do připravených otvorů bez zazdění hlav č. 14 až 22</t>
  </si>
  <si>
    <t>872886574</t>
  </si>
  <si>
    <t>(4*2*21,9)/1000</t>
  </si>
  <si>
    <t>340271045</t>
  </si>
  <si>
    <t>Zazdívka otvorů v příčkách nebo stěnách pórobetonovými tvárnicemi plochy přes 1 m2 do 4 m2, objemová hmotnost 500 kg/m3, tloušťka příčky 150 mm</t>
  </si>
  <si>
    <t>1298355972</t>
  </si>
  <si>
    <t xml:space="preserve">výkres D.1.1 - 05  1.NP nový stav</t>
  </si>
  <si>
    <t>0,635*3,65</t>
  </si>
  <si>
    <t>13</t>
  </si>
  <si>
    <t>342272225</t>
  </si>
  <si>
    <t>Příčky z pórobetonových tvárnic hladkých na tenké maltové lože objemová hmotnost do 500 kg/m3, tloušťka příčky 100 mm</t>
  </si>
  <si>
    <t>597409243</t>
  </si>
  <si>
    <t>1.03 + 1.04 předsíň a WC chlapci</t>
  </si>
  <si>
    <t>(1,2+1,25)*2,52</t>
  </si>
  <si>
    <t>0,9*1,2</t>
  </si>
  <si>
    <t>2,35*1,2</t>
  </si>
  <si>
    <t>1.06 předsíň WC učitelé</t>
  </si>
  <si>
    <t>1,1*2,52</t>
  </si>
  <si>
    <t>-0,8*2</t>
  </si>
  <si>
    <t>1.07 WC učitelé</t>
  </si>
  <si>
    <t>-0,6*2</t>
  </si>
  <si>
    <t>1.08 předsíň WC dívky</t>
  </si>
  <si>
    <t>(2,9+0,6)*3,55</t>
  </si>
  <si>
    <t>2,9*2,52</t>
  </si>
  <si>
    <t>-(0,6*2)*2</t>
  </si>
  <si>
    <t>1.09 WC dívky</t>
  </si>
  <si>
    <t>0,9*2,52</t>
  </si>
  <si>
    <t>1.10 hygienická kabina dívky</t>
  </si>
  <si>
    <t>2,4*2,52</t>
  </si>
  <si>
    <t>2,4*1,2</t>
  </si>
  <si>
    <t>1,6*3,55</t>
  </si>
  <si>
    <t>-0,7*2</t>
  </si>
  <si>
    <t>1.11 předsíň WC učitelé ženy</t>
  </si>
  <si>
    <t>2,05*3,55</t>
  </si>
  <si>
    <t>1*2</t>
  </si>
  <si>
    <t>2,05*2,52</t>
  </si>
  <si>
    <t xml:space="preserve">1.12 WC učitelé  ženy</t>
  </si>
  <si>
    <t>1,6*2,52</t>
  </si>
  <si>
    <t>1,15*1,2</t>
  </si>
  <si>
    <t>0,45*1,1</t>
  </si>
  <si>
    <t>1.13 výlevka úklid</t>
  </si>
  <si>
    <t>1,2*3,55</t>
  </si>
  <si>
    <t>1.14 šatna učitelé</t>
  </si>
  <si>
    <t>3,45*2,7</t>
  </si>
  <si>
    <t>-0,9*2</t>
  </si>
  <si>
    <t>2,8*3,65</t>
  </si>
  <si>
    <t>1.16 úklid</t>
  </si>
  <si>
    <t>2,1*3,65</t>
  </si>
  <si>
    <t>1,9*2,3</t>
  </si>
  <si>
    <t>-(0,9*2+0,6*2)</t>
  </si>
  <si>
    <t>1.19 sklad tělocvičny</t>
  </si>
  <si>
    <t>2*3,65</t>
  </si>
  <si>
    <t>1.20 chodba</t>
  </si>
  <si>
    <t>2,9*3,65</t>
  </si>
  <si>
    <t>-(0,7*2)*2</t>
  </si>
  <si>
    <t>0,8*2</t>
  </si>
  <si>
    <t>1.21 předsíň WC chlapci</t>
  </si>
  <si>
    <t>1,36*2,27</t>
  </si>
  <si>
    <t>14</t>
  </si>
  <si>
    <t>346244381</t>
  </si>
  <si>
    <t>Plentování ocelových válcovaných nosníků jednostranné cihlami na maltu, výška stojiny do 200 mm</t>
  </si>
  <si>
    <t>-63080629</t>
  </si>
  <si>
    <t>(0,18+0,18)*1,8</t>
  </si>
  <si>
    <t>0,6*1,5</t>
  </si>
  <si>
    <t>Úpravy povrchů, podlahy a osazování výplní</t>
  </si>
  <si>
    <t>611315422</t>
  </si>
  <si>
    <t>Oprava vápenné omítky vnitřních ploch štukové dvouvrstvé, tloušťky do 20 mm a tloušťky štuku do 3 mm stropů, v rozsahu opravované plochy přes 10 do 30%</t>
  </si>
  <si>
    <t>-1010970058</t>
  </si>
  <si>
    <t>půdorys 1.NP navrhovaný stav</t>
  </si>
  <si>
    <t>3,68+5,61+1,13+1,75+1,54+5,08+1,26+1,26+3,84+3,28+1,84+1,84+1,08++7,99+3,03+3,42+1,71++3,7+2,88+1,25+1,22+1,33+1,18+3,36</t>
  </si>
  <si>
    <t>16</t>
  </si>
  <si>
    <t>611325121</t>
  </si>
  <si>
    <t>Vápenocementová omítka rýh štuková ve stropech, šířky rýhy do 150 mm</t>
  </si>
  <si>
    <t>-2102813593</t>
  </si>
  <si>
    <t>půdorys 1.NP - bourací práce výkres D.1.1.-04</t>
  </si>
  <si>
    <t>1,55*0,15</t>
  </si>
  <si>
    <t>1,1*0,15</t>
  </si>
  <si>
    <t>4,6*0,15</t>
  </si>
  <si>
    <t>2,1*0,15</t>
  </si>
  <si>
    <t>17</t>
  </si>
  <si>
    <t>612131121</t>
  </si>
  <si>
    <t>Podkladní a spojovací vrstva vnitřních omítaných ploch penetrace akrylát-silikonová nanášená ručně stěn</t>
  </si>
  <si>
    <t>1484036049</t>
  </si>
  <si>
    <t>220,49</t>
  </si>
  <si>
    <t>274,83</t>
  </si>
  <si>
    <t>18</t>
  </si>
  <si>
    <t>612142001</t>
  </si>
  <si>
    <t>Potažení vnitřních ploch pletivem v ploše nebo pruzích, na plném podkladu sklovláknitým vtlačením do tmelu stěn</t>
  </si>
  <si>
    <t>-1816170600</t>
  </si>
  <si>
    <t xml:space="preserve">výkres D.1.1 - 06  1.NP nový stav</t>
  </si>
  <si>
    <t>2,35*1,2+2,35*0,1</t>
  </si>
  <si>
    <t>-(0,6*2)</t>
  </si>
  <si>
    <t>1.05 kabinka WC chlapci</t>
  </si>
  <si>
    <t>(0,9+1,25)*2,52</t>
  </si>
  <si>
    <t>(0,9+1,25)*0,1</t>
  </si>
  <si>
    <t>1,1*3,55</t>
  </si>
  <si>
    <t>-(0,8*2)*2</t>
  </si>
  <si>
    <t>1,1*0,1</t>
  </si>
  <si>
    <t>0,9*1,2+0,9*0,1</t>
  </si>
  <si>
    <t>2,9*0,1</t>
  </si>
  <si>
    <t>1,15*2,52</t>
  </si>
  <si>
    <t>(0,9+1,4)*2,52</t>
  </si>
  <si>
    <t>0,9*0,1</t>
  </si>
  <si>
    <t>(0,9+1,4+0,9)*2,52</t>
  </si>
  <si>
    <t>2,4*1,2+2,4*0,1</t>
  </si>
  <si>
    <t>2,4*0,1</t>
  </si>
  <si>
    <t>(2,05+1,5)*3,55</t>
  </si>
  <si>
    <t>-(0,6*2+0,8*2)</t>
  </si>
  <si>
    <t>0,45*3,55</t>
  </si>
  <si>
    <t>1,15*1,2+1,5*0,1</t>
  </si>
  <si>
    <t>0,7*2,52</t>
  </si>
  <si>
    <t>1,6*0,1</t>
  </si>
  <si>
    <t>1.12 WC učitelé ženy</t>
  </si>
  <si>
    <t>(1,6+1,15)*2,52</t>
  </si>
  <si>
    <t>1,15*1,2+1,15*0,1</t>
  </si>
  <si>
    <t>(1,2+0,9)*3,55</t>
  </si>
  <si>
    <t>(2,7+2,8)*3,65</t>
  </si>
  <si>
    <t>2,7*3,65</t>
  </si>
  <si>
    <t>1.15 sklad úklid</t>
  </si>
  <si>
    <t>(1,1+2,8)*3,65</t>
  </si>
  <si>
    <t>1,1*3,65</t>
  </si>
  <si>
    <t>1,9*0,1</t>
  </si>
  <si>
    <t>1.17 WC úklid</t>
  </si>
  <si>
    <t>0,9*3,65</t>
  </si>
  <si>
    <t>(2*3,65)*2</t>
  </si>
  <si>
    <t>1,36*3,65</t>
  </si>
  <si>
    <t>1,36*0,1</t>
  </si>
  <si>
    <t>1.22 WC chlapci</t>
  </si>
  <si>
    <t>-0,6*1,2</t>
  </si>
  <si>
    <t>1.23 předsíň WC dívky</t>
  </si>
  <si>
    <t>1,44*3,65</t>
  </si>
  <si>
    <t>19</t>
  </si>
  <si>
    <t>612311131</t>
  </si>
  <si>
    <t>Potažení vnitřních ploch štukem tloušťky do 3 mm svislých konstrukcí stěn</t>
  </si>
  <si>
    <t>1591046044</t>
  </si>
  <si>
    <t>odpočet obkladů</t>
  </si>
  <si>
    <t>-195,61</t>
  </si>
  <si>
    <t>20</t>
  </si>
  <si>
    <t>612321121</t>
  </si>
  <si>
    <t>Omítka vápenocementová vnitřních ploch nanášená ručně jednovrstvá, tloušťky do 10 mm hladká svislých konstrukcí stěn</t>
  </si>
  <si>
    <t>1573886795</t>
  </si>
  <si>
    <t>půdorys 1.NP - navrhovaný stav výkres D.1.1.-05</t>
  </si>
  <si>
    <t>1.03 předsíň WC chlapci,1.04 WC chlapci</t>
  </si>
  <si>
    <t>1,55*3,55</t>
  </si>
  <si>
    <t>2,35*3,55</t>
  </si>
  <si>
    <t>4,5*3,55</t>
  </si>
  <si>
    <t>2,35*2,35</t>
  </si>
  <si>
    <t>1,9*3,55</t>
  </si>
  <si>
    <t>1,35*3,55</t>
  </si>
  <si>
    <t>(0,75+1,17*2)*0,18</t>
  </si>
  <si>
    <t>(0,85+1,17*2)*0,18*2</t>
  </si>
  <si>
    <t>(0,9+1,17*2)*0,18*2</t>
  </si>
  <si>
    <t>-(0,8*2+0,75*1,17+0,85*1,17*2+0,9*1,17*2)</t>
  </si>
  <si>
    <t>1.05 WC kabina chlapci</t>
  </si>
  <si>
    <t>0,9*2,35</t>
  </si>
  <si>
    <t>1,25*3,55</t>
  </si>
  <si>
    <t xml:space="preserve">předpředsíň </t>
  </si>
  <si>
    <t>(1,55+1,1+1,55)*3,55</t>
  </si>
  <si>
    <t>-(0,8*2+0,8*2)</t>
  </si>
  <si>
    <t xml:space="preserve">1.06 předsíň  WC učitelé</t>
  </si>
  <si>
    <t>1,4*2*3,55</t>
  </si>
  <si>
    <t>1,75*3,55</t>
  </si>
  <si>
    <t>(1,4+0,9)*3,55</t>
  </si>
  <si>
    <t>1,4*3,55</t>
  </si>
  <si>
    <t>2,4*2,35</t>
  </si>
  <si>
    <t>(0,8+1,1*2)*0,18</t>
  </si>
  <si>
    <t>-(0,8*1,1)</t>
  </si>
  <si>
    <t>1,15*2,35</t>
  </si>
  <si>
    <t>1,6*3,45</t>
  </si>
  <si>
    <t>(0,5+0,4+1,2+0,6+0,6+2,7)*3,65</t>
  </si>
  <si>
    <t>1.15 sklad potřeb úklid</t>
  </si>
  <si>
    <t>(0,5+1+0,5+1,1)*3,65</t>
  </si>
  <si>
    <t>(0,7+1,9+0,9)*3,65</t>
  </si>
  <si>
    <t>(0,9+1,9)*3,65</t>
  </si>
  <si>
    <t>(0,8+1,17*2)*0,18</t>
  </si>
  <si>
    <t>-(0,8*1,17)</t>
  </si>
  <si>
    <t>(1,03+2,4+0,2+0,45)*3,65</t>
  </si>
  <si>
    <t>-(0,8*2)</t>
  </si>
  <si>
    <t>(0,92)*2*3,65</t>
  </si>
  <si>
    <t>(0,55+0,5*2)*0,18</t>
  </si>
  <si>
    <t>-(0,5*0,55)</t>
  </si>
  <si>
    <t>(1,36+0,9*2)*3,65</t>
  </si>
  <si>
    <t>(0,92+1,44)*3,65</t>
  </si>
  <si>
    <t>1.24 WC dívky</t>
  </si>
  <si>
    <t>(1+0,9+1,44+0,6+0,4+0,3)*3,65</t>
  </si>
  <si>
    <t>-(0,6*2+0,5*0,55)</t>
  </si>
  <si>
    <t>1.25 sprcha</t>
  </si>
  <si>
    <t>(1,1+3,05)*2*3,65</t>
  </si>
  <si>
    <t>-(0,7*2+0,5*0,55)</t>
  </si>
  <si>
    <t>612321191</t>
  </si>
  <si>
    <t>Omítka vápenocementová vnitřních ploch nanášená ručně Příplatek k cenám za každých dalších i započatých 5 mm tloušťky omítky přes 10 mm stěn</t>
  </si>
  <si>
    <t>-316381388</t>
  </si>
  <si>
    <t>22</t>
  </si>
  <si>
    <t>612325111</t>
  </si>
  <si>
    <t>Vápenocementová omítka rýh hladká ve stěnách, šířky rýhy do 150 mm</t>
  </si>
  <si>
    <t>1091121725</t>
  </si>
  <si>
    <t>rýhy po elektro</t>
  </si>
  <si>
    <t>120*0,03*0,03</t>
  </si>
  <si>
    <t>50*0,03*0,05</t>
  </si>
  <si>
    <t>20*0,03*0,07</t>
  </si>
  <si>
    <t>23</t>
  </si>
  <si>
    <t>612325302</t>
  </si>
  <si>
    <t>Vápenocementová omítka ostění nebo nadpraží štuková</t>
  </si>
  <si>
    <t>387573349</t>
  </si>
  <si>
    <t>(1,1+2*2)*0,3</t>
  </si>
  <si>
    <t>(1,05+2*2)*0,6</t>
  </si>
  <si>
    <t>(1,5+2*2)*0,6</t>
  </si>
  <si>
    <t>(0,7+2*2)*0,6</t>
  </si>
  <si>
    <t>24</t>
  </si>
  <si>
    <t>631312141</t>
  </si>
  <si>
    <t>Doplnění dosavadních mazanin prostým betonem s dodáním hmot, bez potěru, plochy jednotlivě rýh v dosavadních mazaninách</t>
  </si>
  <si>
    <t>1940398488</t>
  </si>
  <si>
    <t>půdorys 1.NP - bourací práce výkres D.1.1.-03</t>
  </si>
  <si>
    <t>0,95*0,15*0,05*2</t>
  </si>
  <si>
    <t>1*0,15*0,05</t>
  </si>
  <si>
    <t>1,1*0,15*0,05</t>
  </si>
  <si>
    <t>1,55*0,15*0,05</t>
  </si>
  <si>
    <t>0,9*0,15*0,05</t>
  </si>
  <si>
    <t>4,5*0,15*0,05</t>
  </si>
  <si>
    <t>1,05*0,15*0,05</t>
  </si>
  <si>
    <t>2,1*0,15*0,05</t>
  </si>
  <si>
    <t>2,3*0,15*0,05</t>
  </si>
  <si>
    <t>0,93*0,15*0,05</t>
  </si>
  <si>
    <t>0,8*0,15*0,05</t>
  </si>
  <si>
    <t>0,76*0,15*0,05</t>
  </si>
  <si>
    <t>25</t>
  </si>
  <si>
    <t>632450132</t>
  </si>
  <si>
    <t>Potěr cementový vyrovnávací ze suchých směsí v ploše o průměrné (střední) tl. přes 20 do 30 mm</t>
  </si>
  <si>
    <t>971524787</t>
  </si>
  <si>
    <t>3,68+5,61+1,13+1,75+1,54+5,08+1,26+1,26+3,84+3,28+1,84+1,84+1,08+3,03+3,42+1,71+1,25+1,22+1,33+1,18+3,36</t>
  </si>
  <si>
    <t>26</t>
  </si>
  <si>
    <t>642942611</t>
  </si>
  <si>
    <t>Osazování zárubní nebo rámů kovových dveřních lisovaných nebo z úhelníků bez dveřních křídel na montážní pěnu, plochy otvoru do 2,5 m2</t>
  </si>
  <si>
    <t>-507186632</t>
  </si>
  <si>
    <t>27</t>
  </si>
  <si>
    <t>55331359</t>
  </si>
  <si>
    <t>zárubeň ocelová pro běžné zdění a pórobeton 115 levá/pravá 600</t>
  </si>
  <si>
    <t>120367115</t>
  </si>
  <si>
    <t>1+1</t>
  </si>
  <si>
    <t>1+1+1+1</t>
  </si>
  <si>
    <t>28</t>
  </si>
  <si>
    <t>55331361</t>
  </si>
  <si>
    <t>zárubeň ocelová pro běžné zdění a pórobeton 115 levá/pravá 700</t>
  </si>
  <si>
    <t>460088948</t>
  </si>
  <si>
    <t>1+1+1</t>
  </si>
  <si>
    <t>29</t>
  </si>
  <si>
    <t>55331363</t>
  </si>
  <si>
    <t>zárubeň ocelová pro běžné zdění a pórobeton 115 levá/pravá 800</t>
  </si>
  <si>
    <t>-72887813</t>
  </si>
  <si>
    <t>30</t>
  </si>
  <si>
    <t>55331365</t>
  </si>
  <si>
    <t>zárubeň ocelová pro běžné zdění a pórobeton 115 levá/pravá 900</t>
  </si>
  <si>
    <t>-1780045087</t>
  </si>
  <si>
    <t>Ostatní konstrukce a práce, bourání</t>
  </si>
  <si>
    <t>31</t>
  </si>
  <si>
    <t>949101111</t>
  </si>
  <si>
    <t>Lešení pomocné pracovní pro objekty pozemních staveb pro zatížení do 150 kg/m2, o výšce lešeňové podlahy do 1,9 m</t>
  </si>
  <si>
    <t>216582558</t>
  </si>
  <si>
    <t>58,07+31,23+3,68+5,61+1,13+1,75+1,54+5,08+1,26+1,26+3,84+3,28+1,84+1,84+1,08+7,99+3,03+3,42+1,71+3,7+2,88+1,25+1,22+1,33+1,18+3,36</t>
  </si>
  <si>
    <t>32</t>
  </si>
  <si>
    <t>952901111</t>
  </si>
  <si>
    <t>Vyčištění budov nebo objektů před předáním do užívání budov bytové nebo občanské výstavby, světlé výšky podlaží do 4 m</t>
  </si>
  <si>
    <t>-1623092945</t>
  </si>
  <si>
    <t>33</t>
  </si>
  <si>
    <t>962031132</t>
  </si>
  <si>
    <t>Bourání příček z cihel, tvárnic nebo příčkovek z cihel pálených, plných nebo dutých na maltu vápennou nebo vápenocementovou, tl. do 100 mm</t>
  </si>
  <si>
    <t>-463757529</t>
  </si>
  <si>
    <t>0,95*2</t>
  </si>
  <si>
    <t>1,1*2</t>
  </si>
  <si>
    <t>1,55*3,65</t>
  </si>
  <si>
    <t>0,9*2,2</t>
  </si>
  <si>
    <t>1,05*2</t>
  </si>
  <si>
    <t>2,3*2,2</t>
  </si>
  <si>
    <t>-0,6*2*2</t>
  </si>
  <si>
    <t>0,93*2,2</t>
  </si>
  <si>
    <t>1*3,65</t>
  </si>
  <si>
    <t>0,76*2,2</t>
  </si>
  <si>
    <t>34</t>
  </si>
  <si>
    <t>962032231</t>
  </si>
  <si>
    <t>Bourání zdiva nadzákladového z cihel nebo tvárnic z cihel pálených nebo vápenopískových, na maltu vápennou nebo vápenocementovou, objemu přes 1 m3</t>
  </si>
  <si>
    <t>1754046292</t>
  </si>
  <si>
    <t>1,5*2,7*0,6</t>
  </si>
  <si>
    <t>35</t>
  </si>
  <si>
    <t>965043321</t>
  </si>
  <si>
    <t>Bourání mazanin betonových s potěrem nebo teracem tl. do 100 mm, plochy do 1 m2</t>
  </si>
  <si>
    <t>-266708471</t>
  </si>
  <si>
    <t>pro založení příček a zárubní</t>
  </si>
  <si>
    <t>((0,9+1,25)*0,1)*0,03</t>
  </si>
  <si>
    <t>(2,35+1,1+0,9+2,9+2,9+4,8+1,6+1,6+2+1,2+3,45+2,8+0,7+2,1+1,9+2+2,8+0,7+2,1+1,9+2+2,8+1,36+0,6+0,8)*0,15*0,05</t>
  </si>
  <si>
    <t>36</t>
  </si>
  <si>
    <t>968062355</t>
  </si>
  <si>
    <t>Vybourání dřevěných rámů oken s křídly, dveřních zárubní, vrat, stěn, ostění nebo obkladů rámů oken s křídly dvojitých, plochy do 2 m2</t>
  </si>
  <si>
    <t>423355913</t>
  </si>
  <si>
    <t>1.10 zázemí úklid</t>
  </si>
  <si>
    <t>1,7*1,1</t>
  </si>
  <si>
    <t>37</t>
  </si>
  <si>
    <t>968072455</t>
  </si>
  <si>
    <t>Vybourání kovových rámů oken s křídly, dveřních zárubní, vrat, stěn, ostění nebo obkladů dveřních zárubní, plochy do 2 m2</t>
  </si>
  <si>
    <t>2142318303</t>
  </si>
  <si>
    <t>0,9*2*3</t>
  </si>
  <si>
    <t>0,6*2*2</t>
  </si>
  <si>
    <t>0,6*2</t>
  </si>
  <si>
    <t>38</t>
  </si>
  <si>
    <t>975043121</t>
  </si>
  <si>
    <t>Jednořadové podchycení stropů pro osazení nosníků dřevěnou výztuhou v. podchycení do 3,5 m, a při zatížení hmotností přes 750 do 1000 kg/m</t>
  </si>
  <si>
    <t>m</t>
  </si>
  <si>
    <t>1760235022</t>
  </si>
  <si>
    <t>2+2</t>
  </si>
  <si>
    <t>39</t>
  </si>
  <si>
    <t>977311111</t>
  </si>
  <si>
    <t>Řezání stávajících betonových mazanin bez vyztužení hloubky do 50 mm</t>
  </si>
  <si>
    <t>-1850186617</t>
  </si>
  <si>
    <t>(0,9+1,25)*2</t>
  </si>
  <si>
    <t>2,35*2</t>
  </si>
  <si>
    <t>0,9*2</t>
  </si>
  <si>
    <t>2,9*2</t>
  </si>
  <si>
    <t>4,8*2</t>
  </si>
  <si>
    <t>1,6*2</t>
  </si>
  <si>
    <t>2*2</t>
  </si>
  <si>
    <t>1,2*2</t>
  </si>
  <si>
    <t>3,45*2</t>
  </si>
  <si>
    <t>2,8*2</t>
  </si>
  <si>
    <t>0,7*2</t>
  </si>
  <si>
    <t>2,1*2</t>
  </si>
  <si>
    <t>1,9*2</t>
  </si>
  <si>
    <t>1,36*2</t>
  </si>
  <si>
    <t>zařezání mezi chodbou a novou dlažbou</t>
  </si>
  <si>
    <t>0,9+1,05</t>
  </si>
  <si>
    <t>40</t>
  </si>
  <si>
    <t>978013191</t>
  </si>
  <si>
    <t>Otlučení vápenných nebo vápenocementových omítek vnitřních ploch stěn s vyškrabáním spar, s očištěním zdiva, v rozsahu přes 50 do 100 %</t>
  </si>
  <si>
    <t>-1515930664</t>
  </si>
  <si>
    <t>1.03 předsíň WC dívky</t>
  </si>
  <si>
    <t>(1,55+1,2+0,15+0,2+1,4+1,4)*2,25</t>
  </si>
  <si>
    <t>-(0,8*0,7+0,8*0,7+0,75*1,17)</t>
  </si>
  <si>
    <t>1.04 WC dívky</t>
  </si>
  <si>
    <t>(2,9+2,3)*2*2,25</t>
  </si>
  <si>
    <t>(0,85+1,17*2+0,85*1,17*2+0,9+1,17*2+0,9+1,17*2)*0,18</t>
  </si>
  <si>
    <t>-(0,8*0,7+0,85*1,172+0,9*1,17*2)</t>
  </si>
  <si>
    <t>1.06 sklad potřeb úklid</t>
  </si>
  <si>
    <t>(1,55+1)*2*3,55</t>
  </si>
  <si>
    <t>1.07 předsíň WC učitelé</t>
  </si>
  <si>
    <t>(1,1+1,55)*2*2,25</t>
  </si>
  <si>
    <t>-(0,8*0,7+0,8*0,7)</t>
  </si>
  <si>
    <t>1.08 předsíň WC učitelé</t>
  </si>
  <si>
    <t>(1,25+1,4+0,15+1,35)*2,25</t>
  </si>
  <si>
    <t>-(0,8*0,7)</t>
  </si>
  <si>
    <t>1.09 WC učitelé</t>
  </si>
  <si>
    <t>(1,4+1,1+1,4)*2,25</t>
  </si>
  <si>
    <t>(0,9+1,17*2)*0,18</t>
  </si>
  <si>
    <t>-(0,9*1,17)</t>
  </si>
  <si>
    <t>(4,6+3,4)*2*3,55</t>
  </si>
  <si>
    <t>(1,9+1,1*2)*0,18</t>
  </si>
  <si>
    <t>(1+2*2)*0,6</t>
  </si>
  <si>
    <t>(1+2*2)*0,7</t>
  </si>
  <si>
    <t>-(1*2+1*2+1,9*1,1+0,8*2)</t>
  </si>
  <si>
    <t>1.11 šatna úklid</t>
  </si>
  <si>
    <t>(4,6+1,35)*2*3,55</t>
  </si>
  <si>
    <t>1.12 úklid</t>
  </si>
  <si>
    <t>(1+0,9+1,1+2,3+1,05+1,4+0,7+1,8+0,9)*1,75</t>
  </si>
  <si>
    <t>-(0,6*0,2+0,8*0,2)*2</t>
  </si>
  <si>
    <t>1.14 sanitární box</t>
  </si>
  <si>
    <t>(0,9+1)*2*0,2</t>
  </si>
  <si>
    <t>-(0,6*0,2)</t>
  </si>
  <si>
    <t>1.15 výlevka úklid</t>
  </si>
  <si>
    <t>1.16 předsíň WC chlapci</t>
  </si>
  <si>
    <t>(0,2+0,2+1,35+0,2+0,4+0,4+0,4+1,9)*1,9</t>
  </si>
  <si>
    <t>(0,55+0,55*2)*0,18</t>
  </si>
  <si>
    <t>-(0,8*0,35+0,55*0,55)</t>
  </si>
  <si>
    <t>1.17 WC chlapci</t>
  </si>
  <si>
    <t>(1,3+1,1+1,1)*1,9</t>
  </si>
  <si>
    <t>1.18 předsíň WC dívky</t>
  </si>
  <si>
    <t>(1,45+2+0,2+0,4+0,4+0,4+2)*1,9</t>
  </si>
  <si>
    <t>-(0,6*0,35+0,8*0,35+0,7*0,35)</t>
  </si>
  <si>
    <t>1.19 WC dívky</t>
  </si>
  <si>
    <t>(1+0,9+1,4+0,6+0,4+0,3)*1,9</t>
  </si>
  <si>
    <t>-(0,6*0,35+0,55*0,55)</t>
  </si>
  <si>
    <t>1.20 pohotovostní sprcha</t>
  </si>
  <si>
    <t>(1,1+3)*2*1,75</t>
  </si>
  <si>
    <t>-(0,7*0,2+0,55*0,55)</t>
  </si>
  <si>
    <t>41</t>
  </si>
  <si>
    <t>978059541</t>
  </si>
  <si>
    <t>Odsekání obkladů stěn včetně otlučení podkladní omítky až na zdivo z obkládaček vnitřních, z jakýchkoliv materiálů, plochy přes 1 m2</t>
  </si>
  <si>
    <t>-2145823883</t>
  </si>
  <si>
    <t>(1,55+1,2+0,15+0,2+1,4+1,4)*1,3</t>
  </si>
  <si>
    <t>-(0,8*1,3+0,8*1,3)</t>
  </si>
  <si>
    <t>(2,9+2,3)*2*1,3</t>
  </si>
  <si>
    <t>-0,8*1,3</t>
  </si>
  <si>
    <t>(1,1+1,55)*2*1,3</t>
  </si>
  <si>
    <t>(1,25+1,4+0,15+1,35)*1,3</t>
  </si>
  <si>
    <t>-(0,8*1,3)</t>
  </si>
  <si>
    <t>(1,4+1,1+1,4)*1,3</t>
  </si>
  <si>
    <t>(0,6+1,3)*1,3</t>
  </si>
  <si>
    <t>(1+0,9+1,1+2,3+1,05+1,4+0,7+1,8+0,9)*1,8</t>
  </si>
  <si>
    <t>-(0,6*1,8+0,8*1,8)*2</t>
  </si>
  <si>
    <t>(0,9+1)*2*1,8</t>
  </si>
  <si>
    <t>-(0,6*1,8)</t>
  </si>
  <si>
    <t>(0,2+0,2+1,35+0,2+0,4+0,4+0,4+1,9)*1,65</t>
  </si>
  <si>
    <t>-0,8*1,65</t>
  </si>
  <si>
    <t>(1,3+1,1+1,1)*1,65</t>
  </si>
  <si>
    <t>(1,45+2+0,2+0,4+0,4+0,4+2)*1,65</t>
  </si>
  <si>
    <t>-(0,6*1,65+0,8*1,65+0,7*1,65)</t>
  </si>
  <si>
    <t>(1+0,9+1,4+0,6+0,4+0,3)*1,65</t>
  </si>
  <si>
    <t>-0,6*1,65</t>
  </si>
  <si>
    <t>(1,1+3)*2*1,8</t>
  </si>
  <si>
    <t>-0,7*1,8</t>
  </si>
  <si>
    <t>997</t>
  </si>
  <si>
    <t>Přesun sutě</t>
  </si>
  <si>
    <t>42</t>
  </si>
  <si>
    <t>997013213</t>
  </si>
  <si>
    <t>Vnitrostaveništní doprava suti a vybouraných hmot vodorovně do 50 m svisle ručně pro budovy a haly výšky přes 9 do 12 m</t>
  </si>
  <si>
    <t>1451210693</t>
  </si>
  <si>
    <t>43</t>
  </si>
  <si>
    <t>997013501</t>
  </si>
  <si>
    <t>Odvoz suti a vybouraných hmot na skládku nebo meziskládku se složením, na vzdálenost do 1 km</t>
  </si>
  <si>
    <t>811688735</t>
  </si>
  <si>
    <t>44</t>
  </si>
  <si>
    <t>997013509</t>
  </si>
  <si>
    <t>Odvoz suti a vybouraných hmot na skládku nebo meziskládku se složením, na vzdálenost Příplatek k ceně za každý další i započatý 1 km přes 1 km</t>
  </si>
  <si>
    <t>2091346269</t>
  </si>
  <si>
    <t>31,59*11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</si>
  <si>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</si>
  <si>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</si>
  <si>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</si>
  <si>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376475929</t>
  </si>
  <si>
    <t>998</t>
  </si>
  <si>
    <t>Přesun hmot</t>
  </si>
  <si>
    <t>46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</si>
  <si>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</si>
  <si>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</si>
  <si>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625751921</t>
  </si>
  <si>
    <t>PSV</t>
  </si>
  <si>
    <t>Práce a dodávky PSV</t>
  </si>
  <si>
    <t>711</t>
  </si>
  <si>
    <t>Izolace proti vodě, vlhkosti a plynům</t>
  </si>
  <si>
    <t>47</t>
  </si>
  <si>
    <t>711493112</t>
  </si>
  <si>
    <t>Izolace proti podpovrchové a tlakové vodě - ostatní na ploše vodorovné V jednosložkovou na bázi cementu</t>
  </si>
  <si>
    <t>-1428672164</t>
  </si>
  <si>
    <t>48</t>
  </si>
  <si>
    <t>711493122</t>
  </si>
  <si>
    <t>Izolace proti podpovrchové a tlakové vodě - ostatní na ploše svislé S jednosložkovou na bázi cementu</t>
  </si>
  <si>
    <t>-1728387513</t>
  </si>
  <si>
    <t>197,11</t>
  </si>
  <si>
    <t>49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</si>
  <si>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</si>
  <si>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</si>
  <si>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</si>
  <si>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-1270138945</t>
  </si>
  <si>
    <t>725</t>
  </si>
  <si>
    <t>Zdravotechnika - zařizovací předměty</t>
  </si>
  <si>
    <t>50</t>
  </si>
  <si>
    <t>725291511</t>
  </si>
  <si>
    <t>Doplňky zařízení koupelen a záchodů plastové dávkovač tekutého mýdla na 350 ml</t>
  </si>
  <si>
    <t>soubor</t>
  </si>
  <si>
    <t>273083431</t>
  </si>
  <si>
    <t>výkres D.1.1.-05 navrhovaný stav 1.NP</t>
  </si>
  <si>
    <t>1+1+1+1+1+1+1+1+1+1</t>
  </si>
  <si>
    <t>51</t>
  </si>
  <si>
    <t>725291521</t>
  </si>
  <si>
    <t>Doplňky zařízení koupelen a záchodů plastové zásobník toaletních papírů</t>
  </si>
  <si>
    <t>-1253404867</t>
  </si>
  <si>
    <t>1+1+1+1+1+1+1</t>
  </si>
  <si>
    <t>52</t>
  </si>
  <si>
    <t>725291531</t>
  </si>
  <si>
    <t>Doplňky zařízení koupelen a záchodů plastové zásobník papírových ručníků</t>
  </si>
  <si>
    <t>-1545795692</t>
  </si>
  <si>
    <t>53</t>
  </si>
  <si>
    <t>725291532</t>
  </si>
  <si>
    <t>Doplňky zařízení koupelen a záchodů koš plastový</t>
  </si>
  <si>
    <t>vlastní</t>
  </si>
  <si>
    <t>1163273050</t>
  </si>
  <si>
    <t>54</t>
  </si>
  <si>
    <t>725291533</t>
  </si>
  <si>
    <t>Doplňky zařízení koupelen a záchodů koš nášlapný nerez 20 l</t>
  </si>
  <si>
    <t>174297122</t>
  </si>
  <si>
    <t>55</t>
  </si>
  <si>
    <t>725291534</t>
  </si>
  <si>
    <t>Doplňky zařízení koupelen a záchodů zásobník hygienických sáčků nerez mat</t>
  </si>
  <si>
    <t>-1109495506</t>
  </si>
  <si>
    <t>56</t>
  </si>
  <si>
    <t>725291535</t>
  </si>
  <si>
    <t>Doplňky zařízení koupelen a záchodů pisoárová zástěna keramika 700 x 400 mm</t>
  </si>
  <si>
    <t>-1847623877</t>
  </si>
  <si>
    <t>57</t>
  </si>
  <si>
    <t>998725202</t>
  </si>
  <si>
    <t>Přesun hmot pro zařizovací předměty stanovený procentní sazbou (%) z ceny vodorovná dopravní vzdálenost do 50 m v objektech výšky přes 6 do 12 m</t>
  </si>
  <si>
    <t>382957072</t>
  </si>
  <si>
    <t>735</t>
  </si>
  <si>
    <t>Ústřední vytápění - otopná tělesa</t>
  </si>
  <si>
    <t>58</t>
  </si>
  <si>
    <t>735001</t>
  </si>
  <si>
    <t>Rozvody potrubí k radiátorům</t>
  </si>
  <si>
    <t>kpl</t>
  </si>
  <si>
    <t>-1899350724</t>
  </si>
  <si>
    <t>59</t>
  </si>
  <si>
    <t>735151811</t>
  </si>
  <si>
    <t>Demontáž otopných těles panelových jednořadých stavební délky do 1500 mm</t>
  </si>
  <si>
    <t>-257314449</t>
  </si>
  <si>
    <t xml:space="preserve">1.10  zázemí úklid</t>
  </si>
  <si>
    <t>60</t>
  </si>
  <si>
    <t>735152172</t>
  </si>
  <si>
    <t>Otopná tělesa panelová VK jednodesková PN 1,0 MPa, T do 110°C bez přídavné přestupní plochy výšky tělesa 600 mm stavební délky / výkonu 500 mm / 302 W</t>
  </si>
  <si>
    <t>722586382</t>
  </si>
  <si>
    <t>1.07 WC učitelé muži</t>
  </si>
  <si>
    <t>1.10 hygienická kabina</t>
  </si>
  <si>
    <t>61</t>
  </si>
  <si>
    <t>73519</t>
  </si>
  <si>
    <t>Ostatní opravy otopných těles napuštění vody do otopného systému včetně potrubí (bez kotle a ohříváků) otopných těles</t>
  </si>
  <si>
    <t>-1505389246</t>
  </si>
  <si>
    <t>62</t>
  </si>
  <si>
    <t>735192921</t>
  </si>
  <si>
    <t>Ostatní opravy otopných těles zpětná montáž otopných těles panelových jednořadých do 1500 mm</t>
  </si>
  <si>
    <t>142042043</t>
  </si>
  <si>
    <t>63</t>
  </si>
  <si>
    <t>998735202</t>
  </si>
  <si>
    <t>Přesun hmot pro otopná tělesa stanovený procentní sazbou (%) z ceny vodorovná dopravní vzdálenost do 50 m v objektech výšky přes 6 do 12 m</t>
  </si>
  <si>
    <t>-2144846418</t>
  </si>
  <si>
    <t>764</t>
  </si>
  <si>
    <t>Konstrukce klempířské</t>
  </si>
  <si>
    <t>64</t>
  </si>
  <si>
    <t>764002851</t>
  </si>
  <si>
    <t>Demontáž klempířských konstrukcí oplechování parapetů do suti</t>
  </si>
  <si>
    <t>1091378710</t>
  </si>
  <si>
    <t>65</t>
  </si>
  <si>
    <t>764210</t>
  </si>
  <si>
    <t>Oplechování parapetů z pozinkovaného plechu s povrchovou úpravou rovných celoplošně lepené, bez rohů rš 260 mm</t>
  </si>
  <si>
    <t>-195169402</t>
  </si>
  <si>
    <t xml:space="preserve">půdorys 1.NP navrhovaný stav    1/K</t>
  </si>
  <si>
    <t xml:space="preserve">1.10 a 1.12 hygienická kabina  a WC učitelé ženy</t>
  </si>
  <si>
    <t>0,8+0,8</t>
  </si>
  <si>
    <t>66</t>
  </si>
  <si>
    <t>998764202</t>
  </si>
  <si>
    <t>Přesun hmot pro konstrukce klempířské stanovený procentní sazbou (%) z ceny vodorovná dopravní vzdálenost do 50 m v objektech výšky přes 6 do 12 m</t>
  </si>
  <si>
    <t>909621447</t>
  </si>
  <si>
    <t>766</t>
  </si>
  <si>
    <t>Konstrukce truhlářské</t>
  </si>
  <si>
    <t>67</t>
  </si>
  <si>
    <t>766414232</t>
  </si>
  <si>
    <t>Montáž obložení stěn plochy do 5 m2 panely obkladovými dýhovanými, plochy přes 0,60 do 1,50 m2</t>
  </si>
  <si>
    <t>1793926550</t>
  </si>
  <si>
    <t>výkres D.1.1. - 05 I3</t>
  </si>
  <si>
    <t>(0,3+2,5)*1,15</t>
  </si>
  <si>
    <t>68</t>
  </si>
  <si>
    <t>60722270</t>
  </si>
  <si>
    <t>deska dřevotřísková laminovaná dřevěný dekor 2070x2800mm tl 19mm</t>
  </si>
  <si>
    <t>1734235261</t>
  </si>
  <si>
    <t>69</t>
  </si>
  <si>
    <t>766417211</t>
  </si>
  <si>
    <t>Montáž obložení stěn rošt podkladový</t>
  </si>
  <si>
    <t>917269924</t>
  </si>
  <si>
    <t>(0,3+2,5)*3</t>
  </si>
  <si>
    <t>70</t>
  </si>
  <si>
    <t>60514103</t>
  </si>
  <si>
    <t>řezivo jehličnaté lať 30x50mm</t>
  </si>
  <si>
    <t>308003009</t>
  </si>
  <si>
    <t>(0,3+2,5)*3*0,03*0,05</t>
  </si>
  <si>
    <t>71</t>
  </si>
  <si>
    <t>766622216</t>
  </si>
  <si>
    <t>Montáž oken plastových plochy do 1 m2 včetně montáže rámu otevíravých do zdiva</t>
  </si>
  <si>
    <t>178579825</t>
  </si>
  <si>
    <t xml:space="preserve">půdorys 1.NP navrhovaný stav   1/Ok</t>
  </si>
  <si>
    <t>72</t>
  </si>
  <si>
    <t>6114002</t>
  </si>
  <si>
    <t xml:space="preserve">okno plastové jednokřídlé OS 800 x 1100 mm, barva bílá, stav. hl. min 73 mm   1/Ok  </t>
  </si>
  <si>
    <t>1909879775</t>
  </si>
  <si>
    <t>73</t>
  </si>
  <si>
    <t>766660001</t>
  </si>
  <si>
    <t>Montáž dveřních křídel dřevěných nebo plastových otevíravých do ocelové zárubně povrchově upravených jednokřídlových, šířky do 800 mm</t>
  </si>
  <si>
    <t>1729848233</t>
  </si>
  <si>
    <t>74</t>
  </si>
  <si>
    <t>61162084</t>
  </si>
  <si>
    <t>dveře jednokřídlé dřevotřískové povrch laminátový plné 600x1970/2100mm</t>
  </si>
  <si>
    <t>-1040186427</t>
  </si>
  <si>
    <t>75</t>
  </si>
  <si>
    <t>61162085</t>
  </si>
  <si>
    <t>dveře jednokřídlé dřevotřískové povrch laminátový plné 700x1970/2100mm</t>
  </si>
  <si>
    <t>-1889292922</t>
  </si>
  <si>
    <t>76</t>
  </si>
  <si>
    <t>61162086</t>
  </si>
  <si>
    <t>dveře jednokřídlé dřevotřískové povrch laminátový plné 800x1970/2100mm</t>
  </si>
  <si>
    <t>755023502</t>
  </si>
  <si>
    <t>77</t>
  </si>
  <si>
    <t>766660002</t>
  </si>
  <si>
    <t>Montáž dveřních křídel dřevěných nebo plastových otevíravých do ocelové zárubně povrchově upravených jednokřídlových, šířky přes 800 mm</t>
  </si>
  <si>
    <t>-648349370</t>
  </si>
  <si>
    <t>78</t>
  </si>
  <si>
    <t>61162087</t>
  </si>
  <si>
    <t>dveře jednokřídlé dřevotřískové povrch laminátový plné 900x1970/2100mm</t>
  </si>
  <si>
    <t>1244542715</t>
  </si>
  <si>
    <t>79</t>
  </si>
  <si>
    <t>766694111</t>
  </si>
  <si>
    <t>Montáž ostatních truhlářských konstrukcí parapetních desek dřevěných nebo plastových šířky do 300 mm, délky do 1000 mm</t>
  </si>
  <si>
    <t>1184452659</t>
  </si>
  <si>
    <t xml:space="preserve">půdorys 1.NP navrhovaný stav    1/Ok</t>
  </si>
  <si>
    <t>80</t>
  </si>
  <si>
    <t>60794103</t>
  </si>
  <si>
    <t>deska parapetní dřevotřísková vnitřní 300x1000mm</t>
  </si>
  <si>
    <t>171737066</t>
  </si>
  <si>
    <t>(1+1)*0,8</t>
  </si>
  <si>
    <t>81</t>
  </si>
  <si>
    <t>766811212</t>
  </si>
  <si>
    <t>Montáž kuchyňských linek pracovní desky bez výřezu, délky jednoho dílu přes 1000 do 2000 mm</t>
  </si>
  <si>
    <t>-1620140648</t>
  </si>
  <si>
    <t>82</t>
  </si>
  <si>
    <t>60722289</t>
  </si>
  <si>
    <t>deska dřevotřísková laminovaná 2070x2800mm tl 38mm</t>
  </si>
  <si>
    <t>1448653893</t>
  </si>
  <si>
    <t>1,9*0,6</t>
  </si>
  <si>
    <t>83</t>
  </si>
  <si>
    <t>766811221</t>
  </si>
  <si>
    <t>Montáž kuchyňských linek pracovní desky Příplatek k ceně za vyřezání otvoru (včetně zaměření)</t>
  </si>
  <si>
    <t>-784052313</t>
  </si>
  <si>
    <t>84</t>
  </si>
  <si>
    <t>766811223</t>
  </si>
  <si>
    <t>Montáž kuchyňských linek pracovní desky Příplatek k ceně za usazení dřezu (včetně silikonu)</t>
  </si>
  <si>
    <t>1525825990</t>
  </si>
  <si>
    <t>85</t>
  </si>
  <si>
    <t>766007</t>
  </si>
  <si>
    <t>Dodávka a montáž vestavná skříň, kce laminátovaná dřevotříska, uzavřená otevíravými dveřmi, vnitřní prostor dělený policemi</t>
  </si>
  <si>
    <t>-334315005</t>
  </si>
  <si>
    <t>1/T</t>
  </si>
  <si>
    <t>1,1*2,3*2</t>
  </si>
  <si>
    <t>0,5*2,3*2</t>
  </si>
  <si>
    <t>1,1*0,5*4</t>
  </si>
  <si>
    <t>2/T</t>
  </si>
  <si>
    <t>1*2,3*2</t>
  </si>
  <si>
    <t>1,1*0,5*6</t>
  </si>
  <si>
    <t>86</t>
  </si>
  <si>
    <t>766008</t>
  </si>
  <si>
    <t xml:space="preserve">Dodávka lavičky pro prostory šaten 1.14, 1.18, dvojité lamino    5/T</t>
  </si>
  <si>
    <t>ks</t>
  </si>
  <si>
    <t>-1062919797</t>
  </si>
  <si>
    <t>87</t>
  </si>
  <si>
    <t>998766202</t>
  </si>
  <si>
    <t>Přesun hmot pro konstrukce truhlářské stanovený procentní sazbou (%) z ceny vodorovná dopravní vzdálenost do 50 m v objektech výšky přes 6 do 12 m</t>
  </si>
  <si>
    <t>-479695708</t>
  </si>
  <si>
    <t>767</t>
  </si>
  <si>
    <t>Konstrukce zámečnické</t>
  </si>
  <si>
    <t>88</t>
  </si>
  <si>
    <t>767132811</t>
  </si>
  <si>
    <t>Demontáž stěn a příček z plechů šroubovaných do suti</t>
  </si>
  <si>
    <t>1852628192</t>
  </si>
  <si>
    <t>89</t>
  </si>
  <si>
    <t>767661811</t>
  </si>
  <si>
    <t>Demontáž mříží pevných nebo otevíravých</t>
  </si>
  <si>
    <t>-386850548</t>
  </si>
  <si>
    <t>90</t>
  </si>
  <si>
    <t>998767202</t>
  </si>
  <si>
    <t>Přesun hmot pro zámečnické konstrukce stanovený procentní sazbou (%) z ceny vodorovná dopravní vzdálenost do 50 m v objektech výšky přes 6 do 12 m</t>
  </si>
  <si>
    <t>-1920206158</t>
  </si>
  <si>
    <t>771</t>
  </si>
  <si>
    <t>Podlahy z dlaždic</t>
  </si>
  <si>
    <t>91</t>
  </si>
  <si>
    <t>771151022</t>
  </si>
  <si>
    <t>Příprava podkladu před provedením dlažby samonivelační stěrka min.pevnosti 30 MPa, tloušťky přes 3 do 5 mm</t>
  </si>
  <si>
    <t>834382929</t>
  </si>
  <si>
    <t>92</t>
  </si>
  <si>
    <t>771574112</t>
  </si>
  <si>
    <t>Montáž podlah z dlaždic keramických lepených flexibilním lepidlem maloformátových hladkých přes 9 do 12 ks/m2</t>
  </si>
  <si>
    <t>-311634427</t>
  </si>
  <si>
    <t>93</t>
  </si>
  <si>
    <t>59761003</t>
  </si>
  <si>
    <t>dlažba keramická hutná hladká do interiéru přes 9 do 12ks/m2</t>
  </si>
  <si>
    <t>202862424</t>
  </si>
  <si>
    <t>49,69*1,1 'Přepočtené koeficientem množství</t>
  </si>
  <si>
    <t>94</t>
  </si>
  <si>
    <t>771579191</t>
  </si>
  <si>
    <t>Montáž podlah z dlaždic keramických lepených flexibilním lepidlem Příplatek k cenám za plochu do 5 m2 jednotlivě</t>
  </si>
  <si>
    <t>1456289733</t>
  </si>
  <si>
    <t>95</t>
  </si>
  <si>
    <t>998771202</t>
  </si>
  <si>
    <t>Přesun hmot pro podlahy z dlaždic stanovený procentní sazbou (%) z ceny vodorovná dopravní vzdálenost do 50 m v objektech výšky přes 6 do 12 m</t>
  </si>
  <si>
    <t>-1385977404</t>
  </si>
  <si>
    <t>776</t>
  </si>
  <si>
    <t>Podlahy povlakové</t>
  </si>
  <si>
    <t>96</t>
  </si>
  <si>
    <t>776111116</t>
  </si>
  <si>
    <t>Příprava podkladu broušení podlah stávajícího podkladu pro odstranění lepidla (po starých krytinách)</t>
  </si>
  <si>
    <t>-1934378367</t>
  </si>
  <si>
    <t>11,02+1,94+3,45+1,04+1,55+1,71+1,88+1,5+6,21+15,64+5,82+0,98+0,98+2,61+1,48+2,85+1,18+3,36</t>
  </si>
  <si>
    <t>97</t>
  </si>
  <si>
    <t>776201811</t>
  </si>
  <si>
    <t>Demontáž povlakových podlahovin lepených ručně bez podložky</t>
  </si>
  <si>
    <t>227052085</t>
  </si>
  <si>
    <t>98</t>
  </si>
  <si>
    <t>776231111</t>
  </si>
  <si>
    <t>Montáž podlahovin z vinylu lepením lamel nebo čtverců standardním lepidlem</t>
  </si>
  <si>
    <t>-1829762000</t>
  </si>
  <si>
    <t>7,99</t>
  </si>
  <si>
    <t>99</t>
  </si>
  <si>
    <t>28411051</t>
  </si>
  <si>
    <t>dílce vinylové tl 2,5mm, nášlapná vrstva 0,55mm, úprava PUR, třída zátěže 23/33/42, otlak 0,05mm, R10, třída otěru T, hořlavost Bfl S1, bez ftalátů</t>
  </si>
  <si>
    <t>-217742880</t>
  </si>
  <si>
    <t>7,99*1,1 'Přepočtené koeficientem množství</t>
  </si>
  <si>
    <t>100</t>
  </si>
  <si>
    <t>776411111</t>
  </si>
  <si>
    <t>Montáž soklíků lepením obvodových, výšky do 80 mm</t>
  </si>
  <si>
    <t>-1028935735</t>
  </si>
  <si>
    <t>2,4+0,5+0,3+1,2+2,7+2,8</t>
  </si>
  <si>
    <t>101</t>
  </si>
  <si>
    <t>28411009</t>
  </si>
  <si>
    <t>lišta soklová PVC 18x80mm</t>
  </si>
  <si>
    <t>-1885454416</t>
  </si>
  <si>
    <t>9,9*1,02 'Přepočtené koeficientem množství</t>
  </si>
  <si>
    <t>102</t>
  </si>
  <si>
    <t>998776202</t>
  </si>
  <si>
    <t>Přesun hmot pro podlahy povlakové stanovený procentní sazbou (%) z ceny vodorovná dopravní vzdálenost do 50 m v objektech výšky přes 6 do 12 m</t>
  </si>
  <si>
    <t>939429026</t>
  </si>
  <si>
    <t>781</t>
  </si>
  <si>
    <t>Dokončovací práce - obklady</t>
  </si>
  <si>
    <t>103</t>
  </si>
  <si>
    <t>781414112</t>
  </si>
  <si>
    <t>Montáž obkladů vnitřních stěn z dlaždic keramických lepených flexibilním lepidlem maloformátových hladkých přes 22 do 25 ks/m2</t>
  </si>
  <si>
    <t>1867218732</t>
  </si>
  <si>
    <t>(1,55+2,35+4,5+2,35+1,9+1,35+1,2+1,35)*1,8</t>
  </si>
  <si>
    <t>2,35*0,1</t>
  </si>
  <si>
    <t>(0,5*2)*0,18*4</t>
  </si>
  <si>
    <t>-(0,8*1,8+0,6*1,8+0,75*0,5+0,85*0,5*2+0,9*0,5*2)</t>
  </si>
  <si>
    <t>(0,9+1,25)*2*1,8</t>
  </si>
  <si>
    <t>(1,4+1,2)*2*1,8</t>
  </si>
  <si>
    <t>-(0,8*1,8+0,6*1,8)</t>
  </si>
  <si>
    <t>(1,4+1,1)*2*1,8</t>
  </si>
  <si>
    <t>(0,5*2)*0,18</t>
  </si>
  <si>
    <t>-(0,6*1,8+0,9*0,5)</t>
  </si>
  <si>
    <t>(2,9+1,75)*2*1,8</t>
  </si>
  <si>
    <t>-(0,8*1,8+0,6*1,8+0,6*1,8+0,7*1,8)</t>
  </si>
  <si>
    <t>(1,4+0,9)*2*1,8</t>
  </si>
  <si>
    <t>(1,6+2,4)*2*1,8</t>
  </si>
  <si>
    <t>-(0,6*1,8+0,5*0,8)</t>
  </si>
  <si>
    <t>(1,6+2)*2*1,8</t>
  </si>
  <si>
    <t>-(0,8*1,8+0,6*1,8+0,6*1,8)</t>
  </si>
  <si>
    <t>(1,6+1,15)*2*1,8</t>
  </si>
  <si>
    <t>1,15*0,1</t>
  </si>
  <si>
    <t>(1,2+0,9)*2*1,8</t>
  </si>
  <si>
    <t>(1+0,7*2)*1,8</t>
  </si>
  <si>
    <t>(2,8+1,1)*2*1,8</t>
  </si>
  <si>
    <t>-(0,7*1,8)</t>
  </si>
  <si>
    <t>(1,8+1,9)*2*1,5</t>
  </si>
  <si>
    <t>-(0,6*1,5+0,9*1,5+0,9*1,5)</t>
  </si>
  <si>
    <t>(0,9+1,9)*2*1,8</t>
  </si>
  <si>
    <t>(1,36+0,92)*2*1,8</t>
  </si>
  <si>
    <t>-(0,6*1,8+0,7*1,8+0,5*0,55)</t>
  </si>
  <si>
    <t>(1,36+0,9)*2*1,8</t>
  </si>
  <si>
    <t>(1,44+0,92)*2*1,8</t>
  </si>
  <si>
    <t>-(0,7*1,8+0,6*1,8)</t>
  </si>
  <si>
    <t>(1+0,9+1,44+0,6+0,4+0,3)*1,8</t>
  </si>
  <si>
    <t>-(0,6*1,8+0,5*0,55)</t>
  </si>
  <si>
    <t>(1,1+3,05)*2*2</t>
  </si>
  <si>
    <t>104</t>
  </si>
  <si>
    <t>59761039</t>
  </si>
  <si>
    <t>obklad keramický hladký přes 22 do 25ks/m2</t>
  </si>
  <si>
    <t>-2041695466</t>
  </si>
  <si>
    <t>1.06 WC učitelé</t>
  </si>
  <si>
    <t>195,61*1,1 'Přepočtené koeficientem množství</t>
  </si>
  <si>
    <t>105</t>
  </si>
  <si>
    <t>781491011</t>
  </si>
  <si>
    <t>Montáž zrcadel lepených silikonovým tmelem na podkladní omítku, plochy do 1 m2</t>
  </si>
  <si>
    <t>-1803793840</t>
  </si>
  <si>
    <t>sanitární prvky</t>
  </si>
  <si>
    <t>(0,5*0,7)*13</t>
  </si>
  <si>
    <t>106</t>
  </si>
  <si>
    <t>63465126</t>
  </si>
  <si>
    <t>zrcadlo nemontované čiré tl 5mm max rozměr 3210x2250mm</t>
  </si>
  <si>
    <t>642795824</t>
  </si>
  <si>
    <t>4,55*1,1 'Přepočtené koeficientem množství</t>
  </si>
  <si>
    <t>107</t>
  </si>
  <si>
    <t>781494111</t>
  </si>
  <si>
    <t>Obklad - dokončující práce profily ukončovací lepené flexibilním lepidlem rohové</t>
  </si>
  <si>
    <t>77222587</t>
  </si>
  <si>
    <t>2*1,8</t>
  </si>
  <si>
    <t>(0,5*2)*5</t>
  </si>
  <si>
    <t>2,35</t>
  </si>
  <si>
    <t>0,9</t>
  </si>
  <si>
    <t>(0,5*2)</t>
  </si>
  <si>
    <t>1,1</t>
  </si>
  <si>
    <t>2,4</t>
  </si>
  <si>
    <t>1,15</t>
  </si>
  <si>
    <t>1,8</t>
  </si>
  <si>
    <t>108</t>
  </si>
  <si>
    <t>781494511</t>
  </si>
  <si>
    <t>Obklad - dokončující práce profily ukončovací lepené flexibilním lepidlem ukončovací</t>
  </si>
  <si>
    <t>2079187117</t>
  </si>
  <si>
    <t>(1,55+2,35+4,5+2,35+1,9+1,35+1,2+1,35)</t>
  </si>
  <si>
    <t>-(0,8+0,6+0,75+0,85*2+0,9*2)</t>
  </si>
  <si>
    <t>-(0,6)</t>
  </si>
  <si>
    <t>(1,4+1,2)*2</t>
  </si>
  <si>
    <t>-(0,8+0,6)</t>
  </si>
  <si>
    <t>(1,4+1,1)*2</t>
  </si>
  <si>
    <t>-(0,6+0,9)</t>
  </si>
  <si>
    <t>(2,9+1,75)*2</t>
  </si>
  <si>
    <t>-(0,8+0,6+0,6+0,7)</t>
  </si>
  <si>
    <t>(1,4+0,9)*2</t>
  </si>
  <si>
    <t>(1,6+2,4)*2</t>
  </si>
  <si>
    <t>-(0,6+0,8)</t>
  </si>
  <si>
    <t>(1,6+2)*2</t>
  </si>
  <si>
    <t>-(0,8+0,6+0,6)</t>
  </si>
  <si>
    <t>(1,6+1,15)*2</t>
  </si>
  <si>
    <t>(1,2+0,9)*2</t>
  </si>
  <si>
    <t>(1+0,7*2)</t>
  </si>
  <si>
    <t>(2,8+1,1)*2</t>
  </si>
  <si>
    <t>-(0,7)</t>
  </si>
  <si>
    <t>(1,8+1,9)*2</t>
  </si>
  <si>
    <t>-(0,6+0,9+0,9)</t>
  </si>
  <si>
    <t>(0,9+1,9)*2</t>
  </si>
  <si>
    <t>(1,36+0,92)*2</t>
  </si>
  <si>
    <t>-(0,6+0,7+0,55)</t>
  </si>
  <si>
    <t>(1,36+0,9)*2</t>
  </si>
  <si>
    <t>(1,44+0,92)</t>
  </si>
  <si>
    <t>-(0,7+0,6)</t>
  </si>
  <si>
    <t>(1+0,9+1,44+0,6+0,4+0,3)</t>
  </si>
  <si>
    <t>-(0,6+0,55)</t>
  </si>
  <si>
    <t>(1,1+3,05)*2</t>
  </si>
  <si>
    <t>-(0,7+0,55)</t>
  </si>
  <si>
    <t>109</t>
  </si>
  <si>
    <t>998781202</t>
  </si>
  <si>
    <t>Přesun hmot pro obklady keramické stanovený procentní sazbou (%) z ceny vodorovná dopravní vzdálenost do 50 m v objektech výšky přes 6 do 12 m</t>
  </si>
  <si>
    <t>-849289710</t>
  </si>
  <si>
    <t>784</t>
  </si>
  <si>
    <t>Dokončovací práce - malby a tapety</t>
  </si>
  <si>
    <t>110</t>
  </si>
  <si>
    <t>784211101</t>
  </si>
  <si>
    <t>Malby z malířských směsí otěruvzdorných za mokra dvojnásobné, bílé za mokra otěruvzdorné výborně v místnostech výšky do 3,80 m</t>
  </si>
  <si>
    <t>-1776781910</t>
  </si>
  <si>
    <t>299,71</t>
  </si>
  <si>
    <t>64,26</t>
  </si>
  <si>
    <t>10,68</t>
  </si>
  <si>
    <t>OST</t>
  </si>
  <si>
    <t>Ostatní</t>
  </si>
  <si>
    <t>111</t>
  </si>
  <si>
    <t>OST01</t>
  </si>
  <si>
    <t>Dodávka věšák na svrchní oděv stojanový</t>
  </si>
  <si>
    <t>512</t>
  </si>
  <si>
    <t>1214532923</t>
  </si>
  <si>
    <t>VRN</t>
  </si>
  <si>
    <t>Vedlejší rozpočtové náklady</t>
  </si>
  <si>
    <t>112</t>
  </si>
  <si>
    <t>VRN 01</t>
  </si>
  <si>
    <t>Zařízení staveniště</t>
  </si>
  <si>
    <t>-735618729</t>
  </si>
  <si>
    <t>SO 02 - Architektonicko-stavební řešení 2.NP</t>
  </si>
  <si>
    <t xml:space="preserve">    751 - Vzduchotechnika</t>
  </si>
  <si>
    <t xml:space="preserve">    763 - Konstrukce suché výstavby</t>
  </si>
  <si>
    <t>-1562092725</t>
  </si>
  <si>
    <t>výkres D.1.1. - 06 půdorys 2.NP</t>
  </si>
  <si>
    <t>1*0,3*2</t>
  </si>
  <si>
    <t>0,95*0,3*2</t>
  </si>
  <si>
    <t>-2146424976</t>
  </si>
  <si>
    <t>75081413</t>
  </si>
  <si>
    <t>-172865140</t>
  </si>
  <si>
    <t>P6</t>
  </si>
  <si>
    <t>1,4*0,45*0,12</t>
  </si>
  <si>
    <t>1466472249</t>
  </si>
  <si>
    <t>(1,2*2*5,42/1000)*2</t>
  </si>
  <si>
    <t>474592278</t>
  </si>
  <si>
    <t>-649158210</t>
  </si>
  <si>
    <t>výkres D.1.1. - 07 půdorys 2.NP</t>
  </si>
  <si>
    <t>(1,4*11,1/1000)*4</t>
  </si>
  <si>
    <t>60589908</t>
  </si>
  <si>
    <t>výkres D.1.1 - 06 2.NP nový stav</t>
  </si>
  <si>
    <t>2.03 předsíň WC chlapci</t>
  </si>
  <si>
    <t>-1885184601</t>
  </si>
  <si>
    <t>2.04 WC chlapci</t>
  </si>
  <si>
    <t>0,9*2,27</t>
  </si>
  <si>
    <t>1,35*2,27</t>
  </si>
  <si>
    <t>2.06 předsíň WC učitelé</t>
  </si>
  <si>
    <t>-0,8*1,97</t>
  </si>
  <si>
    <t>2.07 WC učitelé</t>
  </si>
  <si>
    <t>1*2,27</t>
  </si>
  <si>
    <t>1,1*1,2</t>
  </si>
  <si>
    <t>2.09 WC dívky</t>
  </si>
  <si>
    <t>2,7*2,27</t>
  </si>
  <si>
    <t>2,45*3,65</t>
  </si>
  <si>
    <t>342291121</t>
  </si>
  <si>
    <t>Ukotvení příček plochými kotvami, do konstrukce cihelné</t>
  </si>
  <si>
    <t>1205636852</t>
  </si>
  <si>
    <t>2,27+1,2+1,2+1,2+2,27</t>
  </si>
  <si>
    <t>3,65+3,65+2,27+2,27+1,2+1,2</t>
  </si>
  <si>
    <t>3,65+3,65+2,27+2,27+2,27+1,2+1,2+1,2+1,2</t>
  </si>
  <si>
    <t>-428680840</t>
  </si>
  <si>
    <t>(1,4*0,12)*2</t>
  </si>
  <si>
    <t>-1573470479</t>
  </si>
  <si>
    <t>3,68+5,61+1,13+1,75+1,54+3,92+1,17*2+2,7</t>
  </si>
  <si>
    <t>1487572968</t>
  </si>
  <si>
    <t>1*0,15</t>
  </si>
  <si>
    <t>1805435237</t>
  </si>
  <si>
    <t>56,49</t>
  </si>
  <si>
    <t>116,94</t>
  </si>
  <si>
    <t>-1651821917</t>
  </si>
  <si>
    <t>výkres D.1.1. - 06 navrhovaný stav 2.NP</t>
  </si>
  <si>
    <t>2.03,2.04 předsíň WC chlapci</t>
  </si>
  <si>
    <t>(1,2+1,35)*2,27</t>
  </si>
  <si>
    <t>(1,2+1,35)*0,1</t>
  </si>
  <si>
    <t>(0,9+1,25)*2,27</t>
  </si>
  <si>
    <t>2,375*2</t>
  </si>
  <si>
    <t>1,1*2,27</t>
  </si>
  <si>
    <t>-(0,6*2+0,8*1,97)</t>
  </si>
  <si>
    <t>1,1*1,2+1,1*0,1</t>
  </si>
  <si>
    <t>-0,6*1,97</t>
  </si>
  <si>
    <t xml:space="preserve">2.08 předsíň WC dívky </t>
  </si>
  <si>
    <t>1,4*3,65</t>
  </si>
  <si>
    <t>-(0,6*2*2)</t>
  </si>
  <si>
    <t>2.09 wc dívky</t>
  </si>
  <si>
    <t>(0,9+1,3)*2,27</t>
  </si>
  <si>
    <t>(0,9*0,1)</t>
  </si>
  <si>
    <t>-(0,6*1,97)*2</t>
  </si>
  <si>
    <t>2.10 výlevka</t>
  </si>
  <si>
    <t>-353443076</t>
  </si>
  <si>
    <t>Mezisoučet</t>
  </si>
  <si>
    <t>-77,16</t>
  </si>
  <si>
    <t>-1368831428</t>
  </si>
  <si>
    <t>(1,55+4,4+2,3+1,9+1,35)*3,65</t>
  </si>
  <si>
    <t>2,375*1,65</t>
  </si>
  <si>
    <t>-2,35*1,2</t>
  </si>
  <si>
    <t>-(0,75*1,17+0,85*1,17*2+0,9*1,17*2)</t>
  </si>
  <si>
    <t>(0,9+1,25)*3,65</t>
  </si>
  <si>
    <t>-0,9*1,2</t>
  </si>
  <si>
    <t>1,4*2*3,65</t>
  </si>
  <si>
    <t>-(0,8*1,97*2)</t>
  </si>
  <si>
    <t>(1,5+1,1+1,1)*3,65</t>
  </si>
  <si>
    <t>-(0,9*1,17+1,1*1,2)</t>
  </si>
  <si>
    <t>(1,4+2,7)*3,65</t>
  </si>
  <si>
    <t>-(0,9*1,97)</t>
  </si>
  <si>
    <t>(0,9+1,3)*3,65</t>
  </si>
  <si>
    <t>1,3*3,65</t>
  </si>
  <si>
    <t>-(0,9*1,2)*2</t>
  </si>
  <si>
    <t>(0,9+2,45+0,9)*3,65</t>
  </si>
  <si>
    <t>-336851013</t>
  </si>
  <si>
    <t>-519568864</t>
  </si>
  <si>
    <t>výkres D.1.1. - 07 navrhovaný stav 2.NP</t>
  </si>
  <si>
    <t>((0,67*2)*0,18)*5</t>
  </si>
  <si>
    <t>(0,75+0,85*2+0,9*2)*0,18</t>
  </si>
  <si>
    <t>(0,9+0,67*2)*0,18</t>
  </si>
  <si>
    <t>(0,9+2*2)*0,45</t>
  </si>
  <si>
    <t>předsíŇ WC chlapci a učitelé</t>
  </si>
  <si>
    <t>(1,1+2*2)*0,45</t>
  </si>
  <si>
    <t>-206543342</t>
  </si>
  <si>
    <t>0,9*0,45*0,05</t>
  </si>
  <si>
    <t>452730897</t>
  </si>
  <si>
    <t>49070466</t>
  </si>
  <si>
    <t>492950039</t>
  </si>
  <si>
    <t>1882635497</t>
  </si>
  <si>
    <t>678109981</t>
  </si>
  <si>
    <t>463781819</t>
  </si>
  <si>
    <t>-1209913485</t>
  </si>
  <si>
    <t>3,68+5,61+1,13+1,75+1,54+3,92+1,17*2+2,7+72,73+39,85</t>
  </si>
  <si>
    <t>-519870513</t>
  </si>
  <si>
    <t>výkres D.1.1. - 04 bourací práce 2.NP</t>
  </si>
  <si>
    <t>962032230</t>
  </si>
  <si>
    <t>Bourání zdiva nadzákladového z cihel nebo tvárnic z cihel pálených nebo vápenopískových, na maltu vápennou nebo vápenocementovou, objemu do 1 m3</t>
  </si>
  <si>
    <t>-1798776068</t>
  </si>
  <si>
    <t xml:space="preserve">2.08 předsíň dívky </t>
  </si>
  <si>
    <t>0,96*2,2*0,45</t>
  </si>
  <si>
    <t>1737799178</t>
  </si>
  <si>
    <t>(0,8+1,35+1,2+1,1+1,1+0,9+2,7+0,9+2,45)*0,15*0,05</t>
  </si>
  <si>
    <t>2044237233</t>
  </si>
  <si>
    <t>975053141</t>
  </si>
  <si>
    <t>Víceřadové podchycení stropů pro osazení nosníků dřevěnou výztuhou v. podchycení do 3,5 m a při zatížení hmotností přes 800 do 1500 kg/m2</t>
  </si>
  <si>
    <t>-160173900</t>
  </si>
  <si>
    <t>2,2*2</t>
  </si>
  <si>
    <t>2097737985</t>
  </si>
  <si>
    <t>1,35*2</t>
  </si>
  <si>
    <t>2,7*2</t>
  </si>
  <si>
    <t>2,45*2</t>
  </si>
  <si>
    <t>nové vstupy</t>
  </si>
  <si>
    <t>1,1+1</t>
  </si>
  <si>
    <t>525449498</t>
  </si>
  <si>
    <t>(1,55+1,2+0,2+0,15+0,2+0,6+1,2)*2,35</t>
  </si>
  <si>
    <t>-(0,75*1,17)</t>
  </si>
  <si>
    <t>-(0,8*0,7)*2</t>
  </si>
  <si>
    <t>(2,9+2,35)*2*2,35</t>
  </si>
  <si>
    <t>-(0,85*1,17*2+0,9*1,17*2)</t>
  </si>
  <si>
    <t>2.06 úklid</t>
  </si>
  <si>
    <t>(1,55+1)*2*3,65</t>
  </si>
  <si>
    <t>2.07 předsíň WC učitelé</t>
  </si>
  <si>
    <t>(0,15+1,5+0,1)*2,35</t>
  </si>
  <si>
    <t>1,1*1,35</t>
  </si>
  <si>
    <t>1,8*3,65</t>
  </si>
  <si>
    <t>0,3*2</t>
  </si>
  <si>
    <t>2.08 předsíň WC učitelé</t>
  </si>
  <si>
    <t>(0,1+1,5+0,2+0,2+1,4+0,2)*2,35</t>
  </si>
  <si>
    <t>2.09 WC učitelé</t>
  </si>
  <si>
    <t>(1,4+1,1+1,4)*2,35</t>
  </si>
  <si>
    <t>2.10 sklad</t>
  </si>
  <si>
    <t>(2,45+3,9)*2*3,65</t>
  </si>
  <si>
    <t>215485577</t>
  </si>
  <si>
    <t>(1,55+1,2+0,2+0,15+0,2+0,6+1,2)*1,3</t>
  </si>
  <si>
    <t>-(0,8*1,3)*2</t>
  </si>
  <si>
    <t>(2,9+2,35)*2*1,3</t>
  </si>
  <si>
    <t>(0,15+1,5+0,1)*1,3</t>
  </si>
  <si>
    <t>(0,1+1,5+0,2+0,2+1,4+0,2)*1,3</t>
  </si>
  <si>
    <t>960010423</t>
  </si>
  <si>
    <t>761172604</t>
  </si>
  <si>
    <t>870260099</t>
  </si>
  <si>
    <t>12,12*11</t>
  </si>
  <si>
    <t>1178990633</t>
  </si>
  <si>
    <t>-739043547</t>
  </si>
  <si>
    <t>929100025</t>
  </si>
  <si>
    <t>-751844190</t>
  </si>
  <si>
    <t>(1,55+2,3+4,4+2,3+1,9+1,35+1,2+1,35)*1,8</t>
  </si>
  <si>
    <t>((0,5*2)*0,18)*5</t>
  </si>
  <si>
    <t>-(0,75*0,5+0,85*0,5*2+0,9*0,5*2)</t>
  </si>
  <si>
    <t>((0,9+1,25)*2)*1,8</t>
  </si>
  <si>
    <t>(1,4+2,6)*2*1,8</t>
  </si>
  <si>
    <t>-(0,9*1,8+0,6*1,8*2)</t>
  </si>
  <si>
    <t>((0,9+1,3)*2*1,8)*2</t>
  </si>
  <si>
    <t>(0,9*0,1)*2</t>
  </si>
  <si>
    <t>-(0,6*1,8)*2</t>
  </si>
  <si>
    <t>(0,9+1,1+0,9)*1,8</t>
  </si>
  <si>
    <t>-1696388238</t>
  </si>
  <si>
    <t>-1459243229</t>
  </si>
  <si>
    <t>půdorys 2.NP navrhovaný stav</t>
  </si>
  <si>
    <t>1+1+1+1+1</t>
  </si>
  <si>
    <t>-195301842</t>
  </si>
  <si>
    <t>1362987092</t>
  </si>
  <si>
    <t>1774579013</t>
  </si>
  <si>
    <t>1800005975</t>
  </si>
  <si>
    <t>40957682</t>
  </si>
  <si>
    <t>42964209</t>
  </si>
  <si>
    <t>572593673</t>
  </si>
  <si>
    <t>WC chlapci</t>
  </si>
  <si>
    <t>735152177</t>
  </si>
  <si>
    <t>Otopná tělesa panelová VK jednodesková PN 1,0 MPa, T do 110°C bez přídavné přestupní plochy výšky tělesa 600 mm stavební délky / výkonu 1000 mm / 604 W</t>
  </si>
  <si>
    <t>-847927503</t>
  </si>
  <si>
    <t>hospodář</t>
  </si>
  <si>
    <t>1638223315</t>
  </si>
  <si>
    <t>-2007945314</t>
  </si>
  <si>
    <t>2.07 WC učitelé muži</t>
  </si>
  <si>
    <t>-693840207</t>
  </si>
  <si>
    <t>751</t>
  </si>
  <si>
    <t>Vzduchotechnika</t>
  </si>
  <si>
    <t>751111271</t>
  </si>
  <si>
    <t>Montáž ventilátoru axiálního středotlakého potrubního základního, průměru do 200 mm</t>
  </si>
  <si>
    <t>1686778218</t>
  </si>
  <si>
    <t xml:space="preserve">odvětrání 2.09 WC dívky    3/K</t>
  </si>
  <si>
    <t>42914104</t>
  </si>
  <si>
    <t>ventilátor axiální potrubní skříň z plastu průtok 270m3/h D 155-160mm 30W IP44</t>
  </si>
  <si>
    <t>-39244144</t>
  </si>
  <si>
    <t xml:space="preserve">odvětrání 2.09 WC dívky   3/K</t>
  </si>
  <si>
    <t>751398012</t>
  </si>
  <si>
    <t>Montáž ostatních zařízení větrací mřížky na kruhové potrubí, průměru přes 100 do 200 mm</t>
  </si>
  <si>
    <t>1541639819</t>
  </si>
  <si>
    <t>56245640</t>
  </si>
  <si>
    <t>mřížka větrací kruhová plast se síťovinou 160mm</t>
  </si>
  <si>
    <t>-960151630</t>
  </si>
  <si>
    <t>751511182</t>
  </si>
  <si>
    <t>Montáž potrubí plechového skupiny I kruhového bez příruby tloušťky plechu 0,6 mm, průměru přes 100 do 200 mm</t>
  </si>
  <si>
    <t>-587557514</t>
  </si>
  <si>
    <t>odvětrání 2.09 WC dívky 2/K</t>
  </si>
  <si>
    <t>42980</t>
  </si>
  <si>
    <t>trouba VZT kruhová spirálně vinutá Pz tl 0,5mm D 150mm</t>
  </si>
  <si>
    <t>1371707844</t>
  </si>
  <si>
    <t xml:space="preserve">odvětrání 2.09 WC dívky  2/K</t>
  </si>
  <si>
    <t>751572102</t>
  </si>
  <si>
    <t>Závěs kruhového potrubí pomocí objímky, kotvené do betonu průměru potrubí přes 100 do 200 mm</t>
  </si>
  <si>
    <t>-250960359</t>
  </si>
  <si>
    <t>odvětrání 2.09 WC dívky</t>
  </si>
  <si>
    <t>751581352</t>
  </si>
  <si>
    <t>Protipožární ochrana vzduchotechnického potrubí prostup kruhového potrubí stěnou, průměru potrubí přes 100 do 200 mm</t>
  </si>
  <si>
    <t>-1375031059</t>
  </si>
  <si>
    <t>998751201</t>
  </si>
  <si>
    <t>Přesun hmot pro vzduchotechniku stanovený procentní sazbou (%) z ceny vodorovná dopravní vzdálenost do 50 m v objektech výšky do 12 m</t>
  </si>
  <si>
    <t>1532692963</t>
  </si>
  <si>
    <t>763</t>
  </si>
  <si>
    <t>Konstrukce suché výstavby</t>
  </si>
  <si>
    <t>763131451</t>
  </si>
  <si>
    <t>Podhled ze sádrokartonových desek dvouvrstvá zavěšená spodní konstrukce z ocelových profilů CD, UD jednoduše opláštěná deskou impregnovanou H2, tl. 12,5 mm, bez izolace</t>
  </si>
  <si>
    <t>-1806622242</t>
  </si>
  <si>
    <t>odvětrání 2.08 předsíň WC dívky,2.09 WC dívky , 2.10 výlevka</t>
  </si>
  <si>
    <t>2,45*2,7</t>
  </si>
  <si>
    <t>1,1*2,45</t>
  </si>
  <si>
    <t>763131714</t>
  </si>
  <si>
    <t>Podhled ze sádrokartonových desek ostatní práce a konstrukce na podhledech ze sádrokartonových desek základní penetrační nátěr</t>
  </si>
  <si>
    <t>-1768678736</t>
  </si>
  <si>
    <t>763131765</t>
  </si>
  <si>
    <t>Podhled ze sádrokartonových desek Příplatek k cenám za výšku zavěšení přes 0,5 do 1,0 m</t>
  </si>
  <si>
    <t>-524389419</t>
  </si>
  <si>
    <t>763131771</t>
  </si>
  <si>
    <t>Podhled ze sádrokartonových desek Příplatek k cenám za rovinnost kvality speciální tmelení kvality Q3</t>
  </si>
  <si>
    <t>876842867</t>
  </si>
  <si>
    <t>998763402</t>
  </si>
  <si>
    <t>Přesun hmot pro konstrukce montované z desek stanovený procentní sazbou (%) z ceny vodorovná dopravní vzdálenost do 50 m v objektech výšky přes 6 do 12 m</t>
  </si>
  <si>
    <t>1453561504</t>
  </si>
  <si>
    <t>-587648586</t>
  </si>
  <si>
    <t xml:space="preserve">výkres D.1.1. - 06 navrhovaný stav 2.NP   3/T</t>
  </si>
  <si>
    <t>(1,1+1,1)*2,3</t>
  </si>
  <si>
    <t>(0,4+0,4)*2,3</t>
  </si>
  <si>
    <t>(0,4*1,1)*5</t>
  </si>
  <si>
    <t>-1231600687</t>
  </si>
  <si>
    <t>1368494889</t>
  </si>
  <si>
    <t>-272877852</t>
  </si>
  <si>
    <t>39660612</t>
  </si>
  <si>
    <t>-776460514</t>
  </si>
  <si>
    <t>766660720</t>
  </si>
  <si>
    <t>Montáž dveřních doplňků větrací mřížky s vyříznutím otvoru</t>
  </si>
  <si>
    <t>-767114639</t>
  </si>
  <si>
    <t xml:space="preserve">výkres D.1.1. - 06 půdorys 2.NP  1/Dv</t>
  </si>
  <si>
    <t>55341</t>
  </si>
  <si>
    <t xml:space="preserve">mřížka větrací nerezová 475 x 80 mm   1/Dv</t>
  </si>
  <si>
    <t>2039203240</t>
  </si>
  <si>
    <t>-657969783</t>
  </si>
  <si>
    <t>-25226130</t>
  </si>
  <si>
    <t>výkres D.1.1. - 05 bourací práce 2.NP</t>
  </si>
  <si>
    <t>1718756169</t>
  </si>
  <si>
    <t>-1015685036</t>
  </si>
  <si>
    <t>1575584776</t>
  </si>
  <si>
    <t>1729597636</t>
  </si>
  <si>
    <t>22,67*1,1 'Přepočtené koeficientem množství</t>
  </si>
  <si>
    <t>-428016171</t>
  </si>
  <si>
    <t>1943437770</t>
  </si>
  <si>
    <t>1674889242</t>
  </si>
  <si>
    <t>1,94+3,45+1,04+1,55+1,71+1,88+1,5+9,55</t>
  </si>
  <si>
    <t>-554997256</t>
  </si>
  <si>
    <t>-306444999</t>
  </si>
  <si>
    <t>1219291075</t>
  </si>
  <si>
    <t>2.05 WC kabina chlapci</t>
  </si>
  <si>
    <t>(1,45+2,7)*2*1,8</t>
  </si>
  <si>
    <t>1089698184</t>
  </si>
  <si>
    <t>77,16*1,1 'Přepočtené koeficientem množství</t>
  </si>
  <si>
    <t>-792405641</t>
  </si>
  <si>
    <t>(0,75+0,85*2+0,9*2)</t>
  </si>
  <si>
    <t>0,9+0,5*2</t>
  </si>
  <si>
    <t>(0,9*2)*2</t>
  </si>
  <si>
    <t>1635137709</t>
  </si>
  <si>
    <t>(1,55+2,35+4,4+2,35+1,9+1,35+1,2+1,35)</t>
  </si>
  <si>
    <t>-(0,75+0,85*2+0,9*2)</t>
  </si>
  <si>
    <t>((0,9+1,25)*2)</t>
  </si>
  <si>
    <t>(1,4+2,6)*2</t>
  </si>
  <si>
    <t>-(0,9+0,6*2)</t>
  </si>
  <si>
    <t>((0,9+1,3)*2)*2</t>
  </si>
  <si>
    <t>-(0,6)*2</t>
  </si>
  <si>
    <t>(0,9+1,1+0,9)</t>
  </si>
  <si>
    <t>-1360633170</t>
  </si>
  <si>
    <t>-956975107</t>
  </si>
  <si>
    <t>22,67</t>
  </si>
  <si>
    <t>96,27+6,89</t>
  </si>
  <si>
    <t>-1247357329</t>
  </si>
  <si>
    <t>SO 03 - Elektroinstalace</t>
  </si>
  <si>
    <t>1. - DEMONTÁŽE</t>
  </si>
  <si>
    <t>2. - ROZVADĚČ R1 - 1.NP - doplnění</t>
  </si>
  <si>
    <t>3. - ROZVADĚČ R2 - 2.NP - doplnění</t>
  </si>
  <si>
    <t>4. - SVÍTIDLA</t>
  </si>
  <si>
    <t xml:space="preserve">    D1 - A</t>
  </si>
  <si>
    <t xml:space="preserve">    D2 - B</t>
  </si>
  <si>
    <t xml:space="preserve">    D3 - C</t>
  </si>
  <si>
    <t xml:space="preserve">    D4 - D</t>
  </si>
  <si>
    <t xml:space="preserve">    5. - E</t>
  </si>
  <si>
    <t>D5 - PŘÍSTROJE ELEKTROINSTALAČNÍ</t>
  </si>
  <si>
    <t>6. - INSTALAČNÍ MATERIÁL</t>
  </si>
  <si>
    <t>7. - KABELY</t>
  </si>
  <si>
    <t>8. - PRŮRAZY, NIKY, DRÁŽKY, ZEDNICKÉ PRÁCE, UCPÁVKY</t>
  </si>
  <si>
    <t>X. - REVIZE</t>
  </si>
  <si>
    <t>1.</t>
  </si>
  <si>
    <t>DEMONTÁŽE</t>
  </si>
  <si>
    <t>Demontáž stávající elektroinstace objektu</t>
  </si>
  <si>
    <t>kpl.</t>
  </si>
  <si>
    <t>2.</t>
  </si>
  <si>
    <t>ROZVADĚČ R1 - 1.NP - doplnění</t>
  </si>
  <si>
    <t>1..1</t>
  </si>
  <si>
    <t>Jistič jednofázový LTN-6B/1, 10kA</t>
  </si>
  <si>
    <t>Proudový chránič OLI 10B/1N/030, 10A, In=0,03A, 10 kA</t>
  </si>
  <si>
    <t>3.</t>
  </si>
  <si>
    <t>Proudový chránič LFN 25B/1N/030, 25A, In=0,03A, 10 kA</t>
  </si>
  <si>
    <t>ROZVADĚČ R2 - 2.NP - doplnění</t>
  </si>
  <si>
    <t>4.</t>
  </si>
  <si>
    <t>SVÍTIDLA</t>
  </si>
  <si>
    <t>D1</t>
  </si>
  <si>
    <t>A</t>
  </si>
  <si>
    <t>Pol1</t>
  </si>
  <si>
    <t>LED svítidlo interiérové přisazené, typ BRSB4KO300V1/ND, 1x14W,1400 lm, 4000 K,IP44, průměr 285 mm, korpus plech, kryt PMMA opál, výrobce MODUS Česká Lípa</t>
  </si>
  <si>
    <t>D2</t>
  </si>
  <si>
    <t>B</t>
  </si>
  <si>
    <t>Pol2</t>
  </si>
  <si>
    <t>LED svítidlo interiérové přisazené s čidlem pohybu, typ BRSB4KO300V1/NDSM, 1x14W,1400 lm, 4000 K, IP44, průměr 285 mm, korpus plech, kryt PMMA opál, MODUS Česká Lípa</t>
  </si>
  <si>
    <t>D3</t>
  </si>
  <si>
    <t>C</t>
  </si>
  <si>
    <t>Pol3</t>
  </si>
  <si>
    <t>LED svítidlo interiérové přisazené, typ BRSB4KO375V2/ND, 1x27W,2700 lm, 4000 K,IP44, průměr 375 mm, korpus plech, kryt PMMA opál, výrobce MODUS Česká Lípa</t>
  </si>
  <si>
    <t>D4</t>
  </si>
  <si>
    <t>Pol4</t>
  </si>
  <si>
    <t>LED svítidlo interiérové přisazené s čidlem pohybu, typ BRSB4KO375V2/NDSM, 1x27W,2700 lm, 4000 K, IP44, průměr 375 mm, korpus plech, kryt PMMA opál, MODUS Česká Lípa</t>
  </si>
  <si>
    <t>5.</t>
  </si>
  <si>
    <t>E</t>
  </si>
  <si>
    <t>Pol5</t>
  </si>
  <si>
    <t>LED svítidlo interiérové přisazené, typ EVO5000M4CW/ND, 120 cm, 1x33W,5000 lm, 4000 K, IP20, korpus plech, kryt čirý PC, výrobce MODUS Česká Lípa</t>
  </si>
  <si>
    <t>D5</t>
  </si>
  <si>
    <t>PŘÍSTROJE ELEKTROINSTALAČNÍ</t>
  </si>
  <si>
    <t>1..2</t>
  </si>
  <si>
    <t>Přístroj spínače jednopólového č.1, TANGO, typ 3559-A01345, ABB Praha</t>
  </si>
  <si>
    <t>2..1</t>
  </si>
  <si>
    <t>Vypínač č.1, TANGO, typ 3558A-01940B, IP44, bíly, ABB Praha</t>
  </si>
  <si>
    <t>3..1</t>
  </si>
  <si>
    <t>Kryt spínače jednoduchý, TANGO, typ 3558A-A651 B - bílý, ABB Praha</t>
  </si>
  <si>
    <t>Rámeček jednonásobný, TANGO, typ 3901A-B10B - bílý, ABB Praha</t>
  </si>
  <si>
    <t>Rámeček dvojnásobný, TANGO, typ 3901A-B20B - bílý, ABB Praha</t>
  </si>
  <si>
    <t>6.</t>
  </si>
  <si>
    <t>Zásuvka jednonásobná 230V/16A, TANGO, typ 58242-A2349 B - bílá, ABB Praha</t>
  </si>
  <si>
    <t>7.</t>
  </si>
  <si>
    <t>Zásuvka jednonás. 230V/16A, TANGO, typ 5518A-2989B, IP44, ABB Praha</t>
  </si>
  <si>
    <t>8.</t>
  </si>
  <si>
    <t>Elektronické ovládání splachování pisoáru - BEBERIT UR-IR - 230V</t>
  </si>
  <si>
    <t>INSTALAČNÍ MATERIÁL</t>
  </si>
  <si>
    <t>1..3</t>
  </si>
  <si>
    <t>Krabice přístrojová KU68/2 - 1901</t>
  </si>
  <si>
    <t>2..2</t>
  </si>
  <si>
    <t>Krabice protahovací KU68/2 - 1902</t>
  </si>
  <si>
    <t>3..2</t>
  </si>
  <si>
    <t>Svorka WAGO 273 - 101</t>
  </si>
  <si>
    <t>4..1</t>
  </si>
  <si>
    <t>Svorka WAGO 273 - 104</t>
  </si>
  <si>
    <t>5..1</t>
  </si>
  <si>
    <t>Svorka WAGO 273 - 105</t>
  </si>
  <si>
    <t>6..1</t>
  </si>
  <si>
    <t>Krabice pospojování - uzemnění + svorkovnice</t>
  </si>
  <si>
    <t>KABELY</t>
  </si>
  <si>
    <t>1..4</t>
  </si>
  <si>
    <t>CYKY-O 3x1,5 mm2</t>
  </si>
  <si>
    <t>2..3</t>
  </si>
  <si>
    <t>CYKY-J 3x1,5 mm2</t>
  </si>
  <si>
    <t>3..3</t>
  </si>
  <si>
    <t>CYKY-J 3x2,5 mm2</t>
  </si>
  <si>
    <t>4..2</t>
  </si>
  <si>
    <t>Vodič pospojování CY4 zž</t>
  </si>
  <si>
    <t>5..2</t>
  </si>
  <si>
    <t>Vodič pospojování CY6 zž</t>
  </si>
  <si>
    <t>6..2</t>
  </si>
  <si>
    <t>Ukončení CYKY-O 3x1,5 mm2</t>
  </si>
  <si>
    <t>7..1</t>
  </si>
  <si>
    <t>Ukončení CYKY-J 3x1,5 mm2</t>
  </si>
  <si>
    <t>8..1</t>
  </si>
  <si>
    <t>Ukončení CYKY-J 3x2,5 mm2</t>
  </si>
  <si>
    <t>9.</t>
  </si>
  <si>
    <t>Ukončení CY4 zž</t>
  </si>
  <si>
    <t>10.</t>
  </si>
  <si>
    <t>Ukončení CY6 zž</t>
  </si>
  <si>
    <t>PRŮRAZY, NIKY, DRÁŽKY, ZEDNICKÉ PRÁCE, UCPÁVKY</t>
  </si>
  <si>
    <t>1..5</t>
  </si>
  <si>
    <t>Vybourání otvoru ve zdivu plochy 0,09 m2 do 15 cm</t>
  </si>
  <si>
    <t>2..4</t>
  </si>
  <si>
    <t>Vybourání otvoru ve zdivu plochy 0,09 m2 do 30 cm</t>
  </si>
  <si>
    <t>3..4</t>
  </si>
  <si>
    <t>Vybourání otvoru ve zdivu plochy 0,09 m2 do 45 cm</t>
  </si>
  <si>
    <t>4..3</t>
  </si>
  <si>
    <t>Vysekání kapes do cihel 7x7x5 cm</t>
  </si>
  <si>
    <t>5..3</t>
  </si>
  <si>
    <t>Vysekání rýh v cihelných zdech do hloubky 3 cm, šířka do 3 cm</t>
  </si>
  <si>
    <t>6..3</t>
  </si>
  <si>
    <t>Vysekání rýh v cihelných zdech do hloubky 3 cm, šířka do 5 cm</t>
  </si>
  <si>
    <t>7..2</t>
  </si>
  <si>
    <t>Vysekání rýh v cihelných zdech do hloubky 3 cm, šířka do 7 cm</t>
  </si>
  <si>
    <t>X.</t>
  </si>
  <si>
    <t>REVIZE</t>
  </si>
  <si>
    <t>1..6</t>
  </si>
  <si>
    <t>Revize elektroinstalace</t>
  </si>
  <si>
    <t>001</t>
  </si>
  <si>
    <t>Vedlejší rozpočtové náklady, doprava, podružný materiál</t>
  </si>
  <si>
    <t>-1416495509</t>
  </si>
  <si>
    <t>002</t>
  </si>
  <si>
    <t>HZS</t>
  </si>
  <si>
    <t>626986039</t>
  </si>
  <si>
    <t>SO 04 - Kanalizace a zdravotechnika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</si>
  <si>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</si>
  <si>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</si>
  <si>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</si>
  <si>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</si>
  <si>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Vodorovné konstrukce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</si>
  <si>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</si>
  <si>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</si>
  <si>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CS ÚRS 2019 01</t>
  </si>
  <si>
    <t>-253790664</t>
  </si>
  <si>
    <t>612135101</t>
  </si>
  <si>
    <t>Hrubá výplň rýh maltou jakékoli šířky rýhy ve stěnách</t>
  </si>
  <si>
    <t>-1334393162</t>
  </si>
  <si>
    <t>-617933493</t>
  </si>
  <si>
    <t>969011121</t>
  </si>
  <si>
    <t>Vybourání vodovodního, plynového a pod. vedení DN do 52 mm</t>
  </si>
  <si>
    <t>-1517262470</t>
  </si>
  <si>
    <t>969021121</t>
  </si>
  <si>
    <t>Vybourání kanalizačního potrubí DN do 200 mm</t>
  </si>
  <si>
    <t>1477633562</t>
  </si>
  <si>
    <t>972054341</t>
  </si>
  <si>
    <t>Vybourání otvorů ve stropech nebo klenbách železobetonových bez odstranění podlahy a násypu, plochy do 0,25 m2, tl. do 150 mm</t>
  </si>
  <si>
    <t>1516612216</t>
  </si>
  <si>
    <t>974032142</t>
  </si>
  <si>
    <t>Vysekání rýh ve stěnách nebo příčkách z dutých cihel, tvárnic, desek z dutých cihel nebo tvárnic do hl. 70 mm a šířky do 70 mm</t>
  </si>
  <si>
    <t>-1045406904</t>
  </si>
  <si>
    <t>974032143</t>
  </si>
  <si>
    <t>Vysekání rýh ve stěnách nebo příčkách z dutých cihel, tvárnic, desek z dutých cihel nebo tvárnic do hl. 70 mm a šířky do 100 mm</t>
  </si>
  <si>
    <t>-216272929</t>
  </si>
  <si>
    <t>974032164</t>
  </si>
  <si>
    <t>Vysekání rýh ve stěnách nebo příčkách z dutých cihel, tvárnic, desek z dutých cihel nebo tvárnic do hl. 150 mm a šířky do 150 mm</t>
  </si>
  <si>
    <t>1497832045</t>
  </si>
  <si>
    <t>974042542</t>
  </si>
  <si>
    <t>Vysekání rýh v betonové nebo jiné monolitické dlažbě s betonovým podkladem do hl.70 mm a šířky do 70 mm</t>
  </si>
  <si>
    <t>-853915549</t>
  </si>
  <si>
    <t>974042543</t>
  </si>
  <si>
    <t>Vysekání rýh v betonové nebo jiné monolitické dlažbě s betonovým podkladem do hl.70 mm a šířky do 100 mm</t>
  </si>
  <si>
    <t>1277828772</t>
  </si>
  <si>
    <t>974042564</t>
  </si>
  <si>
    <t>Vysekání rýh v betonové nebo jiné monolitické dlažbě s betonovým podkladem do hl. 150 mm a šířky do 150 mm</t>
  </si>
  <si>
    <t>-165539515</t>
  </si>
  <si>
    <t>974042574</t>
  </si>
  <si>
    <t>Vysekání rýh v betonové nebo jiné monolitické dlažbě s betonovým podkladem do hl. 200 mm a šířky do 150 mm</t>
  </si>
  <si>
    <t>-1796826938</t>
  </si>
  <si>
    <t>997013212</t>
  </si>
  <si>
    <t>Vnitrostaveništní doprava suti a vybouraných hmot vodorovně do 50 m svisle ručně (nošením po schodech) pro budovy a haly výšky přes 6 do 9 m</t>
  </si>
  <si>
    <t>-83880964</t>
  </si>
  <si>
    <t>997013831</t>
  </si>
  <si>
    <t>Poplatek za uložení stavebního odpadu na skládce (skládkovné) směsného stavebního a demoličního zatříděného do Katalogu odpadů pod kódem 170 904</t>
  </si>
  <si>
    <t>-1313857795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</si>
  <si>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</si>
  <si>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</si>
  <si>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376090459</t>
  </si>
  <si>
    <t>721</t>
  </si>
  <si>
    <t>Zdravotechnika - vnitřní kanalizace</t>
  </si>
  <si>
    <t>721-01</t>
  </si>
  <si>
    <t>Demontáž stávajících rozvodů kanalizace</t>
  </si>
  <si>
    <t>hod</t>
  </si>
  <si>
    <t>1348297548</t>
  </si>
  <si>
    <t>721170975</t>
  </si>
  <si>
    <t>Opravy odpadního potrubí plastového krácení trub DN 125</t>
  </si>
  <si>
    <t>-1564074391</t>
  </si>
  <si>
    <t>721171905</t>
  </si>
  <si>
    <t>Opravy odpadního potrubí plastového vsazení odbočky do potrubí DN 110</t>
  </si>
  <si>
    <t>-98087466</t>
  </si>
  <si>
    <t>721171906</t>
  </si>
  <si>
    <t>Opravy odpadního potrubí plastového vsazení odbočky do potrubí DN 125</t>
  </si>
  <si>
    <t>1343446103</t>
  </si>
  <si>
    <t>721171915</t>
  </si>
  <si>
    <t>Opravy odpadního potrubí plastového propojení dosavadního potrubí DN 110</t>
  </si>
  <si>
    <t>1783894190</t>
  </si>
  <si>
    <t>721171916</t>
  </si>
  <si>
    <t>Opravy odpadního potrubí plastového propojení dosavadního potrubí DN 125</t>
  </si>
  <si>
    <t>1205823421</t>
  </si>
  <si>
    <t>721173401</t>
  </si>
  <si>
    <t>Potrubí z plastových trub PVC SN4 svodné (ležaté) DN 110</t>
  </si>
  <si>
    <t>810661449</t>
  </si>
  <si>
    <t>8 "1.03-1.07</t>
  </si>
  <si>
    <t>721173402</t>
  </si>
  <si>
    <t>Potrubí z plastových trub PVC SN4 svodné (ležaté) DN 125</t>
  </si>
  <si>
    <t>788983994</t>
  </si>
  <si>
    <t>39 "1.03-1.13</t>
  </si>
  <si>
    <t>721174024</t>
  </si>
  <si>
    <t>Potrubí z plastových trub polypropylenové odpadní (svislé) DN 75</t>
  </si>
  <si>
    <t>-952750456</t>
  </si>
  <si>
    <t>2 "1.03-1.07</t>
  </si>
  <si>
    <t>721174025</t>
  </si>
  <si>
    <t>Potrubí z plastových trub polypropylenové odpadní (svislé) DN 110</t>
  </si>
  <si>
    <t>-375902210</t>
  </si>
  <si>
    <t>7 "1.08-1.13</t>
  </si>
  <si>
    <t>2 "1.16-1.17</t>
  </si>
  <si>
    <t>2 "1.20-1.25</t>
  </si>
  <si>
    <t>2 "2.08-2.10</t>
  </si>
  <si>
    <t>2 "2.03-2.07</t>
  </si>
  <si>
    <t>721174043</t>
  </si>
  <si>
    <t>Potrubí z plastových trub polypropylenové připojovací DN 50</t>
  </si>
  <si>
    <t>218896625</t>
  </si>
  <si>
    <t>10 "1.03-1.07</t>
  </si>
  <si>
    <t>10 "1.08-1.13</t>
  </si>
  <si>
    <t>5 "1.16-1.17</t>
  </si>
  <si>
    <t>3 "1.20-1.25</t>
  </si>
  <si>
    <t>4 "2.08-2.10</t>
  </si>
  <si>
    <t>12 "2.03-2.07</t>
  </si>
  <si>
    <t>721174044</t>
  </si>
  <si>
    <t>Potrubí z plastových trub polypropylenové připojovací DN 75</t>
  </si>
  <si>
    <t>2004102119</t>
  </si>
  <si>
    <t>7 "2.03-2.07</t>
  </si>
  <si>
    <t>1 "1.20-1.25</t>
  </si>
  <si>
    <t>6 "1.16-1.17</t>
  </si>
  <si>
    <t>2 "1.09-1.13</t>
  </si>
  <si>
    <t>721174045</t>
  </si>
  <si>
    <t>Potrubí z plastových trub polypropylenové připojovací DN 110</t>
  </si>
  <si>
    <t>1419799862</t>
  </si>
  <si>
    <t>8 "2.08-2.10</t>
  </si>
  <si>
    <t>4 "2.03-2.07</t>
  </si>
  <si>
    <t>8 "1.20-1.25</t>
  </si>
  <si>
    <t>1 "1.16-1.17</t>
  </si>
  <si>
    <t>4 "1.09-1.13</t>
  </si>
  <si>
    <t>721174062</t>
  </si>
  <si>
    <t>Potrubí z plastových trub polypropylenové větrací DN 75</t>
  </si>
  <si>
    <t>1278890193</t>
  </si>
  <si>
    <t>4 "1.03-1.07</t>
  </si>
  <si>
    <t>721174063</t>
  </si>
  <si>
    <t>Potrubí z plastových trub polypropylenové větrací DN 110</t>
  </si>
  <si>
    <t>1529882387</t>
  </si>
  <si>
    <t>6 "1.08-1.13</t>
  </si>
  <si>
    <t>721194104</t>
  </si>
  <si>
    <t>Vyměření přípojek na potrubí vyvedení a upevnění odpadních výpustek DN 40</t>
  </si>
  <si>
    <t>1641543163</t>
  </si>
  <si>
    <t>7 "1.09-1.14</t>
  </si>
  <si>
    <t>8 "2.03-2.07</t>
  </si>
  <si>
    <t>721194105</t>
  </si>
  <si>
    <t>Vyměření přípojek na potrubí vyvedení a upevnění odpadních výpustek DN 50</t>
  </si>
  <si>
    <t>2027656150</t>
  </si>
  <si>
    <t>721194109</t>
  </si>
  <si>
    <t>Vyměření přípojek na potrubí vyvedení a upevnění odpadních výpustek DN 100</t>
  </si>
  <si>
    <t>-910824418</t>
  </si>
  <si>
    <t>6 "1.08-1.14</t>
  </si>
  <si>
    <t>3 "2.08-2.10</t>
  </si>
  <si>
    <t>721211912</t>
  </si>
  <si>
    <t>Podlahové vpusti montáž podlahových vpustí DN 50/75</t>
  </si>
  <si>
    <t>-304707676</t>
  </si>
  <si>
    <t>1 "1.25</t>
  </si>
  <si>
    <t>721211912-1</t>
  </si>
  <si>
    <t>Podlahová vpust boční DN50/95, mříž 150x150mm s vodní zápachovou uzávěrou a mechanickou zpětnou klapkou</t>
  </si>
  <si>
    <t>-172335775</t>
  </si>
  <si>
    <t>721274123</t>
  </si>
  <si>
    <t>Ventily přivzdušňovací odpadních potrubí vnitřní DN 100</t>
  </si>
  <si>
    <t>-2079250457</t>
  </si>
  <si>
    <t>3 "1.09-1.13</t>
  </si>
  <si>
    <t>721274123-1</t>
  </si>
  <si>
    <t>Přivzdušňovací ventil DN100 s mřížkou 100x100 pro podomítkové provedení</t>
  </si>
  <si>
    <t>-2040555506</t>
  </si>
  <si>
    <t>721274125</t>
  </si>
  <si>
    <t>Ventily přivzdušňovací odpadních potrubí vnitřní DN 75</t>
  </si>
  <si>
    <t>-1217851477</t>
  </si>
  <si>
    <t>1 "2.08-2.10</t>
  </si>
  <si>
    <t>721274125-1</t>
  </si>
  <si>
    <t>Přivzdušňovací ventil DN75 v podomítkovém provedení</t>
  </si>
  <si>
    <t>1336608507</t>
  </si>
  <si>
    <t>721290111</t>
  </si>
  <si>
    <t>Zkouška těsnosti kanalizace v objektech vodou do DN 125</t>
  </si>
  <si>
    <t>-719037546</t>
  </si>
  <si>
    <t>721290822</t>
  </si>
  <si>
    <t>Vnitrostaveništní přemístění vybouraných (demontovaných) hmot vnitřní kanalizace vodorovně do 100 m v objektech výšky přes 6 do 12 m</t>
  </si>
  <si>
    <t>1051463816</t>
  </si>
  <si>
    <t>721300912</t>
  </si>
  <si>
    <t>Pročištění svislých odpadů v jednom podlaží do DN 200</t>
  </si>
  <si>
    <t>1742440852</t>
  </si>
  <si>
    <t>721300922</t>
  </si>
  <si>
    <t>Pročištění ležatých svodů do DN 300</t>
  </si>
  <si>
    <t>895686698</t>
  </si>
  <si>
    <t>998721102</t>
  </si>
  <si>
    <t>Přesun hmot pro vnitřní kanalizace stanovený z hmotnosti přesunovaného materiálu vodorovná dopravní vzdálenost do 50 m v objektech výšky přes 6 do 12 m</t>
  </si>
  <si>
    <t>-149108372</t>
  </si>
  <si>
    <t>722</t>
  </si>
  <si>
    <t>Zdravotechnika - vnitřní vodovod</t>
  </si>
  <si>
    <t>722-01</t>
  </si>
  <si>
    <t>Demontáž stávajících rozvodu vody</t>
  </si>
  <si>
    <t>298866978</t>
  </si>
  <si>
    <t>722171914</t>
  </si>
  <si>
    <t>Odříznutí trubky nebo tvarovky u rozvodů vody z plastů D přes 25 do 32 mm</t>
  </si>
  <si>
    <t>1155614227</t>
  </si>
  <si>
    <t>722171934</t>
  </si>
  <si>
    <t>Výměna trubky, tvarovky, vsazení odbočky na rozvodech vody z plastů D přes 25 do 32 mm</t>
  </si>
  <si>
    <t>-142371675</t>
  </si>
  <si>
    <t>28615155</t>
  </si>
  <si>
    <t>trubka vodovodní tlaková PPR řada PN 20 D 32mm dl 4m</t>
  </si>
  <si>
    <t>-2012313856</t>
  </si>
  <si>
    <t>722174022</t>
  </si>
  <si>
    <t>Potrubí z plastových trubek z polypropylenu (PPR) svařovaných polyfuzně PN 20 (SDR 6) D 20 x 3,4</t>
  </si>
  <si>
    <t>-1393832693</t>
  </si>
  <si>
    <t>10 "2.08-2.10</t>
  </si>
  <si>
    <t>29 "2.03-2.07</t>
  </si>
  <si>
    <t>14 "1.20-1.25</t>
  </si>
  <si>
    <t>28 "1.16-1.17</t>
  </si>
  <si>
    <t>51 "1.08-1.13</t>
  </si>
  <si>
    <t>29 "1.03-1.07</t>
  </si>
  <si>
    <t>722174023</t>
  </si>
  <si>
    <t>Potrubí z plastových trubek z polypropylenu (PPR) svařovaných polyfuzně PN 20 (SDR 6) D 25 x 4,2</t>
  </si>
  <si>
    <t>728497073</t>
  </si>
  <si>
    <t>20 "2.08-2.10</t>
  </si>
  <si>
    <t>6 "2.03-2.07</t>
  </si>
  <si>
    <t>18 "1.20-1.25</t>
  </si>
  <si>
    <t>10 "1.16-1.17</t>
  </si>
  <si>
    <t>24 "1.08-1.13</t>
  </si>
  <si>
    <t>6 "1.03-1.07</t>
  </si>
  <si>
    <t>722174024</t>
  </si>
  <si>
    <t>Potrubí z plastových trubek z polypropylenu (PPR) svařovaných polyfuzně PN 20 (SDR 6) D 32 x 5,4</t>
  </si>
  <si>
    <t>293975094</t>
  </si>
  <si>
    <t>16 "2.03-2.07</t>
  </si>
  <si>
    <t>20 "1.08-1.13</t>
  </si>
  <si>
    <t>16 "1.03-1.07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</si>
  <si>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</si>
  <si>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</si>
  <si>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-142821331</t>
  </si>
  <si>
    <t>161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</si>
  <si>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</si>
  <si>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</si>
  <si>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522549130</t>
  </si>
  <si>
    <t>722190401</t>
  </si>
  <si>
    <t>Zřízení přípojek na potrubí vyvedení a upevnění výpustek do DN 25</t>
  </si>
  <si>
    <t>-1135943746</t>
  </si>
  <si>
    <t>722190901</t>
  </si>
  <si>
    <t>Opravy ostatní uzavření nebo otevření vodovodního potrubí při opravách včetně vypuštění a napuštění</t>
  </si>
  <si>
    <t>308773028</t>
  </si>
  <si>
    <t>722220111</t>
  </si>
  <si>
    <t>Armatury s jedním závitem nástěnky pro výtokový ventil G 1/2</t>
  </si>
  <si>
    <t>931139697</t>
  </si>
  <si>
    <t>7 "2.08-2.10</t>
  </si>
  <si>
    <t>14 "2.03-2.07</t>
  </si>
  <si>
    <t>6 "1.20-1.25</t>
  </si>
  <si>
    <t>4 "1.16-1.17</t>
  </si>
  <si>
    <t>20 "1.08-1.14</t>
  </si>
  <si>
    <t>14 "1.03-1.07</t>
  </si>
  <si>
    <t>722220121</t>
  </si>
  <si>
    <t>Armatury s jedním závitem nástěnky pro baterii G 1/2</t>
  </si>
  <si>
    <t>pár</t>
  </si>
  <si>
    <t>-573089275</t>
  </si>
  <si>
    <t>1 "1.16</t>
  </si>
  <si>
    <t>1 "1.13</t>
  </si>
  <si>
    <t>1 "2.10</t>
  </si>
  <si>
    <t>722220152</t>
  </si>
  <si>
    <t>Armatury s jedním závitem plastové (PPR) PN 20 (SDR 6) DN 20 x G 1/2</t>
  </si>
  <si>
    <t>-547175699</t>
  </si>
  <si>
    <t>65+8</t>
  </si>
  <si>
    <t>722220233</t>
  </si>
  <si>
    <t>Armatury s jedním závitem přechodové tvarovky PPR, PN 20 (SDR 6) s kovovým závitem vnitřním přechodky dGK D 32 x G 1</t>
  </si>
  <si>
    <t>-2075480758</t>
  </si>
  <si>
    <t>722232063</t>
  </si>
  <si>
    <t>Armatury se dvěma závity kulové kohouty PN 42 do 185 °C přímé vnitřní závit s vypouštěním G 1</t>
  </si>
  <si>
    <t>1844325102</t>
  </si>
  <si>
    <t>722232124</t>
  </si>
  <si>
    <t>Armatury se dvěma závity kulové kohouty PN 42 do 185 °C plnoprůtokové vnitřní závit G 1</t>
  </si>
  <si>
    <t>1659617852</t>
  </si>
  <si>
    <t>722290226</t>
  </si>
  <si>
    <t>Zkoušky, proplach a desinfekce vodovodního potrubí zkoušky těsnosti vodovodního potrubí závitového do DN 50</t>
  </si>
  <si>
    <t>1519703322</t>
  </si>
  <si>
    <t>722290234</t>
  </si>
  <si>
    <t>Zkoušky, proplach a desinfekce vodovodního potrubí proplach a desinfekce vodovodního potrubí do DN 80</t>
  </si>
  <si>
    <t>562494700</t>
  </si>
  <si>
    <t>722290822</t>
  </si>
  <si>
    <t>Vnitrostaveništní přemístění vybouraných (demontovaných) hmot vnitřní vodovod vodorovně do 100 m v objektech výšky přes 6 do 12 m</t>
  </si>
  <si>
    <t>819766702</t>
  </si>
  <si>
    <t>998722102</t>
  </si>
  <si>
    <t>Přesun hmot pro vnitřní vodovod stanovený z hmotnosti přesunovaného materiálu vodorovná dopravní vzdálenost do 50 m v objektech výšky přes 6 do 12 m</t>
  </si>
  <si>
    <t>303708390</t>
  </si>
  <si>
    <t>998722181</t>
  </si>
  <si>
    <t>Přesun hmot pro vnitřní vodovod stanovený z hmotnosti přesunovaného materiálu Příplatek k ceně za přesun prováděný bez použití mechanizace pro jakoukoliv výšku objektu</t>
  </si>
  <si>
    <t>1094488622</t>
  </si>
  <si>
    <t>725-01</t>
  </si>
  <si>
    <t>Demontáž stávajících zařizovacích předmětů</t>
  </si>
  <si>
    <t>-1471248188</t>
  </si>
  <si>
    <t>725111132</t>
  </si>
  <si>
    <t>Zařízení záchodů splachovače nádržkové plastové nízkopoložené nebo vysokopoložené</t>
  </si>
  <si>
    <t>1807211647</t>
  </si>
  <si>
    <t>725112022</t>
  </si>
  <si>
    <t>Zařízení záchodů klozety keramické závěsné na nosné stěny s hlubokým splachováním odpad vodorovný</t>
  </si>
  <si>
    <t>-910416153</t>
  </si>
  <si>
    <t>5 "1.08-1.13</t>
  </si>
  <si>
    <t>725112171</t>
  </si>
  <si>
    <t>Zařízení záchodů kombi klozety s hlubokým splachováním odpad vodorovný</t>
  </si>
  <si>
    <t>1267131717</t>
  </si>
  <si>
    <t>1 "1.17</t>
  </si>
  <si>
    <t>2 "1.22-1.24</t>
  </si>
  <si>
    <t>725121013</t>
  </si>
  <si>
    <t>Pisoárové záchodky splachovače automatické s montážní krabicí bateriové</t>
  </si>
  <si>
    <t>980297207</t>
  </si>
  <si>
    <t>4 "1.04</t>
  </si>
  <si>
    <t>4 "2.04</t>
  </si>
  <si>
    <t>725121511</t>
  </si>
  <si>
    <t>Pisoárové záchodky keramické bez splachovací nádrže urinál odsávací, přívod vody vnitřní vodorovný</t>
  </si>
  <si>
    <t>267608655</t>
  </si>
  <si>
    <t>725211602</t>
  </si>
  <si>
    <t>Umyvadla keramická bílá bez výtokových armatur připevněná na stěnu šrouby bez sloupu nebo krytu na sifon 550 mm</t>
  </si>
  <si>
    <t>-1097282833</t>
  </si>
  <si>
    <t>2 "2.08</t>
  </si>
  <si>
    <t>725211701</t>
  </si>
  <si>
    <t>Umyvadla keramická bílá bez výtokových armatur připevněná na stěnu šrouby malá (umývátka) stěnová 400 mm</t>
  </si>
  <si>
    <t>-676734479</t>
  </si>
  <si>
    <t>725231203</t>
  </si>
  <si>
    <t>Bidety bez výtokových armatur se zápachovou uzávěrkou keramické závěsné</t>
  </si>
  <si>
    <t>-731616882</t>
  </si>
  <si>
    <t>1 "1.10</t>
  </si>
  <si>
    <t>725244313</t>
  </si>
  <si>
    <t>Sprchové dveře a zástěny zástěny sprchové do niky rámové se skleněnou výplní tl. 4 a 5 mm dveře posuvné jednodílné, na vaničku šířky 1200 mm</t>
  </si>
  <si>
    <t>-254549839</t>
  </si>
  <si>
    <t>725590812</t>
  </si>
  <si>
    <t>Vnitrostaveništní přemístění vybouraných (demontovaných) hmot zařizovacích předmětů vodorovně do 100 m v objektech výšky přes 6 do 12 m</t>
  </si>
  <si>
    <t>984206115</t>
  </si>
  <si>
    <t>725813111</t>
  </si>
  <si>
    <t>Ventily rohové bez připojovací trubičky nebo flexi hadičky G 1/2</t>
  </si>
  <si>
    <t>193287477</t>
  </si>
  <si>
    <t>725813112</t>
  </si>
  <si>
    <t>Ventily rohové bez připojovací trubičky nebo flexi hadičky pračkové G 3/4</t>
  </si>
  <si>
    <t>-162393715</t>
  </si>
  <si>
    <t>725821311</t>
  </si>
  <si>
    <t>Baterie dřezové nástěnné pákové s otáčivým kulatým ústím a délkou ramínka 200 mm</t>
  </si>
  <si>
    <t>169057638</t>
  </si>
  <si>
    <t>1 "dřez 1.16</t>
  </si>
  <si>
    <t>725821312</t>
  </si>
  <si>
    <t>Baterie dřezové nástěnné pákové s otáčivým kulatým ústím a délkou ramínka 300 mm</t>
  </si>
  <si>
    <t>1868680167</t>
  </si>
  <si>
    <t>2 "výlevka</t>
  </si>
  <si>
    <t>725822611</t>
  </si>
  <si>
    <t>Baterie umyvadlové stojánkové pákové bez výpusti</t>
  </si>
  <si>
    <t>1515999049</t>
  </si>
  <si>
    <t>19 "umyvadla</t>
  </si>
  <si>
    <t>725823112</t>
  </si>
  <si>
    <t>Baterie bidetové stojánkové pákové s výpustí</t>
  </si>
  <si>
    <t>360432196</t>
  </si>
  <si>
    <t>1 "bidet</t>
  </si>
  <si>
    <t>725841333</t>
  </si>
  <si>
    <t>Baterie sprchové podomítkové (zápustné) s přepínačem a pevnou sprchou</t>
  </si>
  <si>
    <t>-1837247350</t>
  </si>
  <si>
    <t>1 "sprcha</t>
  </si>
  <si>
    <t>725851305</t>
  </si>
  <si>
    <t>Ventily odpadní pro zařizovací předměty dřezové bez přepadu G 6/4</t>
  </si>
  <si>
    <t>576205193</t>
  </si>
  <si>
    <t>725851325</t>
  </si>
  <si>
    <t>Ventily odpadní pro zařizovací předměty umyvadlové bez přepadu G 5/4</t>
  </si>
  <si>
    <t>1993123012</t>
  </si>
  <si>
    <t>725861102</t>
  </si>
  <si>
    <t>Zápachové uzávěrky zařizovacích předmětů pro umyvadla DN 40</t>
  </si>
  <si>
    <t>1290888630</t>
  </si>
  <si>
    <t>725862103</t>
  </si>
  <si>
    <t>Zápachové uzávěrky zařizovacích předmětů pro dřezy DN 40/50</t>
  </si>
  <si>
    <t>-776331845</t>
  </si>
  <si>
    <t>725863311</t>
  </si>
  <si>
    <t>Zápachové uzávěrky zařizovacích předmětů pro bidety DN 40</t>
  </si>
  <si>
    <t>1313329931</t>
  </si>
  <si>
    <t>725865411</t>
  </si>
  <si>
    <t>Zápachové uzávěrky zařizovacích předmětů pro pisoáry DN 32/40</t>
  </si>
  <si>
    <t>-1953134805</t>
  </si>
  <si>
    <t>725980123</t>
  </si>
  <si>
    <t>Dvířka 30/30</t>
  </si>
  <si>
    <t>-1813046607</t>
  </si>
  <si>
    <t>998725102</t>
  </si>
  <si>
    <t>Přesun hmot pro zařizovací předměty stanovený z hmotnosti přesunovaného materiálu vodorovná dopravní vzdálenost do 50 m v objektech výšky přes 6 do 12 m</t>
  </si>
  <si>
    <t>-1731492710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</si>
  <si>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</si>
  <si>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</si>
  <si>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1876418616</t>
  </si>
  <si>
    <t>726</t>
  </si>
  <si>
    <t>Zdravotechnika - předstěnové instalace</t>
  </si>
  <si>
    <t>726111011</t>
  </si>
  <si>
    <t>Předstěnové instalační systémy pro zazdění do masivních zděných konstrukcí pro bidety, s nastavitelnou hloubkou 120 až 160 mm</t>
  </si>
  <si>
    <t>46515010</t>
  </si>
  <si>
    <t>726111031</t>
  </si>
  <si>
    <t>Předstěnové instalační systémy pro zazdění do masivních zděných konstrukcí pro závěsné klozety ovládání zepředu, stavební výška 1080 mm</t>
  </si>
  <si>
    <t>1729765655</t>
  </si>
  <si>
    <t>998726112</t>
  </si>
  <si>
    <t>Přesun hmot pro instalační prefabrikáty stanovený z hmotnosti přesunovaného materiálu vodorovná dopravní vzdálenost do 50 m v objektech výšky přes 6 m do 12 m</t>
  </si>
  <si>
    <t>-1553741713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</si>
  <si>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</si>
  <si>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</si>
  <si>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-1892314959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</si>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</sst>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29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14</v>
      </c>
      <c r="BS5" s="19" t="s">
        <v>6</v>
      </c>
    </row>
    <row r="6" s="1" customFormat="1" ht="36.96" customHeight="1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32" t="s">
        <v>16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18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33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12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N3682020b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15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Rozšíření sociálního zařízení v budově Tyršova 1053, Frenštát p.R.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20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22</v>
      </c>
      <c r="AJ47" s="42"/>
      <c r="AK47" s="42"/>
      <c r="AL47" s="42"/>
      <c r="AM47" s="74" t="str">
        <f>IF(AN8= "","",AN8)</f>
        <v>13. 2. 2020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24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p.R.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>Ing. arch. Martin Janda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18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18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Architektonicko-s...'!J30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Architektonicko-s...'!P98</f>
        <v>0</v>
      </c>
      <c r="AV55" s="122">
        <f>'SO 01 - Architektonicko-s...'!J33</f>
        <v>0</v>
      </c>
      <c r="AW55" s="122">
        <f>'SO 01 - Architektonicko-s...'!J34</f>
        <v>0</v>
      </c>
      <c r="AX55" s="122">
        <f>'SO 01 - Architektonicko-s...'!J35</f>
        <v>0</v>
      </c>
      <c r="AY55" s="122">
        <f>'SO 01 - Architektonicko-s...'!J36</f>
        <v>0</v>
      </c>
      <c r="AZ55" s="122">
        <f>'SO 01 - Architektonicko-s...'!F33</f>
        <v>0</v>
      </c>
      <c r="BA55" s="122">
        <f>'SO 01 - Architektonicko-s...'!F34</f>
        <v>0</v>
      </c>
      <c r="BB55" s="122">
        <f>'SO 01 - Architektonicko-s...'!F35</f>
        <v>0</v>
      </c>
      <c r="BC55" s="122">
        <f>'SO 01 - Architektonicko-s...'!F36</f>
        <v>0</v>
      </c>
      <c r="BD55" s="124">
        <f>'SO 01 - Architektonicko-s...'!F37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18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Architektonicko-s...'!J30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Architektonicko-s...'!P98</f>
        <v>0</v>
      </c>
      <c r="AV56" s="122">
        <f>'SO 02 - Architektonicko-s...'!J33</f>
        <v>0</v>
      </c>
      <c r="AW56" s="122">
        <f>'SO 02 - Architektonicko-s...'!J34</f>
        <v>0</v>
      </c>
      <c r="AX56" s="122">
        <f>'SO 02 - Architektonicko-s...'!J35</f>
        <v>0</v>
      </c>
      <c r="AY56" s="122">
        <f>'SO 02 - Architektonicko-s...'!J36</f>
        <v>0</v>
      </c>
      <c r="AZ56" s="122">
        <f>'SO 02 - Architektonicko-s...'!F33</f>
        <v>0</v>
      </c>
      <c r="BA56" s="122">
        <f>'SO 02 - Architektonicko-s...'!F34</f>
        <v>0</v>
      </c>
      <c r="BB56" s="122">
        <f>'SO 02 - Architektonicko-s...'!F35</f>
        <v>0</v>
      </c>
      <c r="BC56" s="122">
        <f>'SO 02 - Architektonicko-s...'!F36</f>
        <v>0</v>
      </c>
      <c r="BD56" s="124">
        <f>'SO 02 - Architektonicko-s...'!F37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18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03 - Elektroinstalace'!P94</f>
        <v>0</v>
      </c>
      <c r="AV57" s="122">
        <f>'SO 03 - Elektroinstalace'!J33</f>
        <v>0</v>
      </c>
      <c r="AW57" s="122">
        <f>'SO 03 - Elektroinstalace'!J34</f>
        <v>0</v>
      </c>
      <c r="AX57" s="122">
        <f>'SO 03 - Elektroinstalace'!J35</f>
        <v>0</v>
      </c>
      <c r="AY57" s="122">
        <f>'SO 03 - Elektroinstalace'!J36</f>
        <v>0</v>
      </c>
      <c r="AZ57" s="122">
        <f>'SO 03 - Elektroinstalace'!F33</f>
        <v>0</v>
      </c>
      <c r="BA57" s="122">
        <f>'SO 03 - Elektroinstalace'!F34</f>
        <v>0</v>
      </c>
      <c r="BB57" s="122">
        <f>'SO 03 - Elektroinstalace'!F35</f>
        <v>0</v>
      </c>
      <c r="BC57" s="122">
        <f>'SO 03 - Elektroinstalace'!F36</f>
        <v>0</v>
      </c>
      <c r="BD57" s="124">
        <f>'SO 03 - Elektroinstalace'!F37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18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Kanalizace a zdra...'!J30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'SO 04 - Kanalizace a zdra...'!P90</f>
        <v>0</v>
      </c>
      <c r="AV58" s="127">
        <f>'SO 04 - Kanalizace a zdra...'!J33</f>
        <v>0</v>
      </c>
      <c r="AW58" s="127">
        <f>'SO 04 - Kanalizace a zdra...'!J34</f>
        <v>0</v>
      </c>
      <c r="AX58" s="127">
        <f>'SO 04 - Kanalizace a zdra...'!J35</f>
        <v>0</v>
      </c>
      <c r="AY58" s="127">
        <f>'SO 04 - Kanalizace a zdra...'!J36</f>
        <v>0</v>
      </c>
      <c r="AZ58" s="127">
        <f>'SO 04 - Kanalizace a zdra...'!F33</f>
        <v>0</v>
      </c>
      <c r="BA58" s="127">
        <f>'SO 04 - Kanalizace a zdra...'!F34</f>
        <v>0</v>
      </c>
      <c r="BB58" s="127">
        <f>'SO 04 - Kanalizace a zdra...'!F35</f>
        <v>0</v>
      </c>
      <c r="BC58" s="127">
        <f>'SO 04 - Kanalizace a zdra...'!F36</f>
        <v>0</v>
      </c>
      <c r="BD58" s="129">
        <f>'SO 04 - Kanalizace a zdra...'!F37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18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ReBrK+VUw9XrGTkSMfXyj41vYGm2NtcPJpixgHHWaNDEhLn3jhLAoJU569cjwE7IekAaVaEukAw70U0oWlRiDA==" hashValue="KTQMxDdgGNfFPSlyyh1H++RuVGn0nnre6u85hmy+T338h/nRfURy3YZTvn41BepQuV8mZ57DyHq0zZ5kH+2qz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Architektonicko-s...'!C2" display="/"/>
    <hyperlink ref="A56" location="'SO 02 - Architektonicko-s...'!C2" display="/"/>
    <hyperlink ref="A57" location="'SO 03 - Elektroinstalace'!C2" display="/"/>
    <hyperlink ref="A58" location="'SO 04 - Kanalizace a zd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92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15</v>
      </c>
      <c r="I6" s="130"/>
      <c r="L6" s="22"/>
    </row>
    <row r="7" s="1" customFormat="1" ht="16.5" customHeight="1">
      <c r="B7" s="22"/>
      <c r="E7" s="137" t="str">
        <f>'Rekapitulace stavby'!K6</f>
        <v>Rozšíření sociálního zařízení v budově Tyršova 1053, Frenštát p.R.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93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94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17</v>
      </c>
      <c r="E11" s="40"/>
      <c r="F11" s="141" t="s">
        <v>18</v>
      </c>
      <c r="G11" s="40"/>
      <c r="H11" s="40"/>
      <c r="I11" s="142" t="s">
        <v>19</v>
      </c>
      <c r="J11" s="141" t="s">
        <v>18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20</v>
      </c>
      <c r="E12" s="40"/>
      <c r="F12" s="141" t="s">
        <v>21</v>
      </c>
      <c r="G12" s="40"/>
      <c r="H12" s="40"/>
      <c r="I12" s="142" t="s">
        <v>22</v>
      </c>
      <c r="J12" s="143" t="str">
        <f>'Rekapitulace stavby'!AN8</f>
        <v>13. 2. 2020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24</v>
      </c>
      <c r="E14" s="40"/>
      <c r="F14" s="40"/>
      <c r="G14" s="40"/>
      <c r="H14" s="40"/>
      <c r="I14" s="142" t="s">
        <v>25</v>
      </c>
      <c r="J14" s="141" t="s">
        <v>18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26</v>
      </c>
      <c r="F15" s="40"/>
      <c r="G15" s="40"/>
      <c r="H15" s="40"/>
      <c r="I15" s="142" t="s">
        <v>27</v>
      </c>
      <c r="J15" s="141" t="s">
        <v>18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27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30</v>
      </c>
      <c r="E20" s="40"/>
      <c r="F20" s="40"/>
      <c r="G20" s="40"/>
      <c r="H20" s="40"/>
      <c r="I20" s="142" t="s">
        <v>25</v>
      </c>
      <c r="J20" s="141" t="s">
        <v>31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27</v>
      </c>
      <c r="J21" s="141" t="s">
        <v>33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35</v>
      </c>
      <c r="E23" s="40"/>
      <c r="F23" s="40"/>
      <c r="G23" s="40"/>
      <c r="H23" s="40"/>
      <c r="I23" s="142" t="s">
        <v>25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27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ROUND(J98,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ROUND((SUM(BE98:BE1329)),  2)</f>
        <v>0</v>
      </c>
      <c r="G33" s="40"/>
      <c r="H33" s="40"/>
      <c r="I33" s="157">
        <v>0.20999999999999999</v>
      </c>
      <c r="J33" s="156">
        <f>ROUND(((SUM(BE98:BE1329))*I33),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ROUND((SUM(BF98:BF1329)),  2)</f>
        <v>0</v>
      </c>
      <c r="G34" s="40"/>
      <c r="H34" s="40"/>
      <c r="I34" s="157">
        <v>0.14999999999999999</v>
      </c>
      <c r="J34" s="156">
        <f>ROUND(((SUM(BF98:BF1329))*I34),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ROUND((SUM(BG98:BG1329)),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ROUND((SUM(BH98:BH1329)),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ROUND((SUM(BI98:BI1329)),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Rozšíření sociálního zařízení v budově Tyršova 1053, Frenštát p.R.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Architektonicko-stavební řešení 1.NP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 </v>
      </c>
      <c r="G52" s="42"/>
      <c r="H52" s="42"/>
      <c r="I52" s="142" t="s">
        <v>22</v>
      </c>
      <c r="J52" s="74" t="str">
        <f>IF(J12="","",J12)</f>
        <v>13. 2. 2020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Město Frenštát p.R.</v>
      </c>
      <c r="G54" s="42"/>
      <c r="H54" s="42"/>
      <c r="I54" s="142" t="s">
        <v>30</v>
      </c>
      <c r="J54" s="38" t="str">
        <f>E21</f>
        <v>Ing. arch. Martin Janda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142" t="s">
        <v>35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96</v>
      </c>
      <c r="D57" s="174"/>
      <c r="E57" s="174"/>
      <c r="F57" s="174"/>
      <c r="G57" s="174"/>
      <c r="H57" s="174"/>
      <c r="I57" s="175"/>
      <c r="J57" s="176" t="s">
        <v>97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J98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78"/>
      <c r="C60" s="179"/>
      <c r="D60" s="180" t="s">
        <v>99</v>
      </c>
      <c r="E60" s="181"/>
      <c r="F60" s="181"/>
      <c r="G60" s="181"/>
      <c r="H60" s="181"/>
      <c r="I60" s="182"/>
      <c r="J60" s="183">
        <f>J99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100</v>
      </c>
      <c r="E61" s="188"/>
      <c r="F61" s="188"/>
      <c r="G61" s="188"/>
      <c r="H61" s="188"/>
      <c r="I61" s="189"/>
      <c r="J61" s="190">
        <f>J100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101</v>
      </c>
      <c r="E62" s="188"/>
      <c r="F62" s="188"/>
      <c r="G62" s="188"/>
      <c r="H62" s="188"/>
      <c r="I62" s="189"/>
      <c r="J62" s="190">
        <f>J225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102</v>
      </c>
      <c r="E63" s="188"/>
      <c r="F63" s="188"/>
      <c r="G63" s="188"/>
      <c r="H63" s="188"/>
      <c r="I63" s="189"/>
      <c r="J63" s="190">
        <f>J575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103</v>
      </c>
      <c r="E64" s="188"/>
      <c r="F64" s="188"/>
      <c r="G64" s="188"/>
      <c r="H64" s="188"/>
      <c r="I64" s="189"/>
      <c r="J64" s="190">
        <f>J780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104</v>
      </c>
      <c r="E65" s="188"/>
      <c r="F65" s="188"/>
      <c r="G65" s="188"/>
      <c r="H65" s="188"/>
      <c r="I65" s="189"/>
      <c r="J65" s="190">
        <f>J787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105</v>
      </c>
      <c r="E66" s="181"/>
      <c r="F66" s="181"/>
      <c r="G66" s="181"/>
      <c r="H66" s="181"/>
      <c r="I66" s="182"/>
      <c r="J66" s="183">
        <f>J789</f>
        <v>0</v>
      </c>
      <c r="K66" s="179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86"/>
      <c r="D67" s="187" t="s">
        <v>106</v>
      </c>
      <c r="E67" s="188"/>
      <c r="F67" s="188"/>
      <c r="G67" s="188"/>
      <c r="H67" s="188"/>
      <c r="I67" s="189"/>
      <c r="J67" s="190">
        <f>J790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107</v>
      </c>
      <c r="E68" s="188"/>
      <c r="F68" s="188"/>
      <c r="G68" s="188"/>
      <c r="H68" s="188"/>
      <c r="I68" s="189"/>
      <c r="J68" s="190">
        <f>J799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108</v>
      </c>
      <c r="E69" s="188"/>
      <c r="F69" s="188"/>
      <c r="G69" s="188"/>
      <c r="H69" s="188"/>
      <c r="I69" s="189"/>
      <c r="J69" s="190">
        <f>J830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109</v>
      </c>
      <c r="E70" s="188"/>
      <c r="F70" s="188"/>
      <c r="G70" s="188"/>
      <c r="H70" s="188"/>
      <c r="I70" s="189"/>
      <c r="J70" s="190">
        <f>J865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110</v>
      </c>
      <c r="E71" s="188"/>
      <c r="F71" s="188"/>
      <c r="G71" s="188"/>
      <c r="H71" s="188"/>
      <c r="I71" s="189"/>
      <c r="J71" s="190">
        <f>J877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111</v>
      </c>
      <c r="E72" s="188"/>
      <c r="F72" s="188"/>
      <c r="G72" s="188"/>
      <c r="H72" s="188"/>
      <c r="I72" s="189"/>
      <c r="J72" s="190">
        <f>J985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112</v>
      </c>
      <c r="E73" s="188"/>
      <c r="F73" s="188"/>
      <c r="G73" s="188"/>
      <c r="H73" s="188"/>
      <c r="I73" s="189"/>
      <c r="J73" s="190">
        <f>J1001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113</v>
      </c>
      <c r="E74" s="188"/>
      <c r="F74" s="188"/>
      <c r="G74" s="188"/>
      <c r="H74" s="188"/>
      <c r="I74" s="189"/>
      <c r="J74" s="190">
        <f>J1020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114</v>
      </c>
      <c r="E75" s="188"/>
      <c r="F75" s="188"/>
      <c r="G75" s="188"/>
      <c r="H75" s="188"/>
      <c r="I75" s="189"/>
      <c r="J75" s="190">
        <f>J1048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115</v>
      </c>
      <c r="E76" s="188"/>
      <c r="F76" s="188"/>
      <c r="G76" s="188"/>
      <c r="H76" s="188"/>
      <c r="I76" s="189"/>
      <c r="J76" s="190">
        <f>J1318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116</v>
      </c>
      <c r="E77" s="181"/>
      <c r="F77" s="181"/>
      <c r="G77" s="181"/>
      <c r="H77" s="181"/>
      <c r="I77" s="182"/>
      <c r="J77" s="183">
        <f>J1324</f>
        <v>0</v>
      </c>
      <c r="K77" s="179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117</v>
      </c>
      <c r="E78" s="181"/>
      <c r="F78" s="181"/>
      <c r="G78" s="181"/>
      <c r="H78" s="181"/>
      <c r="I78" s="182"/>
      <c r="J78" s="183">
        <f>J1328</f>
        <v>0</v>
      </c>
      <c r="K78" s="179"/>
      <c r="L78" s="18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168"/>
      <c r="J80" s="62"/>
      <c r="K80" s="6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171"/>
      <c r="J84" s="64"/>
      <c r="K84" s="64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118</v>
      </c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</v>
      </c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Rozšíření sociálního zařízení v budově Tyršova 1053, Frenštát p.R.</v>
      </c>
      <c r="F88" s="34"/>
      <c r="G88" s="34"/>
      <c r="H88" s="34"/>
      <c r="I88" s="138"/>
      <c r="J88" s="42"/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93</v>
      </c>
      <c r="D89" s="42"/>
      <c r="E89" s="42"/>
      <c r="F89" s="42"/>
      <c r="G89" s="42"/>
      <c r="H89" s="42"/>
      <c r="I89" s="138"/>
      <c r="J89" s="42"/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SO 01 - Architektonicko-stavební řešení 1.NP</v>
      </c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20</v>
      </c>
      <c r="D92" s="42"/>
      <c r="E92" s="42"/>
      <c r="F92" s="29" t="str">
        <f>F12</f>
        <v xml:space="preserve"> </v>
      </c>
      <c r="G92" s="42"/>
      <c r="H92" s="42"/>
      <c r="I92" s="142" t="s">
        <v>22</v>
      </c>
      <c r="J92" s="74" t="str">
        <f>IF(J12="","",J12)</f>
        <v>13. 2. 2020</v>
      </c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24</v>
      </c>
      <c r="D94" s="42"/>
      <c r="E94" s="42"/>
      <c r="F94" s="29" t="str">
        <f>E15</f>
        <v>Město Frenštát p.R.</v>
      </c>
      <c r="G94" s="42"/>
      <c r="H94" s="42"/>
      <c r="I94" s="142" t="s">
        <v>30</v>
      </c>
      <c r="J94" s="38" t="str">
        <f>E21</f>
        <v>Ing. arch. Martin Janda</v>
      </c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IF(E18="","",E18)</f>
        <v>Vyplň údaj</v>
      </c>
      <c r="G95" s="42"/>
      <c r="H95" s="42"/>
      <c r="I95" s="142" t="s">
        <v>35</v>
      </c>
      <c r="J95" s="38" t="str">
        <f>E24</f>
        <v xml:space="preserve"> </v>
      </c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2"/>
      <c r="B97" s="193"/>
      <c r="C97" s="194" t="s">
        <v>119</v>
      </c>
      <c r="D97" s="195" t="s">
        <v>57</v>
      </c>
      <c r="E97" s="195" t="s">
        <v>53</v>
      </c>
      <c r="F97" s="195" t="s">
        <v>54</v>
      </c>
      <c r="G97" s="195" t="s">
        <v>120</v>
      </c>
      <c r="H97" s="195" t="s">
        <v>121</v>
      </c>
      <c r="I97" s="196" t="s">
        <v>122</v>
      </c>
      <c r="J97" s="195" t="s">
        <v>97</v>
      </c>
      <c r="K97" s="197" t="s">
        <v>123</v>
      </c>
      <c r="L97" s="198"/>
      <c r="M97" s="94" t="s">
        <v>18</v>
      </c>
      <c r="N97" s="95" t="s">
        <v>42</v>
      </c>
      <c r="O97" s="95" t="s">
        <v>124</v>
      </c>
      <c r="P97" s="95" t="s">
        <v>125</v>
      </c>
      <c r="Q97" s="95" t="s">
        <v>126</v>
      </c>
      <c r="R97" s="95" t="s">
        <v>127</v>
      </c>
      <c r="S97" s="95" t="s">
        <v>128</v>
      </c>
      <c r="T97" s="96" t="s">
        <v>129</v>
      </c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="2" customFormat="1" ht="22.8" customHeight="1">
      <c r="A98" s="40"/>
      <c r="B98" s="41"/>
      <c r="C98" s="101" t="s">
        <v>130</v>
      </c>
      <c r="D98" s="42"/>
      <c r="E98" s="42"/>
      <c r="F98" s="42"/>
      <c r="G98" s="42"/>
      <c r="H98" s="42"/>
      <c r="I98" s="138"/>
      <c r="J98" s="199">
        <f>BK98</f>
        <v>0</v>
      </c>
      <c r="K98" s="42"/>
      <c r="L98" s="46"/>
      <c r="M98" s="97"/>
      <c r="N98" s="200"/>
      <c r="O98" s="98"/>
      <c r="P98" s="201">
        <f>P99+P789+P1324+P1328</f>
        <v>0</v>
      </c>
      <c r="Q98" s="98"/>
      <c r="R98" s="201">
        <f>R99+R789+R1324+R1328</f>
        <v>31.192623900000001</v>
      </c>
      <c r="S98" s="98"/>
      <c r="T98" s="202">
        <f>T99+T789+T1324+T1328</f>
        <v>31.286670000000001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98</v>
      </c>
      <c r="BK98" s="203">
        <f>BK99+BK789+BK1324+BK1328</f>
        <v>0</v>
      </c>
    </row>
    <row r="99" s="12" customFormat="1" ht="25.92" customHeight="1">
      <c r="A99" s="12"/>
      <c r="B99" s="204"/>
      <c r="C99" s="205"/>
      <c r="D99" s="206" t="s">
        <v>71</v>
      </c>
      <c r="E99" s="207" t="s">
        <v>131</v>
      </c>
      <c r="F99" s="207" t="s">
        <v>132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P100+P225+P575+P780+P787</f>
        <v>0</v>
      </c>
      <c r="Q99" s="212"/>
      <c r="R99" s="213">
        <f>R100+R225+R575+R780+R787</f>
        <v>23.792078500000002</v>
      </c>
      <c r="S99" s="212"/>
      <c r="T99" s="214">
        <f>T100+T225+T575+T780+T787</f>
        <v>30.852920000000001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80</v>
      </c>
      <c r="AT99" s="216" t="s">
        <v>71</v>
      </c>
      <c r="AU99" s="216" t="s">
        <v>72</v>
      </c>
      <c r="AY99" s="215" t="s">
        <v>133</v>
      </c>
      <c r="BK99" s="217">
        <f>BK100+BK225+BK575+BK780+BK787</f>
        <v>0</v>
      </c>
    </row>
    <row r="100" s="12" customFormat="1" ht="22.8" customHeight="1">
      <c r="A100" s="12"/>
      <c r="B100" s="204"/>
      <c r="C100" s="205"/>
      <c r="D100" s="206" t="s">
        <v>71</v>
      </c>
      <c r="E100" s="218" t="s">
        <v>134</v>
      </c>
      <c r="F100" s="218" t="s">
        <v>135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SUM(P101:P224)</f>
        <v>0</v>
      </c>
      <c r="Q100" s="212"/>
      <c r="R100" s="213">
        <f>SUM(R101:R224)</f>
        <v>9.8360224000000009</v>
      </c>
      <c r="S100" s="212"/>
      <c r="T100" s="214">
        <f>SUM(T101:T224)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80</v>
      </c>
      <c r="AT100" s="216" t="s">
        <v>71</v>
      </c>
      <c r="AU100" s="216" t="s">
        <v>80</v>
      </c>
      <c r="AY100" s="215" t="s">
        <v>133</v>
      </c>
      <c r="BK100" s="217">
        <f>SUM(BK101:BK224)</f>
        <v>0</v>
      </c>
    </row>
    <row r="101" s="2" customFormat="1" ht="21.75" customHeight="1">
      <c r="A101" s="40"/>
      <c r="B101" s="41"/>
      <c r="C101" s="220" t="s">
        <v>80</v>
      </c>
      <c r="D101" s="220" t="s">
        <v>136</v>
      </c>
      <c r="E101" s="221" t="s">
        <v>137</v>
      </c>
      <c r="F101" s="222" t="s">
        <v>138</v>
      </c>
      <c r="G101" s="223" t="s">
        <v>139</v>
      </c>
      <c r="H101" s="224">
        <v>1.1699999999999999</v>
      </c>
      <c r="I101" s="225"/>
      <c r="J101" s="224">
        <f>ROUND(I101*H101,2)</f>
        <v>0</v>
      </c>
      <c r="K101" s="222" t="s">
        <v>140</v>
      </c>
      <c r="L101" s="46"/>
      <c r="M101" s="226" t="s">
        <v>18</v>
      </c>
      <c r="N101" s="227" t="s">
        <v>43</v>
      </c>
      <c r="O101" s="86"/>
      <c r="P101" s="228">
        <f>O101*H101</f>
        <v>0</v>
      </c>
      <c r="Q101" s="228">
        <v>1.3271500000000001</v>
      </c>
      <c r="R101" s="228">
        <f>Q101*H101</f>
        <v>1.5527655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141</v>
      </c>
      <c r="AT101" s="230" t="s">
        <v>136</v>
      </c>
      <c r="AU101" s="230" t="s">
        <v>82</v>
      </c>
      <c r="AY101" s="19" t="s">
        <v>133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80</v>
      </c>
      <c r="BK101" s="231">
        <f>ROUND(I101*H101,2)</f>
        <v>0</v>
      </c>
      <c r="BL101" s="19" t="s">
        <v>141</v>
      </c>
      <c r="BM101" s="230" t="s">
        <v>142</v>
      </c>
    </row>
    <row r="102" s="13" customFormat="1">
      <c r="A102" s="13"/>
      <c r="B102" s="232"/>
      <c r="C102" s="233"/>
      <c r="D102" s="234" t="s">
        <v>143</v>
      </c>
      <c r="E102" s="235" t="s">
        <v>18</v>
      </c>
      <c r="F102" s="236" t="s">
        <v>144</v>
      </c>
      <c r="G102" s="233"/>
      <c r="H102" s="235" t="s">
        <v>18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143</v>
      </c>
      <c r="AU102" s="242" t="s">
        <v>82</v>
      </c>
      <c r="AV102" s="13" t="s">
        <v>80</v>
      </c>
      <c r="AW102" s="13" t="s">
        <v>34</v>
      </c>
      <c r="AX102" s="13" t="s">
        <v>72</v>
      </c>
      <c r="AY102" s="242" t="s">
        <v>133</v>
      </c>
    </row>
    <row r="103" s="13" customFormat="1">
      <c r="A103" s="13"/>
      <c r="B103" s="232"/>
      <c r="C103" s="233"/>
      <c r="D103" s="234" t="s">
        <v>143</v>
      </c>
      <c r="E103" s="235" t="s">
        <v>18</v>
      </c>
      <c r="F103" s="236" t="s">
        <v>145</v>
      </c>
      <c r="G103" s="233"/>
      <c r="H103" s="235" t="s">
        <v>18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143</v>
      </c>
      <c r="AU103" s="242" t="s">
        <v>82</v>
      </c>
      <c r="AV103" s="13" t="s">
        <v>80</v>
      </c>
      <c r="AW103" s="13" t="s">
        <v>34</v>
      </c>
      <c r="AX103" s="13" t="s">
        <v>72</v>
      </c>
      <c r="AY103" s="242" t="s">
        <v>133</v>
      </c>
    </row>
    <row r="104" s="14" customFormat="1">
      <c r="A104" s="14"/>
      <c r="B104" s="243"/>
      <c r="C104" s="244"/>
      <c r="D104" s="234" t="s">
        <v>143</v>
      </c>
      <c r="E104" s="245" t="s">
        <v>18</v>
      </c>
      <c r="F104" s="246" t="s">
        <v>146</v>
      </c>
      <c r="G104" s="244"/>
      <c r="H104" s="247">
        <v>0.56999999999999995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143</v>
      </c>
      <c r="AU104" s="253" t="s">
        <v>82</v>
      </c>
      <c r="AV104" s="14" t="s">
        <v>82</v>
      </c>
      <c r="AW104" s="14" t="s">
        <v>34</v>
      </c>
      <c r="AX104" s="14" t="s">
        <v>72</v>
      </c>
      <c r="AY104" s="253" t="s">
        <v>133</v>
      </c>
    </row>
    <row r="105" s="14" customFormat="1">
      <c r="A105" s="14"/>
      <c r="B105" s="243"/>
      <c r="C105" s="244"/>
      <c r="D105" s="234" t="s">
        <v>143</v>
      </c>
      <c r="E105" s="245" t="s">
        <v>18</v>
      </c>
      <c r="F105" s="246" t="s">
        <v>147</v>
      </c>
      <c r="G105" s="244"/>
      <c r="H105" s="247">
        <v>0.59999999999999998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143</v>
      </c>
      <c r="AU105" s="253" t="s">
        <v>82</v>
      </c>
      <c r="AV105" s="14" t="s">
        <v>82</v>
      </c>
      <c r="AW105" s="14" t="s">
        <v>34</v>
      </c>
      <c r="AX105" s="14" t="s">
        <v>72</v>
      </c>
      <c r="AY105" s="253" t="s">
        <v>133</v>
      </c>
    </row>
    <row r="106" s="15" customFormat="1">
      <c r="A106" s="15"/>
      <c r="B106" s="254"/>
      <c r="C106" s="255"/>
      <c r="D106" s="234" t="s">
        <v>143</v>
      </c>
      <c r="E106" s="256" t="s">
        <v>18</v>
      </c>
      <c r="F106" s="257" t="s">
        <v>148</v>
      </c>
      <c r="G106" s="255"/>
      <c r="H106" s="258">
        <v>1.1699999999999999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143</v>
      </c>
      <c r="AU106" s="264" t="s">
        <v>82</v>
      </c>
      <c r="AV106" s="15" t="s">
        <v>141</v>
      </c>
      <c r="AW106" s="15" t="s">
        <v>34</v>
      </c>
      <c r="AX106" s="15" t="s">
        <v>80</v>
      </c>
      <c r="AY106" s="264" t="s">
        <v>133</v>
      </c>
    </row>
    <row r="107" s="2" customFormat="1" ht="21.75" customHeight="1">
      <c r="A107" s="40"/>
      <c r="B107" s="41"/>
      <c r="C107" s="220" t="s">
        <v>82</v>
      </c>
      <c r="D107" s="220" t="s">
        <v>136</v>
      </c>
      <c r="E107" s="221" t="s">
        <v>149</v>
      </c>
      <c r="F107" s="222" t="s">
        <v>150</v>
      </c>
      <c r="G107" s="223" t="s">
        <v>151</v>
      </c>
      <c r="H107" s="224">
        <v>12</v>
      </c>
      <c r="I107" s="225"/>
      <c r="J107" s="224">
        <f>ROUND(I107*H107,2)</f>
        <v>0</v>
      </c>
      <c r="K107" s="222" t="s">
        <v>140</v>
      </c>
      <c r="L107" s="46"/>
      <c r="M107" s="226" t="s">
        <v>18</v>
      </c>
      <c r="N107" s="227" t="s">
        <v>43</v>
      </c>
      <c r="O107" s="86"/>
      <c r="P107" s="228">
        <f>O107*H107</f>
        <v>0</v>
      </c>
      <c r="Q107" s="228">
        <v>0.022280000000000001</v>
      </c>
      <c r="R107" s="228">
        <f>Q107*H107</f>
        <v>0.26736000000000004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141</v>
      </c>
      <c r="AT107" s="230" t="s">
        <v>136</v>
      </c>
      <c r="AU107" s="230" t="s">
        <v>82</v>
      </c>
      <c r="AY107" s="19" t="s">
        <v>133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80</v>
      </c>
      <c r="BK107" s="231">
        <f>ROUND(I107*H107,2)</f>
        <v>0</v>
      </c>
      <c r="BL107" s="19" t="s">
        <v>141</v>
      </c>
      <c r="BM107" s="230" t="s">
        <v>152</v>
      </c>
    </row>
    <row r="108" s="13" customFormat="1">
      <c r="A108" s="13"/>
      <c r="B108" s="232"/>
      <c r="C108" s="233"/>
      <c r="D108" s="234" t="s">
        <v>143</v>
      </c>
      <c r="E108" s="235" t="s">
        <v>18</v>
      </c>
      <c r="F108" s="236" t="s">
        <v>144</v>
      </c>
      <c r="G108" s="233"/>
      <c r="H108" s="235" t="s">
        <v>18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143</v>
      </c>
      <c r="AU108" s="242" t="s">
        <v>82</v>
      </c>
      <c r="AV108" s="13" t="s">
        <v>80</v>
      </c>
      <c r="AW108" s="13" t="s">
        <v>34</v>
      </c>
      <c r="AX108" s="13" t="s">
        <v>72</v>
      </c>
      <c r="AY108" s="242" t="s">
        <v>133</v>
      </c>
    </row>
    <row r="109" s="13" customFormat="1">
      <c r="A109" s="13"/>
      <c r="B109" s="232"/>
      <c r="C109" s="233"/>
      <c r="D109" s="234" t="s">
        <v>143</v>
      </c>
      <c r="E109" s="235" t="s">
        <v>18</v>
      </c>
      <c r="F109" s="236" t="s">
        <v>153</v>
      </c>
      <c r="G109" s="233"/>
      <c r="H109" s="235" t="s">
        <v>18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143</v>
      </c>
      <c r="AU109" s="242" t="s">
        <v>82</v>
      </c>
      <c r="AV109" s="13" t="s">
        <v>80</v>
      </c>
      <c r="AW109" s="13" t="s">
        <v>34</v>
      </c>
      <c r="AX109" s="13" t="s">
        <v>72</v>
      </c>
      <c r="AY109" s="242" t="s">
        <v>133</v>
      </c>
    </row>
    <row r="110" s="14" customFormat="1">
      <c r="A110" s="14"/>
      <c r="B110" s="243"/>
      <c r="C110" s="244"/>
      <c r="D110" s="234" t="s">
        <v>143</v>
      </c>
      <c r="E110" s="245" t="s">
        <v>18</v>
      </c>
      <c r="F110" s="246" t="s">
        <v>154</v>
      </c>
      <c r="G110" s="244"/>
      <c r="H110" s="247">
        <v>12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143</v>
      </c>
      <c r="AU110" s="253" t="s">
        <v>82</v>
      </c>
      <c r="AV110" s="14" t="s">
        <v>82</v>
      </c>
      <c r="AW110" s="14" t="s">
        <v>34</v>
      </c>
      <c r="AX110" s="14" t="s">
        <v>72</v>
      </c>
      <c r="AY110" s="253" t="s">
        <v>133</v>
      </c>
    </row>
    <row r="111" s="15" customFormat="1">
      <c r="A111" s="15"/>
      <c r="B111" s="254"/>
      <c r="C111" s="255"/>
      <c r="D111" s="234" t="s">
        <v>143</v>
      </c>
      <c r="E111" s="256" t="s">
        <v>18</v>
      </c>
      <c r="F111" s="257" t="s">
        <v>148</v>
      </c>
      <c r="G111" s="255"/>
      <c r="H111" s="258">
        <v>12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143</v>
      </c>
      <c r="AU111" s="264" t="s">
        <v>82</v>
      </c>
      <c r="AV111" s="15" t="s">
        <v>141</v>
      </c>
      <c r="AW111" s="15" t="s">
        <v>34</v>
      </c>
      <c r="AX111" s="15" t="s">
        <v>80</v>
      </c>
      <c r="AY111" s="264" t="s">
        <v>133</v>
      </c>
    </row>
    <row r="112" s="2" customFormat="1" ht="21.75" customHeight="1">
      <c r="A112" s="40"/>
      <c r="B112" s="41"/>
      <c r="C112" s="220" t="s">
        <v>134</v>
      </c>
      <c r="D112" s="220" t="s">
        <v>136</v>
      </c>
      <c r="E112" s="221" t="s">
        <v>155</v>
      </c>
      <c r="F112" s="222" t="s">
        <v>156</v>
      </c>
      <c r="G112" s="223" t="s">
        <v>151</v>
      </c>
      <c r="H112" s="224">
        <v>4</v>
      </c>
      <c r="I112" s="225"/>
      <c r="J112" s="224">
        <f>ROUND(I112*H112,2)</f>
        <v>0</v>
      </c>
      <c r="K112" s="222" t="s">
        <v>140</v>
      </c>
      <c r="L112" s="46"/>
      <c r="M112" s="226" t="s">
        <v>18</v>
      </c>
      <c r="N112" s="227" t="s">
        <v>43</v>
      </c>
      <c r="O112" s="86"/>
      <c r="P112" s="228">
        <f>O112*H112</f>
        <v>0</v>
      </c>
      <c r="Q112" s="228">
        <v>0.026280000000000001</v>
      </c>
      <c r="R112" s="228">
        <f>Q112*H112</f>
        <v>0.10512000000000001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141</v>
      </c>
      <c r="AT112" s="230" t="s">
        <v>136</v>
      </c>
      <c r="AU112" s="230" t="s">
        <v>82</v>
      </c>
      <c r="AY112" s="19" t="s">
        <v>133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80</v>
      </c>
      <c r="BK112" s="231">
        <f>ROUND(I112*H112,2)</f>
        <v>0</v>
      </c>
      <c r="BL112" s="19" t="s">
        <v>141</v>
      </c>
      <c r="BM112" s="230" t="s">
        <v>157</v>
      </c>
    </row>
    <row r="113" s="13" customFormat="1">
      <c r="A113" s="13"/>
      <c r="B113" s="232"/>
      <c r="C113" s="233"/>
      <c r="D113" s="234" t="s">
        <v>143</v>
      </c>
      <c r="E113" s="235" t="s">
        <v>18</v>
      </c>
      <c r="F113" s="236" t="s">
        <v>144</v>
      </c>
      <c r="G113" s="233"/>
      <c r="H113" s="235" t="s">
        <v>18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143</v>
      </c>
      <c r="AU113" s="242" t="s">
        <v>82</v>
      </c>
      <c r="AV113" s="13" t="s">
        <v>80</v>
      </c>
      <c r="AW113" s="13" t="s">
        <v>34</v>
      </c>
      <c r="AX113" s="13" t="s">
        <v>72</v>
      </c>
      <c r="AY113" s="242" t="s">
        <v>133</v>
      </c>
    </row>
    <row r="114" s="13" customFormat="1">
      <c r="A114" s="13"/>
      <c r="B114" s="232"/>
      <c r="C114" s="233"/>
      <c r="D114" s="234" t="s">
        <v>143</v>
      </c>
      <c r="E114" s="235" t="s">
        <v>18</v>
      </c>
      <c r="F114" s="236" t="s">
        <v>158</v>
      </c>
      <c r="G114" s="233"/>
      <c r="H114" s="235" t="s">
        <v>18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143</v>
      </c>
      <c r="AU114" s="242" t="s">
        <v>82</v>
      </c>
      <c r="AV114" s="13" t="s">
        <v>80</v>
      </c>
      <c r="AW114" s="13" t="s">
        <v>34</v>
      </c>
      <c r="AX114" s="13" t="s">
        <v>72</v>
      </c>
      <c r="AY114" s="242" t="s">
        <v>133</v>
      </c>
    </row>
    <row r="115" s="14" customFormat="1">
      <c r="A115" s="14"/>
      <c r="B115" s="243"/>
      <c r="C115" s="244"/>
      <c r="D115" s="234" t="s">
        <v>143</v>
      </c>
      <c r="E115" s="245" t="s">
        <v>18</v>
      </c>
      <c r="F115" s="246" t="s">
        <v>141</v>
      </c>
      <c r="G115" s="244"/>
      <c r="H115" s="247">
        <v>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143</v>
      </c>
      <c r="AU115" s="253" t="s">
        <v>82</v>
      </c>
      <c r="AV115" s="14" t="s">
        <v>82</v>
      </c>
      <c r="AW115" s="14" t="s">
        <v>34</v>
      </c>
      <c r="AX115" s="14" t="s">
        <v>72</v>
      </c>
      <c r="AY115" s="253" t="s">
        <v>133</v>
      </c>
    </row>
    <row r="116" s="15" customFormat="1">
      <c r="A116" s="15"/>
      <c r="B116" s="254"/>
      <c r="C116" s="255"/>
      <c r="D116" s="234" t="s">
        <v>143</v>
      </c>
      <c r="E116" s="256" t="s">
        <v>18</v>
      </c>
      <c r="F116" s="257" t="s">
        <v>148</v>
      </c>
      <c r="G116" s="255"/>
      <c r="H116" s="258">
        <v>4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143</v>
      </c>
      <c r="AU116" s="264" t="s">
        <v>82</v>
      </c>
      <c r="AV116" s="15" t="s">
        <v>141</v>
      </c>
      <c r="AW116" s="15" t="s">
        <v>34</v>
      </c>
      <c r="AX116" s="15" t="s">
        <v>80</v>
      </c>
      <c r="AY116" s="264" t="s">
        <v>133</v>
      </c>
    </row>
    <row r="117" s="2" customFormat="1" ht="21.75" customHeight="1">
      <c r="A117" s="40"/>
      <c r="B117" s="41"/>
      <c r="C117" s="220" t="s">
        <v>141</v>
      </c>
      <c r="D117" s="220" t="s">
        <v>136</v>
      </c>
      <c r="E117" s="221" t="s">
        <v>159</v>
      </c>
      <c r="F117" s="222" t="s">
        <v>160</v>
      </c>
      <c r="G117" s="223" t="s">
        <v>151</v>
      </c>
      <c r="H117" s="224">
        <v>1</v>
      </c>
      <c r="I117" s="225"/>
      <c r="J117" s="224">
        <f>ROUND(I117*H117,2)</f>
        <v>0</v>
      </c>
      <c r="K117" s="222" t="s">
        <v>140</v>
      </c>
      <c r="L117" s="46"/>
      <c r="M117" s="226" t="s">
        <v>18</v>
      </c>
      <c r="N117" s="227" t="s">
        <v>43</v>
      </c>
      <c r="O117" s="86"/>
      <c r="P117" s="228">
        <f>O117*H117</f>
        <v>0</v>
      </c>
      <c r="Q117" s="228">
        <v>0.034279999999999998</v>
      </c>
      <c r="R117" s="228">
        <f>Q117*H117</f>
        <v>0.034279999999999998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141</v>
      </c>
      <c r="AT117" s="230" t="s">
        <v>136</v>
      </c>
      <c r="AU117" s="230" t="s">
        <v>82</v>
      </c>
      <c r="AY117" s="19" t="s">
        <v>133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80</v>
      </c>
      <c r="BK117" s="231">
        <f>ROUND(I117*H117,2)</f>
        <v>0</v>
      </c>
      <c r="BL117" s="19" t="s">
        <v>141</v>
      </c>
      <c r="BM117" s="230" t="s">
        <v>161</v>
      </c>
    </row>
    <row r="118" s="13" customFormat="1">
      <c r="A118" s="13"/>
      <c r="B118" s="232"/>
      <c r="C118" s="233"/>
      <c r="D118" s="234" t="s">
        <v>143</v>
      </c>
      <c r="E118" s="235" t="s">
        <v>18</v>
      </c>
      <c r="F118" s="236" t="s">
        <v>144</v>
      </c>
      <c r="G118" s="233"/>
      <c r="H118" s="235" t="s">
        <v>18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143</v>
      </c>
      <c r="AU118" s="242" t="s">
        <v>82</v>
      </c>
      <c r="AV118" s="13" t="s">
        <v>80</v>
      </c>
      <c r="AW118" s="13" t="s">
        <v>34</v>
      </c>
      <c r="AX118" s="13" t="s">
        <v>72</v>
      </c>
      <c r="AY118" s="242" t="s">
        <v>133</v>
      </c>
    </row>
    <row r="119" s="13" customFormat="1">
      <c r="A119" s="13"/>
      <c r="B119" s="232"/>
      <c r="C119" s="233"/>
      <c r="D119" s="234" t="s">
        <v>143</v>
      </c>
      <c r="E119" s="235" t="s">
        <v>18</v>
      </c>
      <c r="F119" s="236" t="s">
        <v>162</v>
      </c>
      <c r="G119" s="233"/>
      <c r="H119" s="235" t="s">
        <v>18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143</v>
      </c>
      <c r="AU119" s="242" t="s">
        <v>82</v>
      </c>
      <c r="AV119" s="13" t="s">
        <v>80</v>
      </c>
      <c r="AW119" s="13" t="s">
        <v>34</v>
      </c>
      <c r="AX119" s="13" t="s">
        <v>72</v>
      </c>
      <c r="AY119" s="242" t="s">
        <v>133</v>
      </c>
    </row>
    <row r="120" s="14" customFormat="1">
      <c r="A120" s="14"/>
      <c r="B120" s="243"/>
      <c r="C120" s="244"/>
      <c r="D120" s="234" t="s">
        <v>143</v>
      </c>
      <c r="E120" s="245" t="s">
        <v>18</v>
      </c>
      <c r="F120" s="246" t="s">
        <v>80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143</v>
      </c>
      <c r="AU120" s="253" t="s">
        <v>82</v>
      </c>
      <c r="AV120" s="14" t="s">
        <v>82</v>
      </c>
      <c r="AW120" s="14" t="s">
        <v>34</v>
      </c>
      <c r="AX120" s="14" t="s">
        <v>72</v>
      </c>
      <c r="AY120" s="253" t="s">
        <v>133</v>
      </c>
    </row>
    <row r="121" s="15" customFormat="1">
      <c r="A121" s="15"/>
      <c r="B121" s="254"/>
      <c r="C121" s="255"/>
      <c r="D121" s="234" t="s">
        <v>143</v>
      </c>
      <c r="E121" s="256" t="s">
        <v>18</v>
      </c>
      <c r="F121" s="257" t="s">
        <v>148</v>
      </c>
      <c r="G121" s="255"/>
      <c r="H121" s="258">
        <v>1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143</v>
      </c>
      <c r="AU121" s="264" t="s">
        <v>82</v>
      </c>
      <c r="AV121" s="15" t="s">
        <v>141</v>
      </c>
      <c r="AW121" s="15" t="s">
        <v>34</v>
      </c>
      <c r="AX121" s="15" t="s">
        <v>80</v>
      </c>
      <c r="AY121" s="264" t="s">
        <v>133</v>
      </c>
    </row>
    <row r="122" s="2" customFormat="1" ht="16.5" customHeight="1">
      <c r="A122" s="40"/>
      <c r="B122" s="41"/>
      <c r="C122" s="220" t="s">
        <v>163</v>
      </c>
      <c r="D122" s="220" t="s">
        <v>136</v>
      </c>
      <c r="E122" s="221" t="s">
        <v>164</v>
      </c>
      <c r="F122" s="222" t="s">
        <v>165</v>
      </c>
      <c r="G122" s="223" t="s">
        <v>139</v>
      </c>
      <c r="H122" s="224">
        <v>0.19</v>
      </c>
      <c r="I122" s="225"/>
      <c r="J122" s="224">
        <f>ROUND(I122*H122,2)</f>
        <v>0</v>
      </c>
      <c r="K122" s="222" t="s">
        <v>140</v>
      </c>
      <c r="L122" s="46"/>
      <c r="M122" s="226" t="s">
        <v>18</v>
      </c>
      <c r="N122" s="227" t="s">
        <v>43</v>
      </c>
      <c r="O122" s="86"/>
      <c r="P122" s="228">
        <f>O122*H122</f>
        <v>0</v>
      </c>
      <c r="Q122" s="228">
        <v>1.94302</v>
      </c>
      <c r="R122" s="228">
        <f>Q122*H122</f>
        <v>0.3691738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141</v>
      </c>
      <c r="AT122" s="230" t="s">
        <v>136</v>
      </c>
      <c r="AU122" s="230" t="s">
        <v>82</v>
      </c>
      <c r="AY122" s="19" t="s">
        <v>133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80</v>
      </c>
      <c r="BK122" s="231">
        <f>ROUND(I122*H122,2)</f>
        <v>0</v>
      </c>
      <c r="BL122" s="19" t="s">
        <v>141</v>
      </c>
      <c r="BM122" s="230" t="s">
        <v>166</v>
      </c>
    </row>
    <row r="123" s="13" customFormat="1">
      <c r="A123" s="13"/>
      <c r="B123" s="232"/>
      <c r="C123" s="233"/>
      <c r="D123" s="234" t="s">
        <v>143</v>
      </c>
      <c r="E123" s="235" t="s">
        <v>18</v>
      </c>
      <c r="F123" s="236" t="s">
        <v>144</v>
      </c>
      <c r="G123" s="233"/>
      <c r="H123" s="235" t="s">
        <v>18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143</v>
      </c>
      <c r="AU123" s="242" t="s">
        <v>82</v>
      </c>
      <c r="AV123" s="13" t="s">
        <v>80</v>
      </c>
      <c r="AW123" s="13" t="s">
        <v>34</v>
      </c>
      <c r="AX123" s="13" t="s">
        <v>72</v>
      </c>
      <c r="AY123" s="242" t="s">
        <v>133</v>
      </c>
    </row>
    <row r="124" s="13" customFormat="1">
      <c r="A124" s="13"/>
      <c r="B124" s="232"/>
      <c r="C124" s="233"/>
      <c r="D124" s="234" t="s">
        <v>143</v>
      </c>
      <c r="E124" s="235" t="s">
        <v>18</v>
      </c>
      <c r="F124" s="236" t="s">
        <v>167</v>
      </c>
      <c r="G124" s="233"/>
      <c r="H124" s="235" t="s">
        <v>18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143</v>
      </c>
      <c r="AU124" s="242" t="s">
        <v>82</v>
      </c>
      <c r="AV124" s="13" t="s">
        <v>80</v>
      </c>
      <c r="AW124" s="13" t="s">
        <v>34</v>
      </c>
      <c r="AX124" s="13" t="s">
        <v>72</v>
      </c>
      <c r="AY124" s="242" t="s">
        <v>133</v>
      </c>
    </row>
    <row r="125" s="14" customFormat="1">
      <c r="A125" s="14"/>
      <c r="B125" s="243"/>
      <c r="C125" s="244"/>
      <c r="D125" s="234" t="s">
        <v>143</v>
      </c>
      <c r="E125" s="245" t="s">
        <v>18</v>
      </c>
      <c r="F125" s="246" t="s">
        <v>168</v>
      </c>
      <c r="G125" s="244"/>
      <c r="H125" s="247">
        <v>0.19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143</v>
      </c>
      <c r="AU125" s="253" t="s">
        <v>82</v>
      </c>
      <c r="AV125" s="14" t="s">
        <v>82</v>
      </c>
      <c r="AW125" s="14" t="s">
        <v>34</v>
      </c>
      <c r="AX125" s="14" t="s">
        <v>72</v>
      </c>
      <c r="AY125" s="253" t="s">
        <v>133</v>
      </c>
    </row>
    <row r="126" s="15" customFormat="1">
      <c r="A126" s="15"/>
      <c r="B126" s="254"/>
      <c r="C126" s="255"/>
      <c r="D126" s="234" t="s">
        <v>143</v>
      </c>
      <c r="E126" s="256" t="s">
        <v>18</v>
      </c>
      <c r="F126" s="257" t="s">
        <v>148</v>
      </c>
      <c r="G126" s="255"/>
      <c r="H126" s="258">
        <v>0.19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143</v>
      </c>
      <c r="AU126" s="264" t="s">
        <v>82</v>
      </c>
      <c r="AV126" s="15" t="s">
        <v>141</v>
      </c>
      <c r="AW126" s="15" t="s">
        <v>34</v>
      </c>
      <c r="AX126" s="15" t="s">
        <v>80</v>
      </c>
      <c r="AY126" s="264" t="s">
        <v>133</v>
      </c>
    </row>
    <row r="127" s="2" customFormat="1" ht="16.5" customHeight="1">
      <c r="A127" s="40"/>
      <c r="B127" s="41"/>
      <c r="C127" s="220" t="s">
        <v>169</v>
      </c>
      <c r="D127" s="220" t="s">
        <v>136</v>
      </c>
      <c r="E127" s="221" t="s">
        <v>170</v>
      </c>
      <c r="F127" s="222" t="s">
        <v>171</v>
      </c>
      <c r="G127" s="223" t="s">
        <v>139</v>
      </c>
      <c r="H127" s="224">
        <v>0.14000000000000001</v>
      </c>
      <c r="I127" s="225"/>
      <c r="J127" s="224">
        <f>ROUND(I127*H127,2)</f>
        <v>0</v>
      </c>
      <c r="K127" s="222" t="s">
        <v>140</v>
      </c>
      <c r="L127" s="46"/>
      <c r="M127" s="226" t="s">
        <v>18</v>
      </c>
      <c r="N127" s="227" t="s">
        <v>43</v>
      </c>
      <c r="O127" s="86"/>
      <c r="P127" s="228">
        <f>O127*H127</f>
        <v>0</v>
      </c>
      <c r="Q127" s="228">
        <v>2.4533</v>
      </c>
      <c r="R127" s="228">
        <f>Q127*H127</f>
        <v>0.34346200000000005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141</v>
      </c>
      <c r="AT127" s="230" t="s">
        <v>136</v>
      </c>
      <c r="AU127" s="230" t="s">
        <v>82</v>
      </c>
      <c r="AY127" s="19" t="s">
        <v>133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80</v>
      </c>
      <c r="BK127" s="231">
        <f>ROUND(I127*H127,2)</f>
        <v>0</v>
      </c>
      <c r="BL127" s="19" t="s">
        <v>141</v>
      </c>
      <c r="BM127" s="230" t="s">
        <v>172</v>
      </c>
    </row>
    <row r="128" s="13" customFormat="1">
      <c r="A128" s="13"/>
      <c r="B128" s="232"/>
      <c r="C128" s="233"/>
      <c r="D128" s="234" t="s">
        <v>143</v>
      </c>
      <c r="E128" s="235" t="s">
        <v>18</v>
      </c>
      <c r="F128" s="236" t="s">
        <v>173</v>
      </c>
      <c r="G128" s="233"/>
      <c r="H128" s="235" t="s">
        <v>18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143</v>
      </c>
      <c r="AU128" s="242" t="s">
        <v>82</v>
      </c>
      <c r="AV128" s="13" t="s">
        <v>80</v>
      </c>
      <c r="AW128" s="13" t="s">
        <v>34</v>
      </c>
      <c r="AX128" s="13" t="s">
        <v>72</v>
      </c>
      <c r="AY128" s="242" t="s">
        <v>133</v>
      </c>
    </row>
    <row r="129" s="14" customFormat="1">
      <c r="A129" s="14"/>
      <c r="B129" s="243"/>
      <c r="C129" s="244"/>
      <c r="D129" s="234" t="s">
        <v>143</v>
      </c>
      <c r="E129" s="245" t="s">
        <v>18</v>
      </c>
      <c r="F129" s="246" t="s">
        <v>174</v>
      </c>
      <c r="G129" s="244"/>
      <c r="H129" s="247">
        <v>0.14000000000000001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143</v>
      </c>
      <c r="AU129" s="253" t="s">
        <v>82</v>
      </c>
      <c r="AV129" s="14" t="s">
        <v>82</v>
      </c>
      <c r="AW129" s="14" t="s">
        <v>34</v>
      </c>
      <c r="AX129" s="14" t="s">
        <v>72</v>
      </c>
      <c r="AY129" s="253" t="s">
        <v>133</v>
      </c>
    </row>
    <row r="130" s="15" customFormat="1">
      <c r="A130" s="15"/>
      <c r="B130" s="254"/>
      <c r="C130" s="255"/>
      <c r="D130" s="234" t="s">
        <v>143</v>
      </c>
      <c r="E130" s="256" t="s">
        <v>18</v>
      </c>
      <c r="F130" s="257" t="s">
        <v>148</v>
      </c>
      <c r="G130" s="255"/>
      <c r="H130" s="258">
        <v>0.14000000000000001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143</v>
      </c>
      <c r="AU130" s="264" t="s">
        <v>82</v>
      </c>
      <c r="AV130" s="15" t="s">
        <v>141</v>
      </c>
      <c r="AW130" s="15" t="s">
        <v>34</v>
      </c>
      <c r="AX130" s="15" t="s">
        <v>80</v>
      </c>
      <c r="AY130" s="264" t="s">
        <v>133</v>
      </c>
    </row>
    <row r="131" s="2" customFormat="1" ht="21.75" customHeight="1">
      <c r="A131" s="40"/>
      <c r="B131" s="41"/>
      <c r="C131" s="220" t="s">
        <v>175</v>
      </c>
      <c r="D131" s="220" t="s">
        <v>136</v>
      </c>
      <c r="E131" s="221" t="s">
        <v>176</v>
      </c>
      <c r="F131" s="222" t="s">
        <v>177</v>
      </c>
      <c r="G131" s="223" t="s">
        <v>178</v>
      </c>
      <c r="H131" s="224">
        <v>0.93999999999999995</v>
      </c>
      <c r="I131" s="225"/>
      <c r="J131" s="224">
        <f>ROUND(I131*H131,2)</f>
        <v>0</v>
      </c>
      <c r="K131" s="222" t="s">
        <v>140</v>
      </c>
      <c r="L131" s="46"/>
      <c r="M131" s="226" t="s">
        <v>18</v>
      </c>
      <c r="N131" s="227" t="s">
        <v>43</v>
      </c>
      <c r="O131" s="86"/>
      <c r="P131" s="228">
        <f>O131*H131</f>
        <v>0</v>
      </c>
      <c r="Q131" s="228">
        <v>0.01052</v>
      </c>
      <c r="R131" s="228">
        <f>Q131*H131</f>
        <v>0.0098887999999999997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141</v>
      </c>
      <c r="AT131" s="230" t="s">
        <v>136</v>
      </c>
      <c r="AU131" s="230" t="s">
        <v>82</v>
      </c>
      <c r="AY131" s="19" t="s">
        <v>133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80</v>
      </c>
      <c r="BK131" s="231">
        <f>ROUND(I131*H131,2)</f>
        <v>0</v>
      </c>
      <c r="BL131" s="19" t="s">
        <v>141</v>
      </c>
      <c r="BM131" s="230" t="s">
        <v>179</v>
      </c>
    </row>
    <row r="132" s="13" customFormat="1">
      <c r="A132" s="13"/>
      <c r="B132" s="232"/>
      <c r="C132" s="233"/>
      <c r="D132" s="234" t="s">
        <v>143</v>
      </c>
      <c r="E132" s="235" t="s">
        <v>18</v>
      </c>
      <c r="F132" s="236" t="s">
        <v>173</v>
      </c>
      <c r="G132" s="233"/>
      <c r="H132" s="235" t="s">
        <v>18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143</v>
      </c>
      <c r="AU132" s="242" t="s">
        <v>82</v>
      </c>
      <c r="AV132" s="13" t="s">
        <v>80</v>
      </c>
      <c r="AW132" s="13" t="s">
        <v>34</v>
      </c>
      <c r="AX132" s="13" t="s">
        <v>72</v>
      </c>
      <c r="AY132" s="242" t="s">
        <v>133</v>
      </c>
    </row>
    <row r="133" s="14" customFormat="1">
      <c r="A133" s="14"/>
      <c r="B133" s="243"/>
      <c r="C133" s="244"/>
      <c r="D133" s="234" t="s">
        <v>143</v>
      </c>
      <c r="E133" s="245" t="s">
        <v>18</v>
      </c>
      <c r="F133" s="246" t="s">
        <v>180</v>
      </c>
      <c r="G133" s="244"/>
      <c r="H133" s="247">
        <v>0.46999999999999997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143</v>
      </c>
      <c r="AU133" s="253" t="s">
        <v>82</v>
      </c>
      <c r="AV133" s="14" t="s">
        <v>82</v>
      </c>
      <c r="AW133" s="14" t="s">
        <v>34</v>
      </c>
      <c r="AX133" s="14" t="s">
        <v>72</v>
      </c>
      <c r="AY133" s="253" t="s">
        <v>133</v>
      </c>
    </row>
    <row r="134" s="14" customFormat="1">
      <c r="A134" s="14"/>
      <c r="B134" s="243"/>
      <c r="C134" s="244"/>
      <c r="D134" s="234" t="s">
        <v>143</v>
      </c>
      <c r="E134" s="245" t="s">
        <v>18</v>
      </c>
      <c r="F134" s="246" t="s">
        <v>180</v>
      </c>
      <c r="G134" s="244"/>
      <c r="H134" s="247">
        <v>0.46999999999999997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143</v>
      </c>
      <c r="AU134" s="253" t="s">
        <v>82</v>
      </c>
      <c r="AV134" s="14" t="s">
        <v>82</v>
      </c>
      <c r="AW134" s="14" t="s">
        <v>34</v>
      </c>
      <c r="AX134" s="14" t="s">
        <v>72</v>
      </c>
      <c r="AY134" s="253" t="s">
        <v>133</v>
      </c>
    </row>
    <row r="135" s="15" customFormat="1">
      <c r="A135" s="15"/>
      <c r="B135" s="254"/>
      <c r="C135" s="255"/>
      <c r="D135" s="234" t="s">
        <v>143</v>
      </c>
      <c r="E135" s="256" t="s">
        <v>18</v>
      </c>
      <c r="F135" s="257" t="s">
        <v>148</v>
      </c>
      <c r="G135" s="255"/>
      <c r="H135" s="258">
        <v>0.93999999999999995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143</v>
      </c>
      <c r="AU135" s="264" t="s">
        <v>82</v>
      </c>
      <c r="AV135" s="15" t="s">
        <v>141</v>
      </c>
      <c r="AW135" s="15" t="s">
        <v>34</v>
      </c>
      <c r="AX135" s="15" t="s">
        <v>80</v>
      </c>
      <c r="AY135" s="264" t="s">
        <v>133</v>
      </c>
    </row>
    <row r="136" s="2" customFormat="1" ht="21.75" customHeight="1">
      <c r="A136" s="40"/>
      <c r="B136" s="41"/>
      <c r="C136" s="220" t="s">
        <v>181</v>
      </c>
      <c r="D136" s="220" t="s">
        <v>136</v>
      </c>
      <c r="E136" s="221" t="s">
        <v>182</v>
      </c>
      <c r="F136" s="222" t="s">
        <v>183</v>
      </c>
      <c r="G136" s="223" t="s">
        <v>178</v>
      </c>
      <c r="H136" s="224">
        <v>0.93999999999999995</v>
      </c>
      <c r="I136" s="225"/>
      <c r="J136" s="224">
        <f>ROUND(I136*H136,2)</f>
        <v>0</v>
      </c>
      <c r="K136" s="222" t="s">
        <v>140</v>
      </c>
      <c r="L136" s="46"/>
      <c r="M136" s="226" t="s">
        <v>18</v>
      </c>
      <c r="N136" s="227" t="s">
        <v>43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141</v>
      </c>
      <c r="AT136" s="230" t="s">
        <v>136</v>
      </c>
      <c r="AU136" s="230" t="s">
        <v>82</v>
      </c>
      <c r="AY136" s="19" t="s">
        <v>133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80</v>
      </c>
      <c r="BK136" s="231">
        <f>ROUND(I136*H136,2)</f>
        <v>0</v>
      </c>
      <c r="BL136" s="19" t="s">
        <v>141</v>
      </c>
      <c r="BM136" s="230" t="s">
        <v>184</v>
      </c>
    </row>
    <row r="137" s="13" customFormat="1">
      <c r="A137" s="13"/>
      <c r="B137" s="232"/>
      <c r="C137" s="233"/>
      <c r="D137" s="234" t="s">
        <v>143</v>
      </c>
      <c r="E137" s="235" t="s">
        <v>18</v>
      </c>
      <c r="F137" s="236" t="s">
        <v>173</v>
      </c>
      <c r="G137" s="233"/>
      <c r="H137" s="235" t="s">
        <v>18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143</v>
      </c>
      <c r="AU137" s="242" t="s">
        <v>82</v>
      </c>
      <c r="AV137" s="13" t="s">
        <v>80</v>
      </c>
      <c r="AW137" s="13" t="s">
        <v>34</v>
      </c>
      <c r="AX137" s="13" t="s">
        <v>72</v>
      </c>
      <c r="AY137" s="242" t="s">
        <v>133</v>
      </c>
    </row>
    <row r="138" s="14" customFormat="1">
      <c r="A138" s="14"/>
      <c r="B138" s="243"/>
      <c r="C138" s="244"/>
      <c r="D138" s="234" t="s">
        <v>143</v>
      </c>
      <c r="E138" s="245" t="s">
        <v>18</v>
      </c>
      <c r="F138" s="246" t="s">
        <v>180</v>
      </c>
      <c r="G138" s="244"/>
      <c r="H138" s="247">
        <v>0.46999999999999997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143</v>
      </c>
      <c r="AU138" s="253" t="s">
        <v>82</v>
      </c>
      <c r="AV138" s="14" t="s">
        <v>82</v>
      </c>
      <c r="AW138" s="14" t="s">
        <v>34</v>
      </c>
      <c r="AX138" s="14" t="s">
        <v>72</v>
      </c>
      <c r="AY138" s="253" t="s">
        <v>133</v>
      </c>
    </row>
    <row r="139" s="14" customFormat="1">
      <c r="A139" s="14"/>
      <c r="B139" s="243"/>
      <c r="C139" s="244"/>
      <c r="D139" s="234" t="s">
        <v>143</v>
      </c>
      <c r="E139" s="245" t="s">
        <v>18</v>
      </c>
      <c r="F139" s="246" t="s">
        <v>180</v>
      </c>
      <c r="G139" s="244"/>
      <c r="H139" s="247">
        <v>0.46999999999999997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143</v>
      </c>
      <c r="AU139" s="253" t="s">
        <v>82</v>
      </c>
      <c r="AV139" s="14" t="s">
        <v>82</v>
      </c>
      <c r="AW139" s="14" t="s">
        <v>34</v>
      </c>
      <c r="AX139" s="14" t="s">
        <v>72</v>
      </c>
      <c r="AY139" s="253" t="s">
        <v>133</v>
      </c>
    </row>
    <row r="140" s="15" customFormat="1">
      <c r="A140" s="15"/>
      <c r="B140" s="254"/>
      <c r="C140" s="255"/>
      <c r="D140" s="234" t="s">
        <v>143</v>
      </c>
      <c r="E140" s="256" t="s">
        <v>18</v>
      </c>
      <c r="F140" s="257" t="s">
        <v>148</v>
      </c>
      <c r="G140" s="255"/>
      <c r="H140" s="258">
        <v>0.93999999999999995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143</v>
      </c>
      <c r="AU140" s="264" t="s">
        <v>82</v>
      </c>
      <c r="AV140" s="15" t="s">
        <v>141</v>
      </c>
      <c r="AW140" s="15" t="s">
        <v>34</v>
      </c>
      <c r="AX140" s="15" t="s">
        <v>80</v>
      </c>
      <c r="AY140" s="264" t="s">
        <v>133</v>
      </c>
    </row>
    <row r="141" s="2" customFormat="1" ht="21.75" customHeight="1">
      <c r="A141" s="40"/>
      <c r="B141" s="41"/>
      <c r="C141" s="220" t="s">
        <v>185</v>
      </c>
      <c r="D141" s="220" t="s">
        <v>136</v>
      </c>
      <c r="E141" s="221" t="s">
        <v>186</v>
      </c>
      <c r="F141" s="222" t="s">
        <v>187</v>
      </c>
      <c r="G141" s="223" t="s">
        <v>188</v>
      </c>
      <c r="H141" s="224">
        <v>0.029999999999999999</v>
      </c>
      <c r="I141" s="225"/>
      <c r="J141" s="224">
        <f>ROUND(I141*H141,2)</f>
        <v>0</v>
      </c>
      <c r="K141" s="222" t="s">
        <v>140</v>
      </c>
      <c r="L141" s="46"/>
      <c r="M141" s="226" t="s">
        <v>18</v>
      </c>
      <c r="N141" s="227" t="s">
        <v>43</v>
      </c>
      <c r="O141" s="86"/>
      <c r="P141" s="228">
        <f>O141*H141</f>
        <v>0</v>
      </c>
      <c r="Q141" s="228">
        <v>0.019539999999999998</v>
      </c>
      <c r="R141" s="228">
        <f>Q141*H141</f>
        <v>0.00058619999999999994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141</v>
      </c>
      <c r="AT141" s="230" t="s">
        <v>136</v>
      </c>
      <c r="AU141" s="230" t="s">
        <v>82</v>
      </c>
      <c r="AY141" s="19" t="s">
        <v>133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80</v>
      </c>
      <c r="BK141" s="231">
        <f>ROUND(I141*H141,2)</f>
        <v>0</v>
      </c>
      <c r="BL141" s="19" t="s">
        <v>141</v>
      </c>
      <c r="BM141" s="230" t="s">
        <v>189</v>
      </c>
    </row>
    <row r="142" s="13" customFormat="1">
      <c r="A142" s="13"/>
      <c r="B142" s="232"/>
      <c r="C142" s="233"/>
      <c r="D142" s="234" t="s">
        <v>143</v>
      </c>
      <c r="E142" s="235" t="s">
        <v>18</v>
      </c>
      <c r="F142" s="236" t="s">
        <v>144</v>
      </c>
      <c r="G142" s="233"/>
      <c r="H142" s="235" t="s">
        <v>18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143</v>
      </c>
      <c r="AU142" s="242" t="s">
        <v>82</v>
      </c>
      <c r="AV142" s="13" t="s">
        <v>80</v>
      </c>
      <c r="AW142" s="13" t="s">
        <v>34</v>
      </c>
      <c r="AX142" s="13" t="s">
        <v>72</v>
      </c>
      <c r="AY142" s="242" t="s">
        <v>133</v>
      </c>
    </row>
    <row r="143" s="13" customFormat="1">
      <c r="A143" s="13"/>
      <c r="B143" s="232"/>
      <c r="C143" s="233"/>
      <c r="D143" s="234" t="s">
        <v>143</v>
      </c>
      <c r="E143" s="235" t="s">
        <v>18</v>
      </c>
      <c r="F143" s="236" t="s">
        <v>190</v>
      </c>
      <c r="G143" s="233"/>
      <c r="H143" s="235" t="s">
        <v>18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143</v>
      </c>
      <c r="AU143" s="242" t="s">
        <v>82</v>
      </c>
      <c r="AV143" s="13" t="s">
        <v>80</v>
      </c>
      <c r="AW143" s="13" t="s">
        <v>34</v>
      </c>
      <c r="AX143" s="13" t="s">
        <v>72</v>
      </c>
      <c r="AY143" s="242" t="s">
        <v>133</v>
      </c>
    </row>
    <row r="144" s="14" customFormat="1">
      <c r="A144" s="14"/>
      <c r="B144" s="243"/>
      <c r="C144" s="244"/>
      <c r="D144" s="234" t="s">
        <v>143</v>
      </c>
      <c r="E144" s="245" t="s">
        <v>18</v>
      </c>
      <c r="F144" s="246" t="s">
        <v>191</v>
      </c>
      <c r="G144" s="244"/>
      <c r="H144" s="247">
        <v>0.029999999999999999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143</v>
      </c>
      <c r="AU144" s="253" t="s">
        <v>82</v>
      </c>
      <c r="AV144" s="14" t="s">
        <v>82</v>
      </c>
      <c r="AW144" s="14" t="s">
        <v>34</v>
      </c>
      <c r="AX144" s="14" t="s">
        <v>72</v>
      </c>
      <c r="AY144" s="253" t="s">
        <v>133</v>
      </c>
    </row>
    <row r="145" s="15" customFormat="1">
      <c r="A145" s="15"/>
      <c r="B145" s="254"/>
      <c r="C145" s="255"/>
      <c r="D145" s="234" t="s">
        <v>143</v>
      </c>
      <c r="E145" s="256" t="s">
        <v>18</v>
      </c>
      <c r="F145" s="257" t="s">
        <v>148</v>
      </c>
      <c r="G145" s="255"/>
      <c r="H145" s="258">
        <v>0.029999999999999999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143</v>
      </c>
      <c r="AU145" s="264" t="s">
        <v>82</v>
      </c>
      <c r="AV145" s="15" t="s">
        <v>141</v>
      </c>
      <c r="AW145" s="15" t="s">
        <v>34</v>
      </c>
      <c r="AX145" s="15" t="s">
        <v>80</v>
      </c>
      <c r="AY145" s="264" t="s">
        <v>133</v>
      </c>
    </row>
    <row r="146" s="2" customFormat="1" ht="16.5" customHeight="1">
      <c r="A146" s="40"/>
      <c r="B146" s="41"/>
      <c r="C146" s="265" t="s">
        <v>192</v>
      </c>
      <c r="D146" s="265" t="s">
        <v>193</v>
      </c>
      <c r="E146" s="266" t="s">
        <v>194</v>
      </c>
      <c r="F146" s="267" t="s">
        <v>195</v>
      </c>
      <c r="G146" s="268" t="s">
        <v>188</v>
      </c>
      <c r="H146" s="269">
        <v>0.029999999999999999</v>
      </c>
      <c r="I146" s="270"/>
      <c r="J146" s="269">
        <f>ROUND(I146*H146,2)</f>
        <v>0</v>
      </c>
      <c r="K146" s="267" t="s">
        <v>140</v>
      </c>
      <c r="L146" s="271"/>
      <c r="M146" s="272" t="s">
        <v>18</v>
      </c>
      <c r="N146" s="273" t="s">
        <v>43</v>
      </c>
      <c r="O146" s="86"/>
      <c r="P146" s="228">
        <f>O146*H146</f>
        <v>0</v>
      </c>
      <c r="Q146" s="228">
        <v>1</v>
      </c>
      <c r="R146" s="228">
        <f>Q146*H146</f>
        <v>0.029999999999999999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181</v>
      </c>
      <c r="AT146" s="230" t="s">
        <v>193</v>
      </c>
      <c r="AU146" s="230" t="s">
        <v>82</v>
      </c>
      <c r="AY146" s="19" t="s">
        <v>133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80</v>
      </c>
      <c r="BK146" s="231">
        <f>ROUND(I146*H146,2)</f>
        <v>0</v>
      </c>
      <c r="BL146" s="19" t="s">
        <v>141</v>
      </c>
      <c r="BM146" s="230" t="s">
        <v>196</v>
      </c>
    </row>
    <row r="147" s="13" customFormat="1">
      <c r="A147" s="13"/>
      <c r="B147" s="232"/>
      <c r="C147" s="233"/>
      <c r="D147" s="234" t="s">
        <v>143</v>
      </c>
      <c r="E147" s="235" t="s">
        <v>18</v>
      </c>
      <c r="F147" s="236" t="s">
        <v>144</v>
      </c>
      <c r="G147" s="233"/>
      <c r="H147" s="235" t="s">
        <v>18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143</v>
      </c>
      <c r="AU147" s="242" t="s">
        <v>82</v>
      </c>
      <c r="AV147" s="13" t="s">
        <v>80</v>
      </c>
      <c r="AW147" s="13" t="s">
        <v>34</v>
      </c>
      <c r="AX147" s="13" t="s">
        <v>72</v>
      </c>
      <c r="AY147" s="242" t="s">
        <v>133</v>
      </c>
    </row>
    <row r="148" s="13" customFormat="1">
      <c r="A148" s="13"/>
      <c r="B148" s="232"/>
      <c r="C148" s="233"/>
      <c r="D148" s="234" t="s">
        <v>143</v>
      </c>
      <c r="E148" s="235" t="s">
        <v>18</v>
      </c>
      <c r="F148" s="236" t="s">
        <v>190</v>
      </c>
      <c r="G148" s="233"/>
      <c r="H148" s="235" t="s">
        <v>18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143</v>
      </c>
      <c r="AU148" s="242" t="s">
        <v>82</v>
      </c>
      <c r="AV148" s="13" t="s">
        <v>80</v>
      </c>
      <c r="AW148" s="13" t="s">
        <v>34</v>
      </c>
      <c r="AX148" s="13" t="s">
        <v>72</v>
      </c>
      <c r="AY148" s="242" t="s">
        <v>133</v>
      </c>
    </row>
    <row r="149" s="14" customFormat="1">
      <c r="A149" s="14"/>
      <c r="B149" s="243"/>
      <c r="C149" s="244"/>
      <c r="D149" s="234" t="s">
        <v>143</v>
      </c>
      <c r="E149" s="245" t="s">
        <v>18</v>
      </c>
      <c r="F149" s="246" t="s">
        <v>197</v>
      </c>
      <c r="G149" s="244"/>
      <c r="H149" s="247">
        <v>0.029999999999999999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143</v>
      </c>
      <c r="AU149" s="253" t="s">
        <v>82</v>
      </c>
      <c r="AV149" s="14" t="s">
        <v>82</v>
      </c>
      <c r="AW149" s="14" t="s">
        <v>34</v>
      </c>
      <c r="AX149" s="14" t="s">
        <v>72</v>
      </c>
      <c r="AY149" s="253" t="s">
        <v>133</v>
      </c>
    </row>
    <row r="150" s="15" customFormat="1">
      <c r="A150" s="15"/>
      <c r="B150" s="254"/>
      <c r="C150" s="255"/>
      <c r="D150" s="234" t="s">
        <v>143</v>
      </c>
      <c r="E150" s="256" t="s">
        <v>18</v>
      </c>
      <c r="F150" s="257" t="s">
        <v>148</v>
      </c>
      <c r="G150" s="255"/>
      <c r="H150" s="258">
        <v>0.029999999999999999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143</v>
      </c>
      <c r="AU150" s="264" t="s">
        <v>82</v>
      </c>
      <c r="AV150" s="15" t="s">
        <v>141</v>
      </c>
      <c r="AW150" s="15" t="s">
        <v>34</v>
      </c>
      <c r="AX150" s="15" t="s">
        <v>80</v>
      </c>
      <c r="AY150" s="264" t="s">
        <v>133</v>
      </c>
    </row>
    <row r="151" s="2" customFormat="1" ht="16.5" customHeight="1">
      <c r="A151" s="40"/>
      <c r="B151" s="41"/>
      <c r="C151" s="220" t="s">
        <v>198</v>
      </c>
      <c r="D151" s="220" t="s">
        <v>136</v>
      </c>
      <c r="E151" s="221" t="s">
        <v>199</v>
      </c>
      <c r="F151" s="222" t="s">
        <v>200</v>
      </c>
      <c r="G151" s="223" t="s">
        <v>188</v>
      </c>
      <c r="H151" s="224">
        <v>0.17999999999999999</v>
      </c>
      <c r="I151" s="225"/>
      <c r="J151" s="224">
        <f>ROUND(I151*H151,2)</f>
        <v>0</v>
      </c>
      <c r="K151" s="222" t="s">
        <v>140</v>
      </c>
      <c r="L151" s="46"/>
      <c r="M151" s="226" t="s">
        <v>18</v>
      </c>
      <c r="N151" s="227" t="s">
        <v>43</v>
      </c>
      <c r="O151" s="86"/>
      <c r="P151" s="228">
        <f>O151*H151</f>
        <v>0</v>
      </c>
      <c r="Q151" s="228">
        <v>1.0900000000000001</v>
      </c>
      <c r="R151" s="228">
        <f>Q151*H151</f>
        <v>0.19620000000000001</v>
      </c>
      <c r="S151" s="228">
        <v>0</v>
      </c>
      <c r="T151" s="22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0" t="s">
        <v>141</v>
      </c>
      <c r="AT151" s="230" t="s">
        <v>136</v>
      </c>
      <c r="AU151" s="230" t="s">
        <v>82</v>
      </c>
      <c r="AY151" s="19" t="s">
        <v>133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80</v>
      </c>
      <c r="BK151" s="231">
        <f>ROUND(I151*H151,2)</f>
        <v>0</v>
      </c>
      <c r="BL151" s="19" t="s">
        <v>141</v>
      </c>
      <c r="BM151" s="230" t="s">
        <v>201</v>
      </c>
    </row>
    <row r="152" s="13" customFormat="1">
      <c r="A152" s="13"/>
      <c r="B152" s="232"/>
      <c r="C152" s="233"/>
      <c r="D152" s="234" t="s">
        <v>143</v>
      </c>
      <c r="E152" s="235" t="s">
        <v>18</v>
      </c>
      <c r="F152" s="236" t="s">
        <v>144</v>
      </c>
      <c r="G152" s="233"/>
      <c r="H152" s="235" t="s">
        <v>18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143</v>
      </c>
      <c r="AU152" s="242" t="s">
        <v>82</v>
      </c>
      <c r="AV152" s="13" t="s">
        <v>80</v>
      </c>
      <c r="AW152" s="13" t="s">
        <v>34</v>
      </c>
      <c r="AX152" s="13" t="s">
        <v>72</v>
      </c>
      <c r="AY152" s="242" t="s">
        <v>133</v>
      </c>
    </row>
    <row r="153" s="13" customFormat="1">
      <c r="A153" s="13"/>
      <c r="B153" s="232"/>
      <c r="C153" s="233"/>
      <c r="D153" s="234" t="s">
        <v>143</v>
      </c>
      <c r="E153" s="235" t="s">
        <v>18</v>
      </c>
      <c r="F153" s="236" t="s">
        <v>167</v>
      </c>
      <c r="G153" s="233"/>
      <c r="H153" s="235" t="s">
        <v>18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143</v>
      </c>
      <c r="AU153" s="242" t="s">
        <v>82</v>
      </c>
      <c r="AV153" s="13" t="s">
        <v>80</v>
      </c>
      <c r="AW153" s="13" t="s">
        <v>34</v>
      </c>
      <c r="AX153" s="13" t="s">
        <v>72</v>
      </c>
      <c r="AY153" s="242" t="s">
        <v>133</v>
      </c>
    </row>
    <row r="154" s="14" customFormat="1">
      <c r="A154" s="14"/>
      <c r="B154" s="243"/>
      <c r="C154" s="244"/>
      <c r="D154" s="234" t="s">
        <v>143</v>
      </c>
      <c r="E154" s="245" t="s">
        <v>18</v>
      </c>
      <c r="F154" s="246" t="s">
        <v>202</v>
      </c>
      <c r="G154" s="244"/>
      <c r="H154" s="247">
        <v>0.17999999999999999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143</v>
      </c>
      <c r="AU154" s="253" t="s">
        <v>82</v>
      </c>
      <c r="AV154" s="14" t="s">
        <v>82</v>
      </c>
      <c r="AW154" s="14" t="s">
        <v>34</v>
      </c>
      <c r="AX154" s="14" t="s">
        <v>72</v>
      </c>
      <c r="AY154" s="253" t="s">
        <v>133</v>
      </c>
    </row>
    <row r="155" s="15" customFormat="1">
      <c r="A155" s="15"/>
      <c r="B155" s="254"/>
      <c r="C155" s="255"/>
      <c r="D155" s="234" t="s">
        <v>143</v>
      </c>
      <c r="E155" s="256" t="s">
        <v>18</v>
      </c>
      <c r="F155" s="257" t="s">
        <v>148</v>
      </c>
      <c r="G155" s="255"/>
      <c r="H155" s="258">
        <v>0.17999999999999999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143</v>
      </c>
      <c r="AU155" s="264" t="s">
        <v>82</v>
      </c>
      <c r="AV155" s="15" t="s">
        <v>141</v>
      </c>
      <c r="AW155" s="15" t="s">
        <v>34</v>
      </c>
      <c r="AX155" s="15" t="s">
        <v>80</v>
      </c>
      <c r="AY155" s="264" t="s">
        <v>133</v>
      </c>
    </row>
    <row r="156" s="2" customFormat="1" ht="21.75" customHeight="1">
      <c r="A156" s="40"/>
      <c r="B156" s="41"/>
      <c r="C156" s="220" t="s">
        <v>154</v>
      </c>
      <c r="D156" s="220" t="s">
        <v>136</v>
      </c>
      <c r="E156" s="221" t="s">
        <v>203</v>
      </c>
      <c r="F156" s="222" t="s">
        <v>204</v>
      </c>
      <c r="G156" s="223" t="s">
        <v>178</v>
      </c>
      <c r="H156" s="224">
        <v>2.3199999999999998</v>
      </c>
      <c r="I156" s="225"/>
      <c r="J156" s="224">
        <f>ROUND(I156*H156,2)</f>
        <v>0</v>
      </c>
      <c r="K156" s="222" t="s">
        <v>140</v>
      </c>
      <c r="L156" s="46"/>
      <c r="M156" s="226" t="s">
        <v>18</v>
      </c>
      <c r="N156" s="227" t="s">
        <v>43</v>
      </c>
      <c r="O156" s="86"/>
      <c r="P156" s="228">
        <f>O156*H156</f>
        <v>0</v>
      </c>
      <c r="Q156" s="228">
        <v>0.079210000000000003</v>
      </c>
      <c r="R156" s="228">
        <f>Q156*H156</f>
        <v>0.18376719999999999</v>
      </c>
      <c r="S156" s="228">
        <v>0</v>
      </c>
      <c r="T156" s="22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0" t="s">
        <v>141</v>
      </c>
      <c r="AT156" s="230" t="s">
        <v>136</v>
      </c>
      <c r="AU156" s="230" t="s">
        <v>82</v>
      </c>
      <c r="AY156" s="19" t="s">
        <v>133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9" t="s">
        <v>80</v>
      </c>
      <c r="BK156" s="231">
        <f>ROUND(I156*H156,2)</f>
        <v>0</v>
      </c>
      <c r="BL156" s="19" t="s">
        <v>141</v>
      </c>
      <c r="BM156" s="230" t="s">
        <v>205</v>
      </c>
    </row>
    <row r="157" s="13" customFormat="1">
      <c r="A157" s="13"/>
      <c r="B157" s="232"/>
      <c r="C157" s="233"/>
      <c r="D157" s="234" t="s">
        <v>143</v>
      </c>
      <c r="E157" s="235" t="s">
        <v>18</v>
      </c>
      <c r="F157" s="236" t="s">
        <v>206</v>
      </c>
      <c r="G157" s="233"/>
      <c r="H157" s="235" t="s">
        <v>18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143</v>
      </c>
      <c r="AU157" s="242" t="s">
        <v>82</v>
      </c>
      <c r="AV157" s="13" t="s">
        <v>80</v>
      </c>
      <c r="AW157" s="13" t="s">
        <v>34</v>
      </c>
      <c r="AX157" s="13" t="s">
        <v>72</v>
      </c>
      <c r="AY157" s="242" t="s">
        <v>133</v>
      </c>
    </row>
    <row r="158" s="13" customFormat="1">
      <c r="A158" s="13"/>
      <c r="B158" s="232"/>
      <c r="C158" s="233"/>
      <c r="D158" s="234" t="s">
        <v>143</v>
      </c>
      <c r="E158" s="235" t="s">
        <v>18</v>
      </c>
      <c r="F158" s="236" t="s">
        <v>145</v>
      </c>
      <c r="G158" s="233"/>
      <c r="H158" s="235" t="s">
        <v>18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143</v>
      </c>
      <c r="AU158" s="242" t="s">
        <v>82</v>
      </c>
      <c r="AV158" s="13" t="s">
        <v>80</v>
      </c>
      <c r="AW158" s="13" t="s">
        <v>34</v>
      </c>
      <c r="AX158" s="13" t="s">
        <v>72</v>
      </c>
      <c r="AY158" s="242" t="s">
        <v>133</v>
      </c>
    </row>
    <row r="159" s="14" customFormat="1">
      <c r="A159" s="14"/>
      <c r="B159" s="243"/>
      <c r="C159" s="244"/>
      <c r="D159" s="234" t="s">
        <v>143</v>
      </c>
      <c r="E159" s="245" t="s">
        <v>18</v>
      </c>
      <c r="F159" s="246" t="s">
        <v>207</v>
      </c>
      <c r="G159" s="244"/>
      <c r="H159" s="247">
        <v>2.3199999999999998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143</v>
      </c>
      <c r="AU159" s="253" t="s">
        <v>82</v>
      </c>
      <c r="AV159" s="14" t="s">
        <v>82</v>
      </c>
      <c r="AW159" s="14" t="s">
        <v>34</v>
      </c>
      <c r="AX159" s="14" t="s">
        <v>72</v>
      </c>
      <c r="AY159" s="253" t="s">
        <v>133</v>
      </c>
    </row>
    <row r="160" s="15" customFormat="1">
      <c r="A160" s="15"/>
      <c r="B160" s="254"/>
      <c r="C160" s="255"/>
      <c r="D160" s="234" t="s">
        <v>143</v>
      </c>
      <c r="E160" s="256" t="s">
        <v>18</v>
      </c>
      <c r="F160" s="257" t="s">
        <v>148</v>
      </c>
      <c r="G160" s="255"/>
      <c r="H160" s="258">
        <v>2.3199999999999998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143</v>
      </c>
      <c r="AU160" s="264" t="s">
        <v>82</v>
      </c>
      <c r="AV160" s="15" t="s">
        <v>141</v>
      </c>
      <c r="AW160" s="15" t="s">
        <v>34</v>
      </c>
      <c r="AX160" s="15" t="s">
        <v>80</v>
      </c>
      <c r="AY160" s="264" t="s">
        <v>133</v>
      </c>
    </row>
    <row r="161" s="2" customFormat="1" ht="21.75" customHeight="1">
      <c r="A161" s="40"/>
      <c r="B161" s="41"/>
      <c r="C161" s="220" t="s">
        <v>208</v>
      </c>
      <c r="D161" s="220" t="s">
        <v>136</v>
      </c>
      <c r="E161" s="221" t="s">
        <v>209</v>
      </c>
      <c r="F161" s="222" t="s">
        <v>210</v>
      </c>
      <c r="G161" s="223" t="s">
        <v>178</v>
      </c>
      <c r="H161" s="224">
        <v>109.67</v>
      </c>
      <c r="I161" s="225"/>
      <c r="J161" s="224">
        <f>ROUND(I161*H161,2)</f>
        <v>0</v>
      </c>
      <c r="K161" s="222" t="s">
        <v>140</v>
      </c>
      <c r="L161" s="46"/>
      <c r="M161" s="226" t="s">
        <v>18</v>
      </c>
      <c r="N161" s="227" t="s">
        <v>43</v>
      </c>
      <c r="O161" s="86"/>
      <c r="P161" s="228">
        <f>O161*H161</f>
        <v>0</v>
      </c>
      <c r="Q161" s="228">
        <v>0.058970000000000002</v>
      </c>
      <c r="R161" s="228">
        <f>Q161*H161</f>
        <v>6.4672399</v>
      </c>
      <c r="S161" s="228">
        <v>0</v>
      </c>
      <c r="T161" s="22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0" t="s">
        <v>141</v>
      </c>
      <c r="AT161" s="230" t="s">
        <v>136</v>
      </c>
      <c r="AU161" s="230" t="s">
        <v>82</v>
      </c>
      <c r="AY161" s="19" t="s">
        <v>133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9" t="s">
        <v>80</v>
      </c>
      <c r="BK161" s="231">
        <f>ROUND(I161*H161,2)</f>
        <v>0</v>
      </c>
      <c r="BL161" s="19" t="s">
        <v>141</v>
      </c>
      <c r="BM161" s="230" t="s">
        <v>211</v>
      </c>
    </row>
    <row r="162" s="13" customFormat="1">
      <c r="A162" s="13"/>
      <c r="B162" s="232"/>
      <c r="C162" s="233"/>
      <c r="D162" s="234" t="s">
        <v>143</v>
      </c>
      <c r="E162" s="235" t="s">
        <v>18</v>
      </c>
      <c r="F162" s="236" t="s">
        <v>206</v>
      </c>
      <c r="G162" s="233"/>
      <c r="H162" s="235" t="s">
        <v>18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143</v>
      </c>
      <c r="AU162" s="242" t="s">
        <v>82</v>
      </c>
      <c r="AV162" s="13" t="s">
        <v>80</v>
      </c>
      <c r="AW162" s="13" t="s">
        <v>34</v>
      </c>
      <c r="AX162" s="13" t="s">
        <v>72</v>
      </c>
      <c r="AY162" s="242" t="s">
        <v>133</v>
      </c>
    </row>
    <row r="163" s="13" customFormat="1">
      <c r="A163" s="13"/>
      <c r="B163" s="232"/>
      <c r="C163" s="233"/>
      <c r="D163" s="234" t="s">
        <v>143</v>
      </c>
      <c r="E163" s="235" t="s">
        <v>18</v>
      </c>
      <c r="F163" s="236" t="s">
        <v>212</v>
      </c>
      <c r="G163" s="233"/>
      <c r="H163" s="235" t="s">
        <v>18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143</v>
      </c>
      <c r="AU163" s="242" t="s">
        <v>82</v>
      </c>
      <c r="AV163" s="13" t="s">
        <v>80</v>
      </c>
      <c r="AW163" s="13" t="s">
        <v>34</v>
      </c>
      <c r="AX163" s="13" t="s">
        <v>72</v>
      </c>
      <c r="AY163" s="242" t="s">
        <v>133</v>
      </c>
    </row>
    <row r="164" s="14" customFormat="1">
      <c r="A164" s="14"/>
      <c r="B164" s="243"/>
      <c r="C164" s="244"/>
      <c r="D164" s="234" t="s">
        <v>143</v>
      </c>
      <c r="E164" s="245" t="s">
        <v>18</v>
      </c>
      <c r="F164" s="246" t="s">
        <v>213</v>
      </c>
      <c r="G164" s="244"/>
      <c r="H164" s="247">
        <v>6.1699999999999999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143</v>
      </c>
      <c r="AU164" s="253" t="s">
        <v>82</v>
      </c>
      <c r="AV164" s="14" t="s">
        <v>82</v>
      </c>
      <c r="AW164" s="14" t="s">
        <v>34</v>
      </c>
      <c r="AX164" s="14" t="s">
        <v>72</v>
      </c>
      <c r="AY164" s="253" t="s">
        <v>133</v>
      </c>
    </row>
    <row r="165" s="14" customFormat="1">
      <c r="A165" s="14"/>
      <c r="B165" s="243"/>
      <c r="C165" s="244"/>
      <c r="D165" s="234" t="s">
        <v>143</v>
      </c>
      <c r="E165" s="245" t="s">
        <v>18</v>
      </c>
      <c r="F165" s="246" t="s">
        <v>214</v>
      </c>
      <c r="G165" s="244"/>
      <c r="H165" s="247">
        <v>1.0800000000000001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143</v>
      </c>
      <c r="AU165" s="253" t="s">
        <v>82</v>
      </c>
      <c r="AV165" s="14" t="s">
        <v>82</v>
      </c>
      <c r="AW165" s="14" t="s">
        <v>34</v>
      </c>
      <c r="AX165" s="14" t="s">
        <v>72</v>
      </c>
      <c r="AY165" s="253" t="s">
        <v>133</v>
      </c>
    </row>
    <row r="166" s="14" customFormat="1">
      <c r="A166" s="14"/>
      <c r="B166" s="243"/>
      <c r="C166" s="244"/>
      <c r="D166" s="234" t="s">
        <v>143</v>
      </c>
      <c r="E166" s="245" t="s">
        <v>18</v>
      </c>
      <c r="F166" s="246" t="s">
        <v>215</v>
      </c>
      <c r="G166" s="244"/>
      <c r="H166" s="247">
        <v>2.8199999999999998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143</v>
      </c>
      <c r="AU166" s="253" t="s">
        <v>82</v>
      </c>
      <c r="AV166" s="14" t="s">
        <v>82</v>
      </c>
      <c r="AW166" s="14" t="s">
        <v>34</v>
      </c>
      <c r="AX166" s="14" t="s">
        <v>72</v>
      </c>
      <c r="AY166" s="253" t="s">
        <v>133</v>
      </c>
    </row>
    <row r="167" s="13" customFormat="1">
      <c r="A167" s="13"/>
      <c r="B167" s="232"/>
      <c r="C167" s="233"/>
      <c r="D167" s="234" t="s">
        <v>143</v>
      </c>
      <c r="E167" s="235" t="s">
        <v>18</v>
      </c>
      <c r="F167" s="236" t="s">
        <v>216</v>
      </c>
      <c r="G167" s="233"/>
      <c r="H167" s="235" t="s">
        <v>18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143</v>
      </c>
      <c r="AU167" s="242" t="s">
        <v>82</v>
      </c>
      <c r="AV167" s="13" t="s">
        <v>80</v>
      </c>
      <c r="AW167" s="13" t="s">
        <v>34</v>
      </c>
      <c r="AX167" s="13" t="s">
        <v>72</v>
      </c>
      <c r="AY167" s="242" t="s">
        <v>133</v>
      </c>
    </row>
    <row r="168" s="14" customFormat="1">
      <c r="A168" s="14"/>
      <c r="B168" s="243"/>
      <c r="C168" s="244"/>
      <c r="D168" s="234" t="s">
        <v>143</v>
      </c>
      <c r="E168" s="245" t="s">
        <v>18</v>
      </c>
      <c r="F168" s="246" t="s">
        <v>217</v>
      </c>
      <c r="G168" s="244"/>
      <c r="H168" s="247">
        <v>2.77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143</v>
      </c>
      <c r="AU168" s="253" t="s">
        <v>82</v>
      </c>
      <c r="AV168" s="14" t="s">
        <v>82</v>
      </c>
      <c r="AW168" s="14" t="s">
        <v>34</v>
      </c>
      <c r="AX168" s="14" t="s">
        <v>72</v>
      </c>
      <c r="AY168" s="253" t="s">
        <v>133</v>
      </c>
    </row>
    <row r="169" s="14" customFormat="1">
      <c r="A169" s="14"/>
      <c r="B169" s="243"/>
      <c r="C169" s="244"/>
      <c r="D169" s="234" t="s">
        <v>143</v>
      </c>
      <c r="E169" s="245" t="s">
        <v>18</v>
      </c>
      <c r="F169" s="246" t="s">
        <v>218</v>
      </c>
      <c r="G169" s="244"/>
      <c r="H169" s="247">
        <v>-1.6000000000000001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143</v>
      </c>
      <c r="AU169" s="253" t="s">
        <v>82</v>
      </c>
      <c r="AV169" s="14" t="s">
        <v>82</v>
      </c>
      <c r="AW169" s="14" t="s">
        <v>34</v>
      </c>
      <c r="AX169" s="14" t="s">
        <v>72</v>
      </c>
      <c r="AY169" s="253" t="s">
        <v>133</v>
      </c>
    </row>
    <row r="170" s="13" customFormat="1">
      <c r="A170" s="13"/>
      <c r="B170" s="232"/>
      <c r="C170" s="233"/>
      <c r="D170" s="234" t="s">
        <v>143</v>
      </c>
      <c r="E170" s="235" t="s">
        <v>18</v>
      </c>
      <c r="F170" s="236" t="s">
        <v>219</v>
      </c>
      <c r="G170" s="233"/>
      <c r="H170" s="235" t="s">
        <v>18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143</v>
      </c>
      <c r="AU170" s="242" t="s">
        <v>82</v>
      </c>
      <c r="AV170" s="13" t="s">
        <v>80</v>
      </c>
      <c r="AW170" s="13" t="s">
        <v>34</v>
      </c>
      <c r="AX170" s="13" t="s">
        <v>72</v>
      </c>
      <c r="AY170" s="242" t="s">
        <v>133</v>
      </c>
    </row>
    <row r="171" s="14" customFormat="1">
      <c r="A171" s="14"/>
      <c r="B171" s="243"/>
      <c r="C171" s="244"/>
      <c r="D171" s="234" t="s">
        <v>143</v>
      </c>
      <c r="E171" s="245" t="s">
        <v>18</v>
      </c>
      <c r="F171" s="246" t="s">
        <v>217</v>
      </c>
      <c r="G171" s="244"/>
      <c r="H171" s="247">
        <v>2.77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143</v>
      </c>
      <c r="AU171" s="253" t="s">
        <v>82</v>
      </c>
      <c r="AV171" s="14" t="s">
        <v>82</v>
      </c>
      <c r="AW171" s="14" t="s">
        <v>34</v>
      </c>
      <c r="AX171" s="14" t="s">
        <v>72</v>
      </c>
      <c r="AY171" s="253" t="s">
        <v>133</v>
      </c>
    </row>
    <row r="172" s="14" customFormat="1">
      <c r="A172" s="14"/>
      <c r="B172" s="243"/>
      <c r="C172" s="244"/>
      <c r="D172" s="234" t="s">
        <v>143</v>
      </c>
      <c r="E172" s="245" t="s">
        <v>18</v>
      </c>
      <c r="F172" s="246" t="s">
        <v>220</v>
      </c>
      <c r="G172" s="244"/>
      <c r="H172" s="247">
        <v>-1.2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143</v>
      </c>
      <c r="AU172" s="253" t="s">
        <v>82</v>
      </c>
      <c r="AV172" s="14" t="s">
        <v>82</v>
      </c>
      <c r="AW172" s="14" t="s">
        <v>34</v>
      </c>
      <c r="AX172" s="14" t="s">
        <v>72</v>
      </c>
      <c r="AY172" s="253" t="s">
        <v>133</v>
      </c>
    </row>
    <row r="173" s="14" customFormat="1">
      <c r="A173" s="14"/>
      <c r="B173" s="243"/>
      <c r="C173" s="244"/>
      <c r="D173" s="234" t="s">
        <v>143</v>
      </c>
      <c r="E173" s="245" t="s">
        <v>18</v>
      </c>
      <c r="F173" s="246" t="s">
        <v>214</v>
      </c>
      <c r="G173" s="244"/>
      <c r="H173" s="247">
        <v>1.0800000000000001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143</v>
      </c>
      <c r="AU173" s="253" t="s">
        <v>82</v>
      </c>
      <c r="AV173" s="14" t="s">
        <v>82</v>
      </c>
      <c r="AW173" s="14" t="s">
        <v>34</v>
      </c>
      <c r="AX173" s="14" t="s">
        <v>72</v>
      </c>
      <c r="AY173" s="253" t="s">
        <v>133</v>
      </c>
    </row>
    <row r="174" s="13" customFormat="1">
      <c r="A174" s="13"/>
      <c r="B174" s="232"/>
      <c r="C174" s="233"/>
      <c r="D174" s="234" t="s">
        <v>143</v>
      </c>
      <c r="E174" s="235" t="s">
        <v>18</v>
      </c>
      <c r="F174" s="236" t="s">
        <v>221</v>
      </c>
      <c r="G174" s="233"/>
      <c r="H174" s="235" t="s">
        <v>18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143</v>
      </c>
      <c r="AU174" s="242" t="s">
        <v>82</v>
      </c>
      <c r="AV174" s="13" t="s">
        <v>80</v>
      </c>
      <c r="AW174" s="13" t="s">
        <v>34</v>
      </c>
      <c r="AX174" s="13" t="s">
        <v>72</v>
      </c>
      <c r="AY174" s="242" t="s">
        <v>133</v>
      </c>
    </row>
    <row r="175" s="14" customFormat="1">
      <c r="A175" s="14"/>
      <c r="B175" s="243"/>
      <c r="C175" s="244"/>
      <c r="D175" s="234" t="s">
        <v>143</v>
      </c>
      <c r="E175" s="245" t="s">
        <v>18</v>
      </c>
      <c r="F175" s="246" t="s">
        <v>222</v>
      </c>
      <c r="G175" s="244"/>
      <c r="H175" s="247">
        <v>12.43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143</v>
      </c>
      <c r="AU175" s="253" t="s">
        <v>82</v>
      </c>
      <c r="AV175" s="14" t="s">
        <v>82</v>
      </c>
      <c r="AW175" s="14" t="s">
        <v>34</v>
      </c>
      <c r="AX175" s="14" t="s">
        <v>72</v>
      </c>
      <c r="AY175" s="253" t="s">
        <v>133</v>
      </c>
    </row>
    <row r="176" s="14" customFormat="1">
      <c r="A176" s="14"/>
      <c r="B176" s="243"/>
      <c r="C176" s="244"/>
      <c r="D176" s="234" t="s">
        <v>143</v>
      </c>
      <c r="E176" s="245" t="s">
        <v>18</v>
      </c>
      <c r="F176" s="246" t="s">
        <v>218</v>
      </c>
      <c r="G176" s="244"/>
      <c r="H176" s="247">
        <v>-1.6000000000000001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143</v>
      </c>
      <c r="AU176" s="253" t="s">
        <v>82</v>
      </c>
      <c r="AV176" s="14" t="s">
        <v>82</v>
      </c>
      <c r="AW176" s="14" t="s">
        <v>34</v>
      </c>
      <c r="AX176" s="14" t="s">
        <v>72</v>
      </c>
      <c r="AY176" s="253" t="s">
        <v>133</v>
      </c>
    </row>
    <row r="177" s="14" customFormat="1">
      <c r="A177" s="14"/>
      <c r="B177" s="243"/>
      <c r="C177" s="244"/>
      <c r="D177" s="234" t="s">
        <v>143</v>
      </c>
      <c r="E177" s="245" t="s">
        <v>18</v>
      </c>
      <c r="F177" s="246" t="s">
        <v>223</v>
      </c>
      <c r="G177" s="244"/>
      <c r="H177" s="247">
        <v>7.3099999999999996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143</v>
      </c>
      <c r="AU177" s="253" t="s">
        <v>82</v>
      </c>
      <c r="AV177" s="14" t="s">
        <v>82</v>
      </c>
      <c r="AW177" s="14" t="s">
        <v>34</v>
      </c>
      <c r="AX177" s="14" t="s">
        <v>72</v>
      </c>
      <c r="AY177" s="253" t="s">
        <v>133</v>
      </c>
    </row>
    <row r="178" s="14" customFormat="1">
      <c r="A178" s="14"/>
      <c r="B178" s="243"/>
      <c r="C178" s="244"/>
      <c r="D178" s="234" t="s">
        <v>143</v>
      </c>
      <c r="E178" s="245" t="s">
        <v>18</v>
      </c>
      <c r="F178" s="246" t="s">
        <v>224</v>
      </c>
      <c r="G178" s="244"/>
      <c r="H178" s="247">
        <v>-2.3999999999999999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143</v>
      </c>
      <c r="AU178" s="253" t="s">
        <v>82</v>
      </c>
      <c r="AV178" s="14" t="s">
        <v>82</v>
      </c>
      <c r="AW178" s="14" t="s">
        <v>34</v>
      </c>
      <c r="AX178" s="14" t="s">
        <v>72</v>
      </c>
      <c r="AY178" s="253" t="s">
        <v>133</v>
      </c>
    </row>
    <row r="179" s="13" customFormat="1">
      <c r="A179" s="13"/>
      <c r="B179" s="232"/>
      <c r="C179" s="233"/>
      <c r="D179" s="234" t="s">
        <v>143</v>
      </c>
      <c r="E179" s="235" t="s">
        <v>18</v>
      </c>
      <c r="F179" s="236" t="s">
        <v>225</v>
      </c>
      <c r="G179" s="233"/>
      <c r="H179" s="235" t="s">
        <v>18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143</v>
      </c>
      <c r="AU179" s="242" t="s">
        <v>82</v>
      </c>
      <c r="AV179" s="13" t="s">
        <v>80</v>
      </c>
      <c r="AW179" s="13" t="s">
        <v>34</v>
      </c>
      <c r="AX179" s="13" t="s">
        <v>72</v>
      </c>
      <c r="AY179" s="242" t="s">
        <v>133</v>
      </c>
    </row>
    <row r="180" s="14" customFormat="1">
      <c r="A180" s="14"/>
      <c r="B180" s="243"/>
      <c r="C180" s="244"/>
      <c r="D180" s="234" t="s">
        <v>143</v>
      </c>
      <c r="E180" s="245" t="s">
        <v>18</v>
      </c>
      <c r="F180" s="246" t="s">
        <v>226</v>
      </c>
      <c r="G180" s="244"/>
      <c r="H180" s="247">
        <v>2.27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143</v>
      </c>
      <c r="AU180" s="253" t="s">
        <v>82</v>
      </c>
      <c r="AV180" s="14" t="s">
        <v>82</v>
      </c>
      <c r="AW180" s="14" t="s">
        <v>34</v>
      </c>
      <c r="AX180" s="14" t="s">
        <v>72</v>
      </c>
      <c r="AY180" s="253" t="s">
        <v>133</v>
      </c>
    </row>
    <row r="181" s="13" customFormat="1">
      <c r="A181" s="13"/>
      <c r="B181" s="232"/>
      <c r="C181" s="233"/>
      <c r="D181" s="234" t="s">
        <v>143</v>
      </c>
      <c r="E181" s="235" t="s">
        <v>18</v>
      </c>
      <c r="F181" s="236" t="s">
        <v>227</v>
      </c>
      <c r="G181" s="233"/>
      <c r="H181" s="235" t="s">
        <v>18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143</v>
      </c>
      <c r="AU181" s="242" t="s">
        <v>82</v>
      </c>
      <c r="AV181" s="13" t="s">
        <v>80</v>
      </c>
      <c r="AW181" s="13" t="s">
        <v>34</v>
      </c>
      <c r="AX181" s="13" t="s">
        <v>72</v>
      </c>
      <c r="AY181" s="242" t="s">
        <v>133</v>
      </c>
    </row>
    <row r="182" s="14" customFormat="1">
      <c r="A182" s="14"/>
      <c r="B182" s="243"/>
      <c r="C182" s="244"/>
      <c r="D182" s="234" t="s">
        <v>143</v>
      </c>
      <c r="E182" s="245" t="s">
        <v>18</v>
      </c>
      <c r="F182" s="246" t="s">
        <v>228</v>
      </c>
      <c r="G182" s="244"/>
      <c r="H182" s="247">
        <v>6.0499999999999998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143</v>
      </c>
      <c r="AU182" s="253" t="s">
        <v>82</v>
      </c>
      <c r="AV182" s="14" t="s">
        <v>82</v>
      </c>
      <c r="AW182" s="14" t="s">
        <v>34</v>
      </c>
      <c r="AX182" s="14" t="s">
        <v>72</v>
      </c>
      <c r="AY182" s="253" t="s">
        <v>133</v>
      </c>
    </row>
    <row r="183" s="14" customFormat="1">
      <c r="A183" s="14"/>
      <c r="B183" s="243"/>
      <c r="C183" s="244"/>
      <c r="D183" s="234" t="s">
        <v>143</v>
      </c>
      <c r="E183" s="245" t="s">
        <v>18</v>
      </c>
      <c r="F183" s="246" t="s">
        <v>229</v>
      </c>
      <c r="G183" s="244"/>
      <c r="H183" s="247">
        <v>2.8799999999999999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143</v>
      </c>
      <c r="AU183" s="253" t="s">
        <v>82</v>
      </c>
      <c r="AV183" s="14" t="s">
        <v>82</v>
      </c>
      <c r="AW183" s="14" t="s">
        <v>34</v>
      </c>
      <c r="AX183" s="14" t="s">
        <v>72</v>
      </c>
      <c r="AY183" s="253" t="s">
        <v>133</v>
      </c>
    </row>
    <row r="184" s="14" customFormat="1">
      <c r="A184" s="14"/>
      <c r="B184" s="243"/>
      <c r="C184" s="244"/>
      <c r="D184" s="234" t="s">
        <v>143</v>
      </c>
      <c r="E184" s="245" t="s">
        <v>18</v>
      </c>
      <c r="F184" s="246" t="s">
        <v>230</v>
      </c>
      <c r="G184" s="244"/>
      <c r="H184" s="247">
        <v>5.6799999999999997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143</v>
      </c>
      <c r="AU184" s="253" t="s">
        <v>82</v>
      </c>
      <c r="AV184" s="14" t="s">
        <v>82</v>
      </c>
      <c r="AW184" s="14" t="s">
        <v>34</v>
      </c>
      <c r="AX184" s="14" t="s">
        <v>72</v>
      </c>
      <c r="AY184" s="253" t="s">
        <v>133</v>
      </c>
    </row>
    <row r="185" s="14" customFormat="1">
      <c r="A185" s="14"/>
      <c r="B185" s="243"/>
      <c r="C185" s="244"/>
      <c r="D185" s="234" t="s">
        <v>143</v>
      </c>
      <c r="E185" s="245" t="s">
        <v>18</v>
      </c>
      <c r="F185" s="246" t="s">
        <v>231</v>
      </c>
      <c r="G185" s="244"/>
      <c r="H185" s="247">
        <v>-1.3999999999999999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143</v>
      </c>
      <c r="AU185" s="253" t="s">
        <v>82</v>
      </c>
      <c r="AV185" s="14" t="s">
        <v>82</v>
      </c>
      <c r="AW185" s="14" t="s">
        <v>34</v>
      </c>
      <c r="AX185" s="14" t="s">
        <v>72</v>
      </c>
      <c r="AY185" s="253" t="s">
        <v>133</v>
      </c>
    </row>
    <row r="186" s="13" customFormat="1">
      <c r="A186" s="13"/>
      <c r="B186" s="232"/>
      <c r="C186" s="233"/>
      <c r="D186" s="234" t="s">
        <v>143</v>
      </c>
      <c r="E186" s="235" t="s">
        <v>18</v>
      </c>
      <c r="F186" s="236" t="s">
        <v>232</v>
      </c>
      <c r="G186" s="233"/>
      <c r="H186" s="235" t="s">
        <v>18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143</v>
      </c>
      <c r="AU186" s="242" t="s">
        <v>82</v>
      </c>
      <c r="AV186" s="13" t="s">
        <v>80</v>
      </c>
      <c r="AW186" s="13" t="s">
        <v>34</v>
      </c>
      <c r="AX186" s="13" t="s">
        <v>72</v>
      </c>
      <c r="AY186" s="242" t="s">
        <v>133</v>
      </c>
    </row>
    <row r="187" s="14" customFormat="1">
      <c r="A187" s="14"/>
      <c r="B187" s="243"/>
      <c r="C187" s="244"/>
      <c r="D187" s="234" t="s">
        <v>143</v>
      </c>
      <c r="E187" s="245" t="s">
        <v>18</v>
      </c>
      <c r="F187" s="246" t="s">
        <v>233</v>
      </c>
      <c r="G187" s="244"/>
      <c r="H187" s="247">
        <v>7.2800000000000002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143</v>
      </c>
      <c r="AU187" s="253" t="s">
        <v>82</v>
      </c>
      <c r="AV187" s="14" t="s">
        <v>82</v>
      </c>
      <c r="AW187" s="14" t="s">
        <v>34</v>
      </c>
      <c r="AX187" s="14" t="s">
        <v>72</v>
      </c>
      <c r="AY187" s="253" t="s">
        <v>133</v>
      </c>
    </row>
    <row r="188" s="14" customFormat="1">
      <c r="A188" s="14"/>
      <c r="B188" s="243"/>
      <c r="C188" s="244"/>
      <c r="D188" s="234" t="s">
        <v>143</v>
      </c>
      <c r="E188" s="245" t="s">
        <v>18</v>
      </c>
      <c r="F188" s="246" t="s">
        <v>234</v>
      </c>
      <c r="G188" s="244"/>
      <c r="H188" s="247">
        <v>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143</v>
      </c>
      <c r="AU188" s="253" t="s">
        <v>82</v>
      </c>
      <c r="AV188" s="14" t="s">
        <v>82</v>
      </c>
      <c r="AW188" s="14" t="s">
        <v>34</v>
      </c>
      <c r="AX188" s="14" t="s">
        <v>72</v>
      </c>
      <c r="AY188" s="253" t="s">
        <v>133</v>
      </c>
    </row>
    <row r="189" s="14" customFormat="1">
      <c r="A189" s="14"/>
      <c r="B189" s="243"/>
      <c r="C189" s="244"/>
      <c r="D189" s="234" t="s">
        <v>143</v>
      </c>
      <c r="E189" s="245" t="s">
        <v>18</v>
      </c>
      <c r="F189" s="246" t="s">
        <v>235</v>
      </c>
      <c r="G189" s="244"/>
      <c r="H189" s="247">
        <v>5.1699999999999999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143</v>
      </c>
      <c r="AU189" s="253" t="s">
        <v>82</v>
      </c>
      <c r="AV189" s="14" t="s">
        <v>82</v>
      </c>
      <c r="AW189" s="14" t="s">
        <v>34</v>
      </c>
      <c r="AX189" s="14" t="s">
        <v>72</v>
      </c>
      <c r="AY189" s="253" t="s">
        <v>133</v>
      </c>
    </row>
    <row r="190" s="14" customFormat="1">
      <c r="A190" s="14"/>
      <c r="B190" s="243"/>
      <c r="C190" s="244"/>
      <c r="D190" s="234" t="s">
        <v>143</v>
      </c>
      <c r="E190" s="245" t="s">
        <v>18</v>
      </c>
      <c r="F190" s="246" t="s">
        <v>224</v>
      </c>
      <c r="G190" s="244"/>
      <c r="H190" s="247">
        <v>-2.3999999999999999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143</v>
      </c>
      <c r="AU190" s="253" t="s">
        <v>82</v>
      </c>
      <c r="AV190" s="14" t="s">
        <v>82</v>
      </c>
      <c r="AW190" s="14" t="s">
        <v>34</v>
      </c>
      <c r="AX190" s="14" t="s">
        <v>72</v>
      </c>
      <c r="AY190" s="253" t="s">
        <v>133</v>
      </c>
    </row>
    <row r="191" s="14" customFormat="1">
      <c r="A191" s="14"/>
      <c r="B191" s="243"/>
      <c r="C191" s="244"/>
      <c r="D191" s="234" t="s">
        <v>143</v>
      </c>
      <c r="E191" s="245" t="s">
        <v>18</v>
      </c>
      <c r="F191" s="246" t="s">
        <v>218</v>
      </c>
      <c r="G191" s="244"/>
      <c r="H191" s="247">
        <v>-1.6000000000000001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143</v>
      </c>
      <c r="AU191" s="253" t="s">
        <v>82</v>
      </c>
      <c r="AV191" s="14" t="s">
        <v>82</v>
      </c>
      <c r="AW191" s="14" t="s">
        <v>34</v>
      </c>
      <c r="AX191" s="14" t="s">
        <v>72</v>
      </c>
      <c r="AY191" s="253" t="s">
        <v>133</v>
      </c>
    </row>
    <row r="192" s="13" customFormat="1">
      <c r="A192" s="13"/>
      <c r="B192" s="232"/>
      <c r="C192" s="233"/>
      <c r="D192" s="234" t="s">
        <v>143</v>
      </c>
      <c r="E192" s="235" t="s">
        <v>18</v>
      </c>
      <c r="F192" s="236" t="s">
        <v>236</v>
      </c>
      <c r="G192" s="233"/>
      <c r="H192" s="235" t="s">
        <v>18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143</v>
      </c>
      <c r="AU192" s="242" t="s">
        <v>82</v>
      </c>
      <c r="AV192" s="13" t="s">
        <v>80</v>
      </c>
      <c r="AW192" s="13" t="s">
        <v>34</v>
      </c>
      <c r="AX192" s="13" t="s">
        <v>72</v>
      </c>
      <c r="AY192" s="242" t="s">
        <v>133</v>
      </c>
    </row>
    <row r="193" s="14" customFormat="1">
      <c r="A193" s="14"/>
      <c r="B193" s="243"/>
      <c r="C193" s="244"/>
      <c r="D193" s="234" t="s">
        <v>143</v>
      </c>
      <c r="E193" s="245" t="s">
        <v>18</v>
      </c>
      <c r="F193" s="246" t="s">
        <v>237</v>
      </c>
      <c r="G193" s="244"/>
      <c r="H193" s="247">
        <v>4.0300000000000002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143</v>
      </c>
      <c r="AU193" s="253" t="s">
        <v>82</v>
      </c>
      <c r="AV193" s="14" t="s">
        <v>82</v>
      </c>
      <c r="AW193" s="14" t="s">
        <v>34</v>
      </c>
      <c r="AX193" s="14" t="s">
        <v>72</v>
      </c>
      <c r="AY193" s="253" t="s">
        <v>133</v>
      </c>
    </row>
    <row r="194" s="14" customFormat="1">
      <c r="A194" s="14"/>
      <c r="B194" s="243"/>
      <c r="C194" s="244"/>
      <c r="D194" s="234" t="s">
        <v>143</v>
      </c>
      <c r="E194" s="245" t="s">
        <v>18</v>
      </c>
      <c r="F194" s="246" t="s">
        <v>238</v>
      </c>
      <c r="G194" s="244"/>
      <c r="H194" s="247">
        <v>1.3799999999999999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143</v>
      </c>
      <c r="AU194" s="253" t="s">
        <v>82</v>
      </c>
      <c r="AV194" s="14" t="s">
        <v>82</v>
      </c>
      <c r="AW194" s="14" t="s">
        <v>34</v>
      </c>
      <c r="AX194" s="14" t="s">
        <v>72</v>
      </c>
      <c r="AY194" s="253" t="s">
        <v>133</v>
      </c>
    </row>
    <row r="195" s="14" customFormat="1">
      <c r="A195" s="14"/>
      <c r="B195" s="243"/>
      <c r="C195" s="244"/>
      <c r="D195" s="234" t="s">
        <v>143</v>
      </c>
      <c r="E195" s="245" t="s">
        <v>18</v>
      </c>
      <c r="F195" s="246" t="s">
        <v>238</v>
      </c>
      <c r="G195" s="244"/>
      <c r="H195" s="247">
        <v>1.3799999999999999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143</v>
      </c>
      <c r="AU195" s="253" t="s">
        <v>82</v>
      </c>
      <c r="AV195" s="14" t="s">
        <v>82</v>
      </c>
      <c r="AW195" s="14" t="s">
        <v>34</v>
      </c>
      <c r="AX195" s="14" t="s">
        <v>72</v>
      </c>
      <c r="AY195" s="253" t="s">
        <v>133</v>
      </c>
    </row>
    <row r="196" s="14" customFormat="1">
      <c r="A196" s="14"/>
      <c r="B196" s="243"/>
      <c r="C196" s="244"/>
      <c r="D196" s="234" t="s">
        <v>143</v>
      </c>
      <c r="E196" s="245" t="s">
        <v>18</v>
      </c>
      <c r="F196" s="246" t="s">
        <v>239</v>
      </c>
      <c r="G196" s="244"/>
      <c r="H196" s="247">
        <v>0.5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143</v>
      </c>
      <c r="AU196" s="253" t="s">
        <v>82</v>
      </c>
      <c r="AV196" s="14" t="s">
        <v>82</v>
      </c>
      <c r="AW196" s="14" t="s">
        <v>34</v>
      </c>
      <c r="AX196" s="14" t="s">
        <v>72</v>
      </c>
      <c r="AY196" s="253" t="s">
        <v>133</v>
      </c>
    </row>
    <row r="197" s="13" customFormat="1">
      <c r="A197" s="13"/>
      <c r="B197" s="232"/>
      <c r="C197" s="233"/>
      <c r="D197" s="234" t="s">
        <v>143</v>
      </c>
      <c r="E197" s="235" t="s">
        <v>18</v>
      </c>
      <c r="F197" s="236" t="s">
        <v>240</v>
      </c>
      <c r="G197" s="233"/>
      <c r="H197" s="235" t="s">
        <v>18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143</v>
      </c>
      <c r="AU197" s="242" t="s">
        <v>82</v>
      </c>
      <c r="AV197" s="13" t="s">
        <v>80</v>
      </c>
      <c r="AW197" s="13" t="s">
        <v>34</v>
      </c>
      <c r="AX197" s="13" t="s">
        <v>72</v>
      </c>
      <c r="AY197" s="242" t="s">
        <v>133</v>
      </c>
    </row>
    <row r="198" s="14" customFormat="1">
      <c r="A198" s="14"/>
      <c r="B198" s="243"/>
      <c r="C198" s="244"/>
      <c r="D198" s="234" t="s">
        <v>143</v>
      </c>
      <c r="E198" s="245" t="s">
        <v>18</v>
      </c>
      <c r="F198" s="246" t="s">
        <v>241</v>
      </c>
      <c r="G198" s="244"/>
      <c r="H198" s="247">
        <v>4.2599999999999998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143</v>
      </c>
      <c r="AU198" s="253" t="s">
        <v>82</v>
      </c>
      <c r="AV198" s="14" t="s">
        <v>82</v>
      </c>
      <c r="AW198" s="14" t="s">
        <v>34</v>
      </c>
      <c r="AX198" s="14" t="s">
        <v>72</v>
      </c>
      <c r="AY198" s="253" t="s">
        <v>133</v>
      </c>
    </row>
    <row r="199" s="14" customFormat="1">
      <c r="A199" s="14"/>
      <c r="B199" s="243"/>
      <c r="C199" s="244"/>
      <c r="D199" s="234" t="s">
        <v>143</v>
      </c>
      <c r="E199" s="245" t="s">
        <v>18</v>
      </c>
      <c r="F199" s="246" t="s">
        <v>231</v>
      </c>
      <c r="G199" s="244"/>
      <c r="H199" s="247">
        <v>-1.3999999999999999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143</v>
      </c>
      <c r="AU199" s="253" t="s">
        <v>82</v>
      </c>
      <c r="AV199" s="14" t="s">
        <v>82</v>
      </c>
      <c r="AW199" s="14" t="s">
        <v>34</v>
      </c>
      <c r="AX199" s="14" t="s">
        <v>72</v>
      </c>
      <c r="AY199" s="253" t="s">
        <v>133</v>
      </c>
    </row>
    <row r="200" s="13" customFormat="1">
      <c r="A200" s="13"/>
      <c r="B200" s="232"/>
      <c r="C200" s="233"/>
      <c r="D200" s="234" t="s">
        <v>143</v>
      </c>
      <c r="E200" s="235" t="s">
        <v>18</v>
      </c>
      <c r="F200" s="236" t="s">
        <v>242</v>
      </c>
      <c r="G200" s="233"/>
      <c r="H200" s="235" t="s">
        <v>18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143</v>
      </c>
      <c r="AU200" s="242" t="s">
        <v>82</v>
      </c>
      <c r="AV200" s="13" t="s">
        <v>80</v>
      </c>
      <c r="AW200" s="13" t="s">
        <v>34</v>
      </c>
      <c r="AX200" s="13" t="s">
        <v>72</v>
      </c>
      <c r="AY200" s="242" t="s">
        <v>133</v>
      </c>
    </row>
    <row r="201" s="14" customFormat="1">
      <c r="A201" s="14"/>
      <c r="B201" s="243"/>
      <c r="C201" s="244"/>
      <c r="D201" s="234" t="s">
        <v>143</v>
      </c>
      <c r="E201" s="245" t="s">
        <v>18</v>
      </c>
      <c r="F201" s="246" t="s">
        <v>243</v>
      </c>
      <c r="G201" s="244"/>
      <c r="H201" s="247">
        <v>9.3200000000000003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143</v>
      </c>
      <c r="AU201" s="253" t="s">
        <v>82</v>
      </c>
      <c r="AV201" s="14" t="s">
        <v>82</v>
      </c>
      <c r="AW201" s="14" t="s">
        <v>34</v>
      </c>
      <c r="AX201" s="14" t="s">
        <v>72</v>
      </c>
      <c r="AY201" s="253" t="s">
        <v>133</v>
      </c>
    </row>
    <row r="202" s="14" customFormat="1">
      <c r="A202" s="14"/>
      <c r="B202" s="243"/>
      <c r="C202" s="244"/>
      <c r="D202" s="234" t="s">
        <v>143</v>
      </c>
      <c r="E202" s="245" t="s">
        <v>18</v>
      </c>
      <c r="F202" s="246" t="s">
        <v>244</v>
      </c>
      <c r="G202" s="244"/>
      <c r="H202" s="247">
        <v>-1.8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143</v>
      </c>
      <c r="AU202" s="253" t="s">
        <v>82</v>
      </c>
      <c r="AV202" s="14" t="s">
        <v>82</v>
      </c>
      <c r="AW202" s="14" t="s">
        <v>34</v>
      </c>
      <c r="AX202" s="14" t="s">
        <v>72</v>
      </c>
      <c r="AY202" s="253" t="s">
        <v>133</v>
      </c>
    </row>
    <row r="203" s="14" customFormat="1">
      <c r="A203" s="14"/>
      <c r="B203" s="243"/>
      <c r="C203" s="244"/>
      <c r="D203" s="234" t="s">
        <v>143</v>
      </c>
      <c r="E203" s="245" t="s">
        <v>18</v>
      </c>
      <c r="F203" s="246" t="s">
        <v>245</v>
      </c>
      <c r="G203" s="244"/>
      <c r="H203" s="247">
        <v>10.220000000000001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143</v>
      </c>
      <c r="AU203" s="253" t="s">
        <v>82</v>
      </c>
      <c r="AV203" s="14" t="s">
        <v>82</v>
      </c>
      <c r="AW203" s="14" t="s">
        <v>34</v>
      </c>
      <c r="AX203" s="14" t="s">
        <v>72</v>
      </c>
      <c r="AY203" s="253" t="s">
        <v>133</v>
      </c>
    </row>
    <row r="204" s="13" customFormat="1">
      <c r="A204" s="13"/>
      <c r="B204" s="232"/>
      <c r="C204" s="233"/>
      <c r="D204" s="234" t="s">
        <v>143</v>
      </c>
      <c r="E204" s="235" t="s">
        <v>18</v>
      </c>
      <c r="F204" s="236" t="s">
        <v>246</v>
      </c>
      <c r="G204" s="233"/>
      <c r="H204" s="235" t="s">
        <v>18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143</v>
      </c>
      <c r="AU204" s="242" t="s">
        <v>82</v>
      </c>
      <c r="AV204" s="13" t="s">
        <v>80</v>
      </c>
      <c r="AW204" s="13" t="s">
        <v>34</v>
      </c>
      <c r="AX204" s="13" t="s">
        <v>72</v>
      </c>
      <c r="AY204" s="242" t="s">
        <v>133</v>
      </c>
    </row>
    <row r="205" s="14" customFormat="1">
      <c r="A205" s="14"/>
      <c r="B205" s="243"/>
      <c r="C205" s="244"/>
      <c r="D205" s="234" t="s">
        <v>143</v>
      </c>
      <c r="E205" s="245" t="s">
        <v>18</v>
      </c>
      <c r="F205" s="246" t="s">
        <v>247</v>
      </c>
      <c r="G205" s="244"/>
      <c r="H205" s="247">
        <v>7.6699999999999999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143</v>
      </c>
      <c r="AU205" s="253" t="s">
        <v>82</v>
      </c>
      <c r="AV205" s="14" t="s">
        <v>82</v>
      </c>
      <c r="AW205" s="14" t="s">
        <v>34</v>
      </c>
      <c r="AX205" s="14" t="s">
        <v>72</v>
      </c>
      <c r="AY205" s="253" t="s">
        <v>133</v>
      </c>
    </row>
    <row r="206" s="14" customFormat="1">
      <c r="A206" s="14"/>
      <c r="B206" s="243"/>
      <c r="C206" s="244"/>
      <c r="D206" s="234" t="s">
        <v>143</v>
      </c>
      <c r="E206" s="245" t="s">
        <v>18</v>
      </c>
      <c r="F206" s="246" t="s">
        <v>248</v>
      </c>
      <c r="G206" s="244"/>
      <c r="H206" s="247">
        <v>4.3700000000000001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143</v>
      </c>
      <c r="AU206" s="253" t="s">
        <v>82</v>
      </c>
      <c r="AV206" s="14" t="s">
        <v>82</v>
      </c>
      <c r="AW206" s="14" t="s">
        <v>34</v>
      </c>
      <c r="AX206" s="14" t="s">
        <v>72</v>
      </c>
      <c r="AY206" s="253" t="s">
        <v>133</v>
      </c>
    </row>
    <row r="207" s="14" customFormat="1">
      <c r="A207" s="14"/>
      <c r="B207" s="243"/>
      <c r="C207" s="244"/>
      <c r="D207" s="234" t="s">
        <v>143</v>
      </c>
      <c r="E207" s="245" t="s">
        <v>18</v>
      </c>
      <c r="F207" s="246" t="s">
        <v>249</v>
      </c>
      <c r="G207" s="244"/>
      <c r="H207" s="247">
        <v>-3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143</v>
      </c>
      <c r="AU207" s="253" t="s">
        <v>82</v>
      </c>
      <c r="AV207" s="14" t="s">
        <v>82</v>
      </c>
      <c r="AW207" s="14" t="s">
        <v>34</v>
      </c>
      <c r="AX207" s="14" t="s">
        <v>72</v>
      </c>
      <c r="AY207" s="253" t="s">
        <v>133</v>
      </c>
    </row>
    <row r="208" s="13" customFormat="1">
      <c r="A208" s="13"/>
      <c r="B208" s="232"/>
      <c r="C208" s="233"/>
      <c r="D208" s="234" t="s">
        <v>143</v>
      </c>
      <c r="E208" s="235" t="s">
        <v>18</v>
      </c>
      <c r="F208" s="236" t="s">
        <v>250</v>
      </c>
      <c r="G208" s="233"/>
      <c r="H208" s="235" t="s">
        <v>18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143</v>
      </c>
      <c r="AU208" s="242" t="s">
        <v>82</v>
      </c>
      <c r="AV208" s="13" t="s">
        <v>80</v>
      </c>
      <c r="AW208" s="13" t="s">
        <v>34</v>
      </c>
      <c r="AX208" s="13" t="s">
        <v>72</v>
      </c>
      <c r="AY208" s="242" t="s">
        <v>133</v>
      </c>
    </row>
    <row r="209" s="14" customFormat="1">
      <c r="A209" s="14"/>
      <c r="B209" s="243"/>
      <c r="C209" s="244"/>
      <c r="D209" s="234" t="s">
        <v>143</v>
      </c>
      <c r="E209" s="245" t="s">
        <v>18</v>
      </c>
      <c r="F209" s="246" t="s">
        <v>251</v>
      </c>
      <c r="G209" s="244"/>
      <c r="H209" s="247">
        <v>7.2999999999999998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143</v>
      </c>
      <c r="AU209" s="253" t="s">
        <v>82</v>
      </c>
      <c r="AV209" s="14" t="s">
        <v>82</v>
      </c>
      <c r="AW209" s="14" t="s">
        <v>34</v>
      </c>
      <c r="AX209" s="14" t="s">
        <v>72</v>
      </c>
      <c r="AY209" s="253" t="s">
        <v>133</v>
      </c>
    </row>
    <row r="210" s="14" customFormat="1">
      <c r="A210" s="14"/>
      <c r="B210" s="243"/>
      <c r="C210" s="244"/>
      <c r="D210" s="234" t="s">
        <v>143</v>
      </c>
      <c r="E210" s="245" t="s">
        <v>18</v>
      </c>
      <c r="F210" s="246" t="s">
        <v>231</v>
      </c>
      <c r="G210" s="244"/>
      <c r="H210" s="247">
        <v>-1.3999999999999999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143</v>
      </c>
      <c r="AU210" s="253" t="s">
        <v>82</v>
      </c>
      <c r="AV210" s="14" t="s">
        <v>82</v>
      </c>
      <c r="AW210" s="14" t="s">
        <v>34</v>
      </c>
      <c r="AX210" s="14" t="s">
        <v>72</v>
      </c>
      <c r="AY210" s="253" t="s">
        <v>133</v>
      </c>
    </row>
    <row r="211" s="13" customFormat="1">
      <c r="A211" s="13"/>
      <c r="B211" s="232"/>
      <c r="C211" s="233"/>
      <c r="D211" s="234" t="s">
        <v>143</v>
      </c>
      <c r="E211" s="235" t="s">
        <v>18</v>
      </c>
      <c r="F211" s="236" t="s">
        <v>252</v>
      </c>
      <c r="G211" s="233"/>
      <c r="H211" s="235" t="s">
        <v>18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143</v>
      </c>
      <c r="AU211" s="242" t="s">
        <v>82</v>
      </c>
      <c r="AV211" s="13" t="s">
        <v>80</v>
      </c>
      <c r="AW211" s="13" t="s">
        <v>34</v>
      </c>
      <c r="AX211" s="13" t="s">
        <v>72</v>
      </c>
      <c r="AY211" s="242" t="s">
        <v>133</v>
      </c>
    </row>
    <row r="212" s="14" customFormat="1">
      <c r="A212" s="14"/>
      <c r="B212" s="243"/>
      <c r="C212" s="244"/>
      <c r="D212" s="234" t="s">
        <v>143</v>
      </c>
      <c r="E212" s="245" t="s">
        <v>18</v>
      </c>
      <c r="F212" s="246" t="s">
        <v>253</v>
      </c>
      <c r="G212" s="244"/>
      <c r="H212" s="247">
        <v>10.59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143</v>
      </c>
      <c r="AU212" s="253" t="s">
        <v>82</v>
      </c>
      <c r="AV212" s="14" t="s">
        <v>82</v>
      </c>
      <c r="AW212" s="14" t="s">
        <v>34</v>
      </c>
      <c r="AX212" s="14" t="s">
        <v>72</v>
      </c>
      <c r="AY212" s="253" t="s">
        <v>133</v>
      </c>
    </row>
    <row r="213" s="14" customFormat="1">
      <c r="A213" s="14"/>
      <c r="B213" s="243"/>
      <c r="C213" s="244"/>
      <c r="D213" s="234" t="s">
        <v>143</v>
      </c>
      <c r="E213" s="245" t="s">
        <v>18</v>
      </c>
      <c r="F213" s="246" t="s">
        <v>254</v>
      </c>
      <c r="G213" s="244"/>
      <c r="H213" s="247">
        <v>-2.7999999999999998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143</v>
      </c>
      <c r="AU213" s="253" t="s">
        <v>82</v>
      </c>
      <c r="AV213" s="14" t="s">
        <v>82</v>
      </c>
      <c r="AW213" s="14" t="s">
        <v>34</v>
      </c>
      <c r="AX213" s="14" t="s">
        <v>72</v>
      </c>
      <c r="AY213" s="253" t="s">
        <v>133</v>
      </c>
    </row>
    <row r="214" s="14" customFormat="1">
      <c r="A214" s="14"/>
      <c r="B214" s="243"/>
      <c r="C214" s="244"/>
      <c r="D214" s="234" t="s">
        <v>143</v>
      </c>
      <c r="E214" s="245" t="s">
        <v>18</v>
      </c>
      <c r="F214" s="246" t="s">
        <v>255</v>
      </c>
      <c r="G214" s="244"/>
      <c r="H214" s="247">
        <v>1.6000000000000001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143</v>
      </c>
      <c r="AU214" s="253" t="s">
        <v>82</v>
      </c>
      <c r="AV214" s="14" t="s">
        <v>82</v>
      </c>
      <c r="AW214" s="14" t="s">
        <v>34</v>
      </c>
      <c r="AX214" s="14" t="s">
        <v>72</v>
      </c>
      <c r="AY214" s="253" t="s">
        <v>133</v>
      </c>
    </row>
    <row r="215" s="13" customFormat="1">
      <c r="A215" s="13"/>
      <c r="B215" s="232"/>
      <c r="C215" s="233"/>
      <c r="D215" s="234" t="s">
        <v>143</v>
      </c>
      <c r="E215" s="235" t="s">
        <v>18</v>
      </c>
      <c r="F215" s="236" t="s">
        <v>256</v>
      </c>
      <c r="G215" s="233"/>
      <c r="H215" s="235" t="s">
        <v>18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143</v>
      </c>
      <c r="AU215" s="242" t="s">
        <v>82</v>
      </c>
      <c r="AV215" s="13" t="s">
        <v>80</v>
      </c>
      <c r="AW215" s="13" t="s">
        <v>34</v>
      </c>
      <c r="AX215" s="13" t="s">
        <v>72</v>
      </c>
      <c r="AY215" s="242" t="s">
        <v>133</v>
      </c>
    </row>
    <row r="216" s="14" customFormat="1">
      <c r="A216" s="14"/>
      <c r="B216" s="243"/>
      <c r="C216" s="244"/>
      <c r="D216" s="234" t="s">
        <v>143</v>
      </c>
      <c r="E216" s="245" t="s">
        <v>18</v>
      </c>
      <c r="F216" s="246" t="s">
        <v>257</v>
      </c>
      <c r="G216" s="244"/>
      <c r="H216" s="247">
        <v>3.0899999999999999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143</v>
      </c>
      <c r="AU216" s="253" t="s">
        <v>82</v>
      </c>
      <c r="AV216" s="14" t="s">
        <v>82</v>
      </c>
      <c r="AW216" s="14" t="s">
        <v>34</v>
      </c>
      <c r="AX216" s="14" t="s">
        <v>72</v>
      </c>
      <c r="AY216" s="253" t="s">
        <v>133</v>
      </c>
    </row>
    <row r="217" s="14" customFormat="1">
      <c r="A217" s="14"/>
      <c r="B217" s="243"/>
      <c r="C217" s="244"/>
      <c r="D217" s="234" t="s">
        <v>143</v>
      </c>
      <c r="E217" s="245" t="s">
        <v>18</v>
      </c>
      <c r="F217" s="246" t="s">
        <v>220</v>
      </c>
      <c r="G217" s="244"/>
      <c r="H217" s="247">
        <v>-1.2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143</v>
      </c>
      <c r="AU217" s="253" t="s">
        <v>82</v>
      </c>
      <c r="AV217" s="14" t="s">
        <v>82</v>
      </c>
      <c r="AW217" s="14" t="s">
        <v>34</v>
      </c>
      <c r="AX217" s="14" t="s">
        <v>72</v>
      </c>
      <c r="AY217" s="253" t="s">
        <v>133</v>
      </c>
    </row>
    <row r="218" s="15" customFormat="1">
      <c r="A218" s="15"/>
      <c r="B218" s="254"/>
      <c r="C218" s="255"/>
      <c r="D218" s="234" t="s">
        <v>143</v>
      </c>
      <c r="E218" s="256" t="s">
        <v>18</v>
      </c>
      <c r="F218" s="257" t="s">
        <v>148</v>
      </c>
      <c r="G218" s="255"/>
      <c r="H218" s="258">
        <v>109.67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143</v>
      </c>
      <c r="AU218" s="264" t="s">
        <v>82</v>
      </c>
      <c r="AV218" s="15" t="s">
        <v>141</v>
      </c>
      <c r="AW218" s="15" t="s">
        <v>34</v>
      </c>
      <c r="AX218" s="15" t="s">
        <v>80</v>
      </c>
      <c r="AY218" s="264" t="s">
        <v>133</v>
      </c>
    </row>
    <row r="219" s="2" customFormat="1" ht="16.5" customHeight="1">
      <c r="A219" s="40"/>
      <c r="B219" s="41"/>
      <c r="C219" s="220" t="s">
        <v>258</v>
      </c>
      <c r="D219" s="220" t="s">
        <v>136</v>
      </c>
      <c r="E219" s="221" t="s">
        <v>259</v>
      </c>
      <c r="F219" s="222" t="s">
        <v>260</v>
      </c>
      <c r="G219" s="223" t="s">
        <v>178</v>
      </c>
      <c r="H219" s="224">
        <v>1.55</v>
      </c>
      <c r="I219" s="225"/>
      <c r="J219" s="224">
        <f>ROUND(I219*H219,2)</f>
        <v>0</v>
      </c>
      <c r="K219" s="222" t="s">
        <v>140</v>
      </c>
      <c r="L219" s="46"/>
      <c r="M219" s="226" t="s">
        <v>18</v>
      </c>
      <c r="N219" s="227" t="s">
        <v>43</v>
      </c>
      <c r="O219" s="86"/>
      <c r="P219" s="228">
        <f>O219*H219</f>
        <v>0</v>
      </c>
      <c r="Q219" s="228">
        <v>0.17818000000000001</v>
      </c>
      <c r="R219" s="228">
        <f>Q219*H219</f>
        <v>0.27617900000000001</v>
      </c>
      <c r="S219" s="228">
        <v>0</v>
      </c>
      <c r="T219" s="22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0" t="s">
        <v>141</v>
      </c>
      <c r="AT219" s="230" t="s">
        <v>136</v>
      </c>
      <c r="AU219" s="230" t="s">
        <v>82</v>
      </c>
      <c r="AY219" s="19" t="s">
        <v>133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9" t="s">
        <v>80</v>
      </c>
      <c r="BK219" s="231">
        <f>ROUND(I219*H219,2)</f>
        <v>0</v>
      </c>
      <c r="BL219" s="19" t="s">
        <v>141</v>
      </c>
      <c r="BM219" s="230" t="s">
        <v>261</v>
      </c>
    </row>
    <row r="220" s="13" customFormat="1">
      <c r="A220" s="13"/>
      <c r="B220" s="232"/>
      <c r="C220" s="233"/>
      <c r="D220" s="234" t="s">
        <v>143</v>
      </c>
      <c r="E220" s="235" t="s">
        <v>18</v>
      </c>
      <c r="F220" s="236" t="s">
        <v>144</v>
      </c>
      <c r="G220" s="233"/>
      <c r="H220" s="235" t="s">
        <v>18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143</v>
      </c>
      <c r="AU220" s="242" t="s">
        <v>82</v>
      </c>
      <c r="AV220" s="13" t="s">
        <v>80</v>
      </c>
      <c r="AW220" s="13" t="s">
        <v>34</v>
      </c>
      <c r="AX220" s="13" t="s">
        <v>72</v>
      </c>
      <c r="AY220" s="242" t="s">
        <v>133</v>
      </c>
    </row>
    <row r="221" s="13" customFormat="1">
      <c r="A221" s="13"/>
      <c r="B221" s="232"/>
      <c r="C221" s="233"/>
      <c r="D221" s="234" t="s">
        <v>143</v>
      </c>
      <c r="E221" s="235" t="s">
        <v>18</v>
      </c>
      <c r="F221" s="236" t="s">
        <v>167</v>
      </c>
      <c r="G221" s="233"/>
      <c r="H221" s="235" t="s">
        <v>18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143</v>
      </c>
      <c r="AU221" s="242" t="s">
        <v>82</v>
      </c>
      <c r="AV221" s="13" t="s">
        <v>80</v>
      </c>
      <c r="AW221" s="13" t="s">
        <v>34</v>
      </c>
      <c r="AX221" s="13" t="s">
        <v>72</v>
      </c>
      <c r="AY221" s="242" t="s">
        <v>133</v>
      </c>
    </row>
    <row r="222" s="14" customFormat="1">
      <c r="A222" s="14"/>
      <c r="B222" s="243"/>
      <c r="C222" s="244"/>
      <c r="D222" s="234" t="s">
        <v>143</v>
      </c>
      <c r="E222" s="245" t="s">
        <v>18</v>
      </c>
      <c r="F222" s="246" t="s">
        <v>262</v>
      </c>
      <c r="G222" s="244"/>
      <c r="H222" s="247">
        <v>0.65000000000000002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143</v>
      </c>
      <c r="AU222" s="253" t="s">
        <v>82</v>
      </c>
      <c r="AV222" s="14" t="s">
        <v>82</v>
      </c>
      <c r="AW222" s="14" t="s">
        <v>34</v>
      </c>
      <c r="AX222" s="14" t="s">
        <v>72</v>
      </c>
      <c r="AY222" s="253" t="s">
        <v>133</v>
      </c>
    </row>
    <row r="223" s="14" customFormat="1">
      <c r="A223" s="14"/>
      <c r="B223" s="243"/>
      <c r="C223" s="244"/>
      <c r="D223" s="234" t="s">
        <v>143</v>
      </c>
      <c r="E223" s="245" t="s">
        <v>18</v>
      </c>
      <c r="F223" s="246" t="s">
        <v>263</v>
      </c>
      <c r="G223" s="244"/>
      <c r="H223" s="247">
        <v>0.90000000000000002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143</v>
      </c>
      <c r="AU223" s="253" t="s">
        <v>82</v>
      </c>
      <c r="AV223" s="14" t="s">
        <v>82</v>
      </c>
      <c r="AW223" s="14" t="s">
        <v>34</v>
      </c>
      <c r="AX223" s="14" t="s">
        <v>72</v>
      </c>
      <c r="AY223" s="253" t="s">
        <v>133</v>
      </c>
    </row>
    <row r="224" s="15" customFormat="1">
      <c r="A224" s="15"/>
      <c r="B224" s="254"/>
      <c r="C224" s="255"/>
      <c r="D224" s="234" t="s">
        <v>143</v>
      </c>
      <c r="E224" s="256" t="s">
        <v>18</v>
      </c>
      <c r="F224" s="257" t="s">
        <v>148</v>
      </c>
      <c r="G224" s="255"/>
      <c r="H224" s="258">
        <v>1.55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143</v>
      </c>
      <c r="AU224" s="264" t="s">
        <v>82</v>
      </c>
      <c r="AV224" s="15" t="s">
        <v>141</v>
      </c>
      <c r="AW224" s="15" t="s">
        <v>34</v>
      </c>
      <c r="AX224" s="15" t="s">
        <v>80</v>
      </c>
      <c r="AY224" s="264" t="s">
        <v>133</v>
      </c>
    </row>
    <row r="225" s="12" customFormat="1" ht="22.8" customHeight="1">
      <c r="A225" s="12"/>
      <c r="B225" s="204"/>
      <c r="C225" s="205"/>
      <c r="D225" s="206" t="s">
        <v>71</v>
      </c>
      <c r="E225" s="218" t="s">
        <v>169</v>
      </c>
      <c r="F225" s="218" t="s">
        <v>264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SUM(P226:P574)</f>
        <v>0</v>
      </c>
      <c r="Q225" s="212"/>
      <c r="R225" s="213">
        <f>SUM(R226:R574)</f>
        <v>13.835470900000003</v>
      </c>
      <c r="S225" s="212"/>
      <c r="T225" s="214">
        <f>SUM(T226:T574)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80</v>
      </c>
      <c r="AT225" s="216" t="s">
        <v>71</v>
      </c>
      <c r="AU225" s="216" t="s">
        <v>80</v>
      </c>
      <c r="AY225" s="215" t="s">
        <v>133</v>
      </c>
      <c r="BK225" s="217">
        <f>SUM(BK226:BK574)</f>
        <v>0</v>
      </c>
    </row>
    <row r="226" s="2" customFormat="1" ht="21.75" customHeight="1">
      <c r="A226" s="40"/>
      <c r="B226" s="41"/>
      <c r="C226" s="220" t="s">
        <v>8</v>
      </c>
      <c r="D226" s="220" t="s">
        <v>136</v>
      </c>
      <c r="E226" s="221" t="s">
        <v>265</v>
      </c>
      <c r="F226" s="222" t="s">
        <v>266</v>
      </c>
      <c r="G226" s="223" t="s">
        <v>178</v>
      </c>
      <c r="H226" s="224">
        <v>64.260000000000005</v>
      </c>
      <c r="I226" s="225"/>
      <c r="J226" s="224">
        <f>ROUND(I226*H226,2)</f>
        <v>0</v>
      </c>
      <c r="K226" s="222" t="s">
        <v>140</v>
      </c>
      <c r="L226" s="46"/>
      <c r="M226" s="226" t="s">
        <v>18</v>
      </c>
      <c r="N226" s="227" t="s">
        <v>43</v>
      </c>
      <c r="O226" s="86"/>
      <c r="P226" s="228">
        <f>O226*H226</f>
        <v>0</v>
      </c>
      <c r="Q226" s="228">
        <v>0.017000000000000001</v>
      </c>
      <c r="R226" s="228">
        <f>Q226*H226</f>
        <v>1.0924200000000002</v>
      </c>
      <c r="S226" s="228">
        <v>0</v>
      </c>
      <c r="T226" s="22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0" t="s">
        <v>141</v>
      </c>
      <c r="AT226" s="230" t="s">
        <v>136</v>
      </c>
      <c r="AU226" s="230" t="s">
        <v>82</v>
      </c>
      <c r="AY226" s="19" t="s">
        <v>133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9" t="s">
        <v>80</v>
      </c>
      <c r="BK226" s="231">
        <f>ROUND(I226*H226,2)</f>
        <v>0</v>
      </c>
      <c r="BL226" s="19" t="s">
        <v>141</v>
      </c>
      <c r="BM226" s="230" t="s">
        <v>267</v>
      </c>
    </row>
    <row r="227" s="13" customFormat="1">
      <c r="A227" s="13"/>
      <c r="B227" s="232"/>
      <c r="C227" s="233"/>
      <c r="D227" s="234" t="s">
        <v>143</v>
      </c>
      <c r="E227" s="235" t="s">
        <v>18</v>
      </c>
      <c r="F227" s="236" t="s">
        <v>268</v>
      </c>
      <c r="G227" s="233"/>
      <c r="H227" s="235" t="s">
        <v>18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143</v>
      </c>
      <c r="AU227" s="242" t="s">
        <v>82</v>
      </c>
      <c r="AV227" s="13" t="s">
        <v>80</v>
      </c>
      <c r="AW227" s="13" t="s">
        <v>34</v>
      </c>
      <c r="AX227" s="13" t="s">
        <v>72</v>
      </c>
      <c r="AY227" s="242" t="s">
        <v>133</v>
      </c>
    </row>
    <row r="228" s="14" customFormat="1">
      <c r="A228" s="14"/>
      <c r="B228" s="243"/>
      <c r="C228" s="244"/>
      <c r="D228" s="234" t="s">
        <v>143</v>
      </c>
      <c r="E228" s="245" t="s">
        <v>18</v>
      </c>
      <c r="F228" s="246" t="s">
        <v>269</v>
      </c>
      <c r="G228" s="244"/>
      <c r="H228" s="247">
        <v>64.260000000000005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143</v>
      </c>
      <c r="AU228" s="253" t="s">
        <v>82</v>
      </c>
      <c r="AV228" s="14" t="s">
        <v>82</v>
      </c>
      <c r="AW228" s="14" t="s">
        <v>34</v>
      </c>
      <c r="AX228" s="14" t="s">
        <v>72</v>
      </c>
      <c r="AY228" s="253" t="s">
        <v>133</v>
      </c>
    </row>
    <row r="229" s="15" customFormat="1">
      <c r="A229" s="15"/>
      <c r="B229" s="254"/>
      <c r="C229" s="255"/>
      <c r="D229" s="234" t="s">
        <v>143</v>
      </c>
      <c r="E229" s="256" t="s">
        <v>18</v>
      </c>
      <c r="F229" s="257" t="s">
        <v>148</v>
      </c>
      <c r="G229" s="255"/>
      <c r="H229" s="258">
        <v>64.260000000000005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143</v>
      </c>
      <c r="AU229" s="264" t="s">
        <v>82</v>
      </c>
      <c r="AV229" s="15" t="s">
        <v>141</v>
      </c>
      <c r="AW229" s="15" t="s">
        <v>34</v>
      </c>
      <c r="AX229" s="15" t="s">
        <v>80</v>
      </c>
      <c r="AY229" s="264" t="s">
        <v>133</v>
      </c>
    </row>
    <row r="230" s="2" customFormat="1" ht="16.5" customHeight="1">
      <c r="A230" s="40"/>
      <c r="B230" s="41"/>
      <c r="C230" s="220" t="s">
        <v>270</v>
      </c>
      <c r="D230" s="220" t="s">
        <v>136</v>
      </c>
      <c r="E230" s="221" t="s">
        <v>271</v>
      </c>
      <c r="F230" s="222" t="s">
        <v>272</v>
      </c>
      <c r="G230" s="223" t="s">
        <v>178</v>
      </c>
      <c r="H230" s="224">
        <v>1.4099999999999999</v>
      </c>
      <c r="I230" s="225"/>
      <c r="J230" s="224">
        <f>ROUND(I230*H230,2)</f>
        <v>0</v>
      </c>
      <c r="K230" s="222" t="s">
        <v>140</v>
      </c>
      <c r="L230" s="46"/>
      <c r="M230" s="226" t="s">
        <v>18</v>
      </c>
      <c r="N230" s="227" t="s">
        <v>43</v>
      </c>
      <c r="O230" s="86"/>
      <c r="P230" s="228">
        <f>O230*H230</f>
        <v>0</v>
      </c>
      <c r="Q230" s="228">
        <v>0.041529999999999997</v>
      </c>
      <c r="R230" s="228">
        <f>Q230*H230</f>
        <v>0.058557299999999993</v>
      </c>
      <c r="S230" s="228">
        <v>0</v>
      </c>
      <c r="T230" s="22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0" t="s">
        <v>141</v>
      </c>
      <c r="AT230" s="230" t="s">
        <v>136</v>
      </c>
      <c r="AU230" s="230" t="s">
        <v>82</v>
      </c>
      <c r="AY230" s="19" t="s">
        <v>133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80</v>
      </c>
      <c r="BK230" s="231">
        <f>ROUND(I230*H230,2)</f>
        <v>0</v>
      </c>
      <c r="BL230" s="19" t="s">
        <v>141</v>
      </c>
      <c r="BM230" s="230" t="s">
        <v>273</v>
      </c>
    </row>
    <row r="231" s="13" customFormat="1">
      <c r="A231" s="13"/>
      <c r="B231" s="232"/>
      <c r="C231" s="233"/>
      <c r="D231" s="234" t="s">
        <v>143</v>
      </c>
      <c r="E231" s="235" t="s">
        <v>18</v>
      </c>
      <c r="F231" s="236" t="s">
        <v>274</v>
      </c>
      <c r="G231" s="233"/>
      <c r="H231" s="235" t="s">
        <v>18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143</v>
      </c>
      <c r="AU231" s="242" t="s">
        <v>82</v>
      </c>
      <c r="AV231" s="13" t="s">
        <v>80</v>
      </c>
      <c r="AW231" s="13" t="s">
        <v>34</v>
      </c>
      <c r="AX231" s="13" t="s">
        <v>72</v>
      </c>
      <c r="AY231" s="242" t="s">
        <v>133</v>
      </c>
    </row>
    <row r="232" s="14" customFormat="1">
      <c r="A232" s="14"/>
      <c r="B232" s="243"/>
      <c r="C232" s="244"/>
      <c r="D232" s="234" t="s">
        <v>143</v>
      </c>
      <c r="E232" s="245" t="s">
        <v>18</v>
      </c>
      <c r="F232" s="246" t="s">
        <v>275</v>
      </c>
      <c r="G232" s="244"/>
      <c r="H232" s="247">
        <v>0.23000000000000001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143</v>
      </c>
      <c r="AU232" s="253" t="s">
        <v>82</v>
      </c>
      <c r="AV232" s="14" t="s">
        <v>82</v>
      </c>
      <c r="AW232" s="14" t="s">
        <v>34</v>
      </c>
      <c r="AX232" s="14" t="s">
        <v>72</v>
      </c>
      <c r="AY232" s="253" t="s">
        <v>133</v>
      </c>
    </row>
    <row r="233" s="14" customFormat="1">
      <c r="A233" s="14"/>
      <c r="B233" s="243"/>
      <c r="C233" s="244"/>
      <c r="D233" s="234" t="s">
        <v>143</v>
      </c>
      <c r="E233" s="245" t="s">
        <v>18</v>
      </c>
      <c r="F233" s="246" t="s">
        <v>276</v>
      </c>
      <c r="G233" s="244"/>
      <c r="H233" s="247">
        <v>0.17000000000000001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143</v>
      </c>
      <c r="AU233" s="253" t="s">
        <v>82</v>
      </c>
      <c r="AV233" s="14" t="s">
        <v>82</v>
      </c>
      <c r="AW233" s="14" t="s">
        <v>34</v>
      </c>
      <c r="AX233" s="14" t="s">
        <v>72</v>
      </c>
      <c r="AY233" s="253" t="s">
        <v>133</v>
      </c>
    </row>
    <row r="234" s="14" customFormat="1">
      <c r="A234" s="14"/>
      <c r="B234" s="243"/>
      <c r="C234" s="244"/>
      <c r="D234" s="234" t="s">
        <v>143</v>
      </c>
      <c r="E234" s="245" t="s">
        <v>18</v>
      </c>
      <c r="F234" s="246" t="s">
        <v>277</v>
      </c>
      <c r="G234" s="244"/>
      <c r="H234" s="247">
        <v>0.68999999999999995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143</v>
      </c>
      <c r="AU234" s="253" t="s">
        <v>82</v>
      </c>
      <c r="AV234" s="14" t="s">
        <v>82</v>
      </c>
      <c r="AW234" s="14" t="s">
        <v>34</v>
      </c>
      <c r="AX234" s="14" t="s">
        <v>72</v>
      </c>
      <c r="AY234" s="253" t="s">
        <v>133</v>
      </c>
    </row>
    <row r="235" s="14" customFormat="1">
      <c r="A235" s="14"/>
      <c r="B235" s="243"/>
      <c r="C235" s="244"/>
      <c r="D235" s="234" t="s">
        <v>143</v>
      </c>
      <c r="E235" s="245" t="s">
        <v>18</v>
      </c>
      <c r="F235" s="246" t="s">
        <v>278</v>
      </c>
      <c r="G235" s="244"/>
      <c r="H235" s="247">
        <v>0.32000000000000001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143</v>
      </c>
      <c r="AU235" s="253" t="s">
        <v>82</v>
      </c>
      <c r="AV235" s="14" t="s">
        <v>82</v>
      </c>
      <c r="AW235" s="14" t="s">
        <v>34</v>
      </c>
      <c r="AX235" s="14" t="s">
        <v>72</v>
      </c>
      <c r="AY235" s="253" t="s">
        <v>133</v>
      </c>
    </row>
    <row r="236" s="15" customFormat="1">
      <c r="A236" s="15"/>
      <c r="B236" s="254"/>
      <c r="C236" s="255"/>
      <c r="D236" s="234" t="s">
        <v>143</v>
      </c>
      <c r="E236" s="256" t="s">
        <v>18</v>
      </c>
      <c r="F236" s="257" t="s">
        <v>148</v>
      </c>
      <c r="G236" s="255"/>
      <c r="H236" s="258">
        <v>1.4099999999999999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143</v>
      </c>
      <c r="AU236" s="264" t="s">
        <v>82</v>
      </c>
      <c r="AV236" s="15" t="s">
        <v>141</v>
      </c>
      <c r="AW236" s="15" t="s">
        <v>34</v>
      </c>
      <c r="AX236" s="15" t="s">
        <v>80</v>
      </c>
      <c r="AY236" s="264" t="s">
        <v>133</v>
      </c>
    </row>
    <row r="237" s="2" customFormat="1" ht="16.5" customHeight="1">
      <c r="A237" s="40"/>
      <c r="B237" s="41"/>
      <c r="C237" s="220" t="s">
        <v>279</v>
      </c>
      <c r="D237" s="220" t="s">
        <v>136</v>
      </c>
      <c r="E237" s="221" t="s">
        <v>280</v>
      </c>
      <c r="F237" s="222" t="s">
        <v>281</v>
      </c>
      <c r="G237" s="223" t="s">
        <v>178</v>
      </c>
      <c r="H237" s="224">
        <v>495.31999999999999</v>
      </c>
      <c r="I237" s="225"/>
      <c r="J237" s="224">
        <f>ROUND(I237*H237,2)</f>
        <v>0</v>
      </c>
      <c r="K237" s="222" t="s">
        <v>140</v>
      </c>
      <c r="L237" s="46"/>
      <c r="M237" s="226" t="s">
        <v>18</v>
      </c>
      <c r="N237" s="227" t="s">
        <v>43</v>
      </c>
      <c r="O237" s="86"/>
      <c r="P237" s="228">
        <f>O237*H237</f>
        <v>0</v>
      </c>
      <c r="Q237" s="228">
        <v>0.00025999999999999998</v>
      </c>
      <c r="R237" s="228">
        <f>Q237*H237</f>
        <v>0.12878319999999999</v>
      </c>
      <c r="S237" s="228">
        <v>0</v>
      </c>
      <c r="T237" s="22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0" t="s">
        <v>141</v>
      </c>
      <c r="AT237" s="230" t="s">
        <v>136</v>
      </c>
      <c r="AU237" s="230" t="s">
        <v>82</v>
      </c>
      <c r="AY237" s="19" t="s">
        <v>133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9" t="s">
        <v>80</v>
      </c>
      <c r="BK237" s="231">
        <f>ROUND(I237*H237,2)</f>
        <v>0</v>
      </c>
      <c r="BL237" s="19" t="s">
        <v>141</v>
      </c>
      <c r="BM237" s="230" t="s">
        <v>282</v>
      </c>
    </row>
    <row r="238" s="14" customFormat="1">
      <c r="A238" s="14"/>
      <c r="B238" s="243"/>
      <c r="C238" s="244"/>
      <c r="D238" s="234" t="s">
        <v>143</v>
      </c>
      <c r="E238" s="245" t="s">
        <v>18</v>
      </c>
      <c r="F238" s="246" t="s">
        <v>283</v>
      </c>
      <c r="G238" s="244"/>
      <c r="H238" s="247">
        <v>220.49000000000001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143</v>
      </c>
      <c r="AU238" s="253" t="s">
        <v>82</v>
      </c>
      <c r="AV238" s="14" t="s">
        <v>82</v>
      </c>
      <c r="AW238" s="14" t="s">
        <v>34</v>
      </c>
      <c r="AX238" s="14" t="s">
        <v>72</v>
      </c>
      <c r="AY238" s="253" t="s">
        <v>133</v>
      </c>
    </row>
    <row r="239" s="14" customFormat="1">
      <c r="A239" s="14"/>
      <c r="B239" s="243"/>
      <c r="C239" s="244"/>
      <c r="D239" s="234" t="s">
        <v>143</v>
      </c>
      <c r="E239" s="245" t="s">
        <v>18</v>
      </c>
      <c r="F239" s="246" t="s">
        <v>284</v>
      </c>
      <c r="G239" s="244"/>
      <c r="H239" s="247">
        <v>274.82999999999998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143</v>
      </c>
      <c r="AU239" s="253" t="s">
        <v>82</v>
      </c>
      <c r="AV239" s="14" t="s">
        <v>82</v>
      </c>
      <c r="AW239" s="14" t="s">
        <v>34</v>
      </c>
      <c r="AX239" s="14" t="s">
        <v>72</v>
      </c>
      <c r="AY239" s="253" t="s">
        <v>133</v>
      </c>
    </row>
    <row r="240" s="15" customFormat="1">
      <c r="A240" s="15"/>
      <c r="B240" s="254"/>
      <c r="C240" s="255"/>
      <c r="D240" s="234" t="s">
        <v>143</v>
      </c>
      <c r="E240" s="256" t="s">
        <v>18</v>
      </c>
      <c r="F240" s="257" t="s">
        <v>148</v>
      </c>
      <c r="G240" s="255"/>
      <c r="H240" s="258">
        <v>495.31999999999999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143</v>
      </c>
      <c r="AU240" s="264" t="s">
        <v>82</v>
      </c>
      <c r="AV240" s="15" t="s">
        <v>141</v>
      </c>
      <c r="AW240" s="15" t="s">
        <v>34</v>
      </c>
      <c r="AX240" s="15" t="s">
        <v>80</v>
      </c>
      <c r="AY240" s="264" t="s">
        <v>133</v>
      </c>
    </row>
    <row r="241" s="2" customFormat="1" ht="21.75" customHeight="1">
      <c r="A241" s="40"/>
      <c r="B241" s="41"/>
      <c r="C241" s="220" t="s">
        <v>285</v>
      </c>
      <c r="D241" s="220" t="s">
        <v>136</v>
      </c>
      <c r="E241" s="221" t="s">
        <v>286</v>
      </c>
      <c r="F241" s="222" t="s">
        <v>287</v>
      </c>
      <c r="G241" s="223" t="s">
        <v>178</v>
      </c>
      <c r="H241" s="224">
        <v>220.49000000000001</v>
      </c>
      <c r="I241" s="225"/>
      <c r="J241" s="224">
        <f>ROUND(I241*H241,2)</f>
        <v>0</v>
      </c>
      <c r="K241" s="222" t="s">
        <v>140</v>
      </c>
      <c r="L241" s="46"/>
      <c r="M241" s="226" t="s">
        <v>18</v>
      </c>
      <c r="N241" s="227" t="s">
        <v>43</v>
      </c>
      <c r="O241" s="86"/>
      <c r="P241" s="228">
        <f>O241*H241</f>
        <v>0</v>
      </c>
      <c r="Q241" s="228">
        <v>0.0043800000000000002</v>
      </c>
      <c r="R241" s="228">
        <f>Q241*H241</f>
        <v>0.96574620000000011</v>
      </c>
      <c r="S241" s="228">
        <v>0</v>
      </c>
      <c r="T241" s="22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0" t="s">
        <v>141</v>
      </c>
      <c r="AT241" s="230" t="s">
        <v>136</v>
      </c>
      <c r="AU241" s="230" t="s">
        <v>82</v>
      </c>
      <c r="AY241" s="19" t="s">
        <v>133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80</v>
      </c>
      <c r="BK241" s="231">
        <f>ROUND(I241*H241,2)</f>
        <v>0</v>
      </c>
      <c r="BL241" s="19" t="s">
        <v>141</v>
      </c>
      <c r="BM241" s="230" t="s">
        <v>288</v>
      </c>
    </row>
    <row r="242" s="13" customFormat="1">
      <c r="A242" s="13"/>
      <c r="B242" s="232"/>
      <c r="C242" s="233"/>
      <c r="D242" s="234" t="s">
        <v>143</v>
      </c>
      <c r="E242" s="235" t="s">
        <v>18</v>
      </c>
      <c r="F242" s="236" t="s">
        <v>289</v>
      </c>
      <c r="G242" s="233"/>
      <c r="H242" s="235" t="s">
        <v>18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143</v>
      </c>
      <c r="AU242" s="242" t="s">
        <v>82</v>
      </c>
      <c r="AV242" s="13" t="s">
        <v>80</v>
      </c>
      <c r="AW242" s="13" t="s">
        <v>34</v>
      </c>
      <c r="AX242" s="13" t="s">
        <v>72</v>
      </c>
      <c r="AY242" s="242" t="s">
        <v>133</v>
      </c>
    </row>
    <row r="243" s="13" customFormat="1">
      <c r="A243" s="13"/>
      <c r="B243" s="232"/>
      <c r="C243" s="233"/>
      <c r="D243" s="234" t="s">
        <v>143</v>
      </c>
      <c r="E243" s="235" t="s">
        <v>18</v>
      </c>
      <c r="F243" s="236" t="s">
        <v>212</v>
      </c>
      <c r="G243" s="233"/>
      <c r="H243" s="235" t="s">
        <v>18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143</v>
      </c>
      <c r="AU243" s="242" t="s">
        <v>82</v>
      </c>
      <c r="AV243" s="13" t="s">
        <v>80</v>
      </c>
      <c r="AW243" s="13" t="s">
        <v>34</v>
      </c>
      <c r="AX243" s="13" t="s">
        <v>72</v>
      </c>
      <c r="AY243" s="242" t="s">
        <v>133</v>
      </c>
    </row>
    <row r="244" s="14" customFormat="1">
      <c r="A244" s="14"/>
      <c r="B244" s="243"/>
      <c r="C244" s="244"/>
      <c r="D244" s="234" t="s">
        <v>143</v>
      </c>
      <c r="E244" s="245" t="s">
        <v>18</v>
      </c>
      <c r="F244" s="246" t="s">
        <v>213</v>
      </c>
      <c r="G244" s="244"/>
      <c r="H244" s="247">
        <v>6.1699999999999999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143</v>
      </c>
      <c r="AU244" s="253" t="s">
        <v>82</v>
      </c>
      <c r="AV244" s="14" t="s">
        <v>82</v>
      </c>
      <c r="AW244" s="14" t="s">
        <v>34</v>
      </c>
      <c r="AX244" s="14" t="s">
        <v>72</v>
      </c>
      <c r="AY244" s="253" t="s">
        <v>133</v>
      </c>
    </row>
    <row r="245" s="14" customFormat="1">
      <c r="A245" s="14"/>
      <c r="B245" s="243"/>
      <c r="C245" s="244"/>
      <c r="D245" s="234" t="s">
        <v>143</v>
      </c>
      <c r="E245" s="245" t="s">
        <v>18</v>
      </c>
      <c r="F245" s="246" t="s">
        <v>290</v>
      </c>
      <c r="G245" s="244"/>
      <c r="H245" s="247">
        <v>3.0600000000000001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143</v>
      </c>
      <c r="AU245" s="253" t="s">
        <v>82</v>
      </c>
      <c r="AV245" s="14" t="s">
        <v>82</v>
      </c>
      <c r="AW245" s="14" t="s">
        <v>34</v>
      </c>
      <c r="AX245" s="14" t="s">
        <v>72</v>
      </c>
      <c r="AY245" s="253" t="s">
        <v>133</v>
      </c>
    </row>
    <row r="246" s="14" customFormat="1">
      <c r="A246" s="14"/>
      <c r="B246" s="243"/>
      <c r="C246" s="244"/>
      <c r="D246" s="234" t="s">
        <v>143</v>
      </c>
      <c r="E246" s="245" t="s">
        <v>18</v>
      </c>
      <c r="F246" s="246" t="s">
        <v>291</v>
      </c>
      <c r="G246" s="244"/>
      <c r="H246" s="247">
        <v>-1.2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143</v>
      </c>
      <c r="AU246" s="253" t="s">
        <v>82</v>
      </c>
      <c r="AV246" s="14" t="s">
        <v>82</v>
      </c>
      <c r="AW246" s="14" t="s">
        <v>34</v>
      </c>
      <c r="AX246" s="14" t="s">
        <v>72</v>
      </c>
      <c r="AY246" s="253" t="s">
        <v>133</v>
      </c>
    </row>
    <row r="247" s="13" customFormat="1">
      <c r="A247" s="13"/>
      <c r="B247" s="232"/>
      <c r="C247" s="233"/>
      <c r="D247" s="234" t="s">
        <v>143</v>
      </c>
      <c r="E247" s="235" t="s">
        <v>18</v>
      </c>
      <c r="F247" s="236" t="s">
        <v>292</v>
      </c>
      <c r="G247" s="233"/>
      <c r="H247" s="235" t="s">
        <v>18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143</v>
      </c>
      <c r="AU247" s="242" t="s">
        <v>82</v>
      </c>
      <c r="AV247" s="13" t="s">
        <v>80</v>
      </c>
      <c r="AW247" s="13" t="s">
        <v>34</v>
      </c>
      <c r="AX247" s="13" t="s">
        <v>72</v>
      </c>
      <c r="AY247" s="242" t="s">
        <v>133</v>
      </c>
    </row>
    <row r="248" s="14" customFormat="1">
      <c r="A248" s="14"/>
      <c r="B248" s="243"/>
      <c r="C248" s="244"/>
      <c r="D248" s="234" t="s">
        <v>143</v>
      </c>
      <c r="E248" s="245" t="s">
        <v>18</v>
      </c>
      <c r="F248" s="246" t="s">
        <v>293</v>
      </c>
      <c r="G248" s="244"/>
      <c r="H248" s="247">
        <v>5.4199999999999999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143</v>
      </c>
      <c r="AU248" s="253" t="s">
        <v>82</v>
      </c>
      <c r="AV248" s="14" t="s">
        <v>82</v>
      </c>
      <c r="AW248" s="14" t="s">
        <v>34</v>
      </c>
      <c r="AX248" s="14" t="s">
        <v>72</v>
      </c>
      <c r="AY248" s="253" t="s">
        <v>133</v>
      </c>
    </row>
    <row r="249" s="14" customFormat="1">
      <c r="A249" s="14"/>
      <c r="B249" s="243"/>
      <c r="C249" s="244"/>
      <c r="D249" s="234" t="s">
        <v>143</v>
      </c>
      <c r="E249" s="245" t="s">
        <v>18</v>
      </c>
      <c r="F249" s="246" t="s">
        <v>294</v>
      </c>
      <c r="G249" s="244"/>
      <c r="H249" s="247">
        <v>0.22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143</v>
      </c>
      <c r="AU249" s="253" t="s">
        <v>82</v>
      </c>
      <c r="AV249" s="14" t="s">
        <v>82</v>
      </c>
      <c r="AW249" s="14" t="s">
        <v>34</v>
      </c>
      <c r="AX249" s="14" t="s">
        <v>72</v>
      </c>
      <c r="AY249" s="253" t="s">
        <v>133</v>
      </c>
    </row>
    <row r="250" s="14" customFormat="1">
      <c r="A250" s="14"/>
      <c r="B250" s="243"/>
      <c r="C250" s="244"/>
      <c r="D250" s="234" t="s">
        <v>143</v>
      </c>
      <c r="E250" s="245" t="s">
        <v>18</v>
      </c>
      <c r="F250" s="246" t="s">
        <v>291</v>
      </c>
      <c r="G250" s="244"/>
      <c r="H250" s="247">
        <v>-1.2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143</v>
      </c>
      <c r="AU250" s="253" t="s">
        <v>82</v>
      </c>
      <c r="AV250" s="14" t="s">
        <v>82</v>
      </c>
      <c r="AW250" s="14" t="s">
        <v>34</v>
      </c>
      <c r="AX250" s="14" t="s">
        <v>72</v>
      </c>
      <c r="AY250" s="253" t="s">
        <v>133</v>
      </c>
    </row>
    <row r="251" s="14" customFormat="1">
      <c r="A251" s="14"/>
      <c r="B251" s="243"/>
      <c r="C251" s="244"/>
      <c r="D251" s="234" t="s">
        <v>143</v>
      </c>
      <c r="E251" s="245" t="s">
        <v>18</v>
      </c>
      <c r="F251" s="246" t="s">
        <v>214</v>
      </c>
      <c r="G251" s="244"/>
      <c r="H251" s="247">
        <v>1.0800000000000001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143</v>
      </c>
      <c r="AU251" s="253" t="s">
        <v>82</v>
      </c>
      <c r="AV251" s="14" t="s">
        <v>82</v>
      </c>
      <c r="AW251" s="14" t="s">
        <v>34</v>
      </c>
      <c r="AX251" s="14" t="s">
        <v>72</v>
      </c>
      <c r="AY251" s="253" t="s">
        <v>133</v>
      </c>
    </row>
    <row r="252" s="13" customFormat="1">
      <c r="A252" s="13"/>
      <c r="B252" s="232"/>
      <c r="C252" s="233"/>
      <c r="D252" s="234" t="s">
        <v>143</v>
      </c>
      <c r="E252" s="235" t="s">
        <v>18</v>
      </c>
      <c r="F252" s="236" t="s">
        <v>216</v>
      </c>
      <c r="G252" s="233"/>
      <c r="H252" s="235" t="s">
        <v>18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143</v>
      </c>
      <c r="AU252" s="242" t="s">
        <v>82</v>
      </c>
      <c r="AV252" s="13" t="s">
        <v>80</v>
      </c>
      <c r="AW252" s="13" t="s">
        <v>34</v>
      </c>
      <c r="AX252" s="13" t="s">
        <v>72</v>
      </c>
      <c r="AY252" s="242" t="s">
        <v>133</v>
      </c>
    </row>
    <row r="253" s="14" customFormat="1">
      <c r="A253" s="14"/>
      <c r="B253" s="243"/>
      <c r="C253" s="244"/>
      <c r="D253" s="234" t="s">
        <v>143</v>
      </c>
      <c r="E253" s="245" t="s">
        <v>18</v>
      </c>
      <c r="F253" s="246" t="s">
        <v>295</v>
      </c>
      <c r="G253" s="244"/>
      <c r="H253" s="247">
        <v>3.9100000000000001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143</v>
      </c>
      <c r="AU253" s="253" t="s">
        <v>82</v>
      </c>
      <c r="AV253" s="14" t="s">
        <v>82</v>
      </c>
      <c r="AW253" s="14" t="s">
        <v>34</v>
      </c>
      <c r="AX253" s="14" t="s">
        <v>72</v>
      </c>
      <c r="AY253" s="253" t="s">
        <v>133</v>
      </c>
    </row>
    <row r="254" s="14" customFormat="1">
      <c r="A254" s="14"/>
      <c r="B254" s="243"/>
      <c r="C254" s="244"/>
      <c r="D254" s="234" t="s">
        <v>143</v>
      </c>
      <c r="E254" s="245" t="s">
        <v>18</v>
      </c>
      <c r="F254" s="246" t="s">
        <v>295</v>
      </c>
      <c r="G254" s="244"/>
      <c r="H254" s="247">
        <v>3.9100000000000001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143</v>
      </c>
      <c r="AU254" s="253" t="s">
        <v>82</v>
      </c>
      <c r="AV254" s="14" t="s">
        <v>82</v>
      </c>
      <c r="AW254" s="14" t="s">
        <v>34</v>
      </c>
      <c r="AX254" s="14" t="s">
        <v>72</v>
      </c>
      <c r="AY254" s="253" t="s">
        <v>133</v>
      </c>
    </row>
    <row r="255" s="14" customFormat="1">
      <c r="A255" s="14"/>
      <c r="B255" s="243"/>
      <c r="C255" s="244"/>
      <c r="D255" s="234" t="s">
        <v>143</v>
      </c>
      <c r="E255" s="245" t="s">
        <v>18</v>
      </c>
      <c r="F255" s="246" t="s">
        <v>217</v>
      </c>
      <c r="G255" s="244"/>
      <c r="H255" s="247">
        <v>2.77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143</v>
      </c>
      <c r="AU255" s="253" t="s">
        <v>82</v>
      </c>
      <c r="AV255" s="14" t="s">
        <v>82</v>
      </c>
      <c r="AW255" s="14" t="s">
        <v>34</v>
      </c>
      <c r="AX255" s="14" t="s">
        <v>72</v>
      </c>
      <c r="AY255" s="253" t="s">
        <v>133</v>
      </c>
    </row>
    <row r="256" s="14" customFormat="1">
      <c r="A256" s="14"/>
      <c r="B256" s="243"/>
      <c r="C256" s="244"/>
      <c r="D256" s="234" t="s">
        <v>143</v>
      </c>
      <c r="E256" s="245" t="s">
        <v>18</v>
      </c>
      <c r="F256" s="246" t="s">
        <v>296</v>
      </c>
      <c r="G256" s="244"/>
      <c r="H256" s="247">
        <v>-3.2000000000000002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143</v>
      </c>
      <c r="AU256" s="253" t="s">
        <v>82</v>
      </c>
      <c r="AV256" s="14" t="s">
        <v>82</v>
      </c>
      <c r="AW256" s="14" t="s">
        <v>34</v>
      </c>
      <c r="AX256" s="14" t="s">
        <v>72</v>
      </c>
      <c r="AY256" s="253" t="s">
        <v>133</v>
      </c>
    </row>
    <row r="257" s="14" customFormat="1">
      <c r="A257" s="14"/>
      <c r="B257" s="243"/>
      <c r="C257" s="244"/>
      <c r="D257" s="234" t="s">
        <v>143</v>
      </c>
      <c r="E257" s="245" t="s">
        <v>18</v>
      </c>
      <c r="F257" s="246" t="s">
        <v>291</v>
      </c>
      <c r="G257" s="244"/>
      <c r="H257" s="247">
        <v>-1.2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143</v>
      </c>
      <c r="AU257" s="253" t="s">
        <v>82</v>
      </c>
      <c r="AV257" s="14" t="s">
        <v>82</v>
      </c>
      <c r="AW257" s="14" t="s">
        <v>34</v>
      </c>
      <c r="AX257" s="14" t="s">
        <v>72</v>
      </c>
      <c r="AY257" s="253" t="s">
        <v>133</v>
      </c>
    </row>
    <row r="258" s="13" customFormat="1">
      <c r="A258" s="13"/>
      <c r="B258" s="232"/>
      <c r="C258" s="233"/>
      <c r="D258" s="234" t="s">
        <v>143</v>
      </c>
      <c r="E258" s="235" t="s">
        <v>18</v>
      </c>
      <c r="F258" s="236" t="s">
        <v>219</v>
      </c>
      <c r="G258" s="233"/>
      <c r="H258" s="235" t="s">
        <v>18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143</v>
      </c>
      <c r="AU258" s="242" t="s">
        <v>82</v>
      </c>
      <c r="AV258" s="13" t="s">
        <v>80</v>
      </c>
      <c r="AW258" s="13" t="s">
        <v>34</v>
      </c>
      <c r="AX258" s="13" t="s">
        <v>72</v>
      </c>
      <c r="AY258" s="242" t="s">
        <v>133</v>
      </c>
    </row>
    <row r="259" s="14" customFormat="1">
      <c r="A259" s="14"/>
      <c r="B259" s="243"/>
      <c r="C259" s="244"/>
      <c r="D259" s="234" t="s">
        <v>143</v>
      </c>
      <c r="E259" s="245" t="s">
        <v>18</v>
      </c>
      <c r="F259" s="246" t="s">
        <v>217</v>
      </c>
      <c r="G259" s="244"/>
      <c r="H259" s="247">
        <v>2.77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143</v>
      </c>
      <c r="AU259" s="253" t="s">
        <v>82</v>
      </c>
      <c r="AV259" s="14" t="s">
        <v>82</v>
      </c>
      <c r="AW259" s="14" t="s">
        <v>34</v>
      </c>
      <c r="AX259" s="14" t="s">
        <v>72</v>
      </c>
      <c r="AY259" s="253" t="s">
        <v>133</v>
      </c>
    </row>
    <row r="260" s="14" customFormat="1">
      <c r="A260" s="14"/>
      <c r="B260" s="243"/>
      <c r="C260" s="244"/>
      <c r="D260" s="234" t="s">
        <v>143</v>
      </c>
      <c r="E260" s="245" t="s">
        <v>18</v>
      </c>
      <c r="F260" s="246" t="s">
        <v>297</v>
      </c>
      <c r="G260" s="244"/>
      <c r="H260" s="247">
        <v>0.11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143</v>
      </c>
      <c r="AU260" s="253" t="s">
        <v>82</v>
      </c>
      <c r="AV260" s="14" t="s">
        <v>82</v>
      </c>
      <c r="AW260" s="14" t="s">
        <v>34</v>
      </c>
      <c r="AX260" s="14" t="s">
        <v>72</v>
      </c>
      <c r="AY260" s="253" t="s">
        <v>133</v>
      </c>
    </row>
    <row r="261" s="14" customFormat="1">
      <c r="A261" s="14"/>
      <c r="B261" s="243"/>
      <c r="C261" s="244"/>
      <c r="D261" s="234" t="s">
        <v>143</v>
      </c>
      <c r="E261" s="245" t="s">
        <v>18</v>
      </c>
      <c r="F261" s="246" t="s">
        <v>220</v>
      </c>
      <c r="G261" s="244"/>
      <c r="H261" s="247">
        <v>-1.2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143</v>
      </c>
      <c r="AU261" s="253" t="s">
        <v>82</v>
      </c>
      <c r="AV261" s="14" t="s">
        <v>82</v>
      </c>
      <c r="AW261" s="14" t="s">
        <v>34</v>
      </c>
      <c r="AX261" s="14" t="s">
        <v>72</v>
      </c>
      <c r="AY261" s="253" t="s">
        <v>133</v>
      </c>
    </row>
    <row r="262" s="14" customFormat="1">
      <c r="A262" s="14"/>
      <c r="B262" s="243"/>
      <c r="C262" s="244"/>
      <c r="D262" s="234" t="s">
        <v>143</v>
      </c>
      <c r="E262" s="245" t="s">
        <v>18</v>
      </c>
      <c r="F262" s="246" t="s">
        <v>298</v>
      </c>
      <c r="G262" s="244"/>
      <c r="H262" s="247">
        <v>1.1699999999999999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143</v>
      </c>
      <c r="AU262" s="253" t="s">
        <v>82</v>
      </c>
      <c r="AV262" s="14" t="s">
        <v>82</v>
      </c>
      <c r="AW262" s="14" t="s">
        <v>34</v>
      </c>
      <c r="AX262" s="14" t="s">
        <v>72</v>
      </c>
      <c r="AY262" s="253" t="s">
        <v>133</v>
      </c>
    </row>
    <row r="263" s="13" customFormat="1">
      <c r="A263" s="13"/>
      <c r="B263" s="232"/>
      <c r="C263" s="233"/>
      <c r="D263" s="234" t="s">
        <v>143</v>
      </c>
      <c r="E263" s="235" t="s">
        <v>18</v>
      </c>
      <c r="F263" s="236" t="s">
        <v>221</v>
      </c>
      <c r="G263" s="233"/>
      <c r="H263" s="235" t="s">
        <v>18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143</v>
      </c>
      <c r="AU263" s="242" t="s">
        <v>82</v>
      </c>
      <c r="AV263" s="13" t="s">
        <v>80</v>
      </c>
      <c r="AW263" s="13" t="s">
        <v>34</v>
      </c>
      <c r="AX263" s="13" t="s">
        <v>72</v>
      </c>
      <c r="AY263" s="242" t="s">
        <v>133</v>
      </c>
    </row>
    <row r="264" s="14" customFormat="1">
      <c r="A264" s="14"/>
      <c r="B264" s="243"/>
      <c r="C264" s="244"/>
      <c r="D264" s="234" t="s">
        <v>143</v>
      </c>
      <c r="E264" s="245" t="s">
        <v>18</v>
      </c>
      <c r="F264" s="246" t="s">
        <v>241</v>
      </c>
      <c r="G264" s="244"/>
      <c r="H264" s="247">
        <v>4.2599999999999998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143</v>
      </c>
      <c r="AU264" s="253" t="s">
        <v>82</v>
      </c>
      <c r="AV264" s="14" t="s">
        <v>82</v>
      </c>
      <c r="AW264" s="14" t="s">
        <v>34</v>
      </c>
      <c r="AX264" s="14" t="s">
        <v>72</v>
      </c>
      <c r="AY264" s="253" t="s">
        <v>133</v>
      </c>
    </row>
    <row r="265" s="14" customFormat="1">
      <c r="A265" s="14"/>
      <c r="B265" s="243"/>
      <c r="C265" s="244"/>
      <c r="D265" s="234" t="s">
        <v>143</v>
      </c>
      <c r="E265" s="245" t="s">
        <v>18</v>
      </c>
      <c r="F265" s="246" t="s">
        <v>222</v>
      </c>
      <c r="G265" s="244"/>
      <c r="H265" s="247">
        <v>12.43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143</v>
      </c>
      <c r="AU265" s="253" t="s">
        <v>82</v>
      </c>
      <c r="AV265" s="14" t="s">
        <v>82</v>
      </c>
      <c r="AW265" s="14" t="s">
        <v>34</v>
      </c>
      <c r="AX265" s="14" t="s">
        <v>72</v>
      </c>
      <c r="AY265" s="253" t="s">
        <v>133</v>
      </c>
    </row>
    <row r="266" s="14" customFormat="1">
      <c r="A266" s="14"/>
      <c r="B266" s="243"/>
      <c r="C266" s="244"/>
      <c r="D266" s="234" t="s">
        <v>143</v>
      </c>
      <c r="E266" s="245" t="s">
        <v>18</v>
      </c>
      <c r="F266" s="246" t="s">
        <v>218</v>
      </c>
      <c r="G266" s="244"/>
      <c r="H266" s="247">
        <v>-1.6000000000000001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143</v>
      </c>
      <c r="AU266" s="253" t="s">
        <v>82</v>
      </c>
      <c r="AV266" s="14" t="s">
        <v>82</v>
      </c>
      <c r="AW266" s="14" t="s">
        <v>34</v>
      </c>
      <c r="AX266" s="14" t="s">
        <v>72</v>
      </c>
      <c r="AY266" s="253" t="s">
        <v>133</v>
      </c>
    </row>
    <row r="267" s="14" customFormat="1">
      <c r="A267" s="14"/>
      <c r="B267" s="243"/>
      <c r="C267" s="244"/>
      <c r="D267" s="234" t="s">
        <v>143</v>
      </c>
      <c r="E267" s="245" t="s">
        <v>18</v>
      </c>
      <c r="F267" s="246" t="s">
        <v>223</v>
      </c>
      <c r="G267" s="244"/>
      <c r="H267" s="247">
        <v>7.3099999999999996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143</v>
      </c>
      <c r="AU267" s="253" t="s">
        <v>82</v>
      </c>
      <c r="AV267" s="14" t="s">
        <v>82</v>
      </c>
      <c r="AW267" s="14" t="s">
        <v>34</v>
      </c>
      <c r="AX267" s="14" t="s">
        <v>72</v>
      </c>
      <c r="AY267" s="253" t="s">
        <v>133</v>
      </c>
    </row>
    <row r="268" s="14" customFormat="1">
      <c r="A268" s="14"/>
      <c r="B268" s="243"/>
      <c r="C268" s="244"/>
      <c r="D268" s="234" t="s">
        <v>143</v>
      </c>
      <c r="E268" s="245" t="s">
        <v>18</v>
      </c>
      <c r="F268" s="246" t="s">
        <v>299</v>
      </c>
      <c r="G268" s="244"/>
      <c r="H268" s="247">
        <v>0.28999999999999998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143</v>
      </c>
      <c r="AU268" s="253" t="s">
        <v>82</v>
      </c>
      <c r="AV268" s="14" t="s">
        <v>82</v>
      </c>
      <c r="AW268" s="14" t="s">
        <v>34</v>
      </c>
      <c r="AX268" s="14" t="s">
        <v>72</v>
      </c>
      <c r="AY268" s="253" t="s">
        <v>133</v>
      </c>
    </row>
    <row r="269" s="14" customFormat="1">
      <c r="A269" s="14"/>
      <c r="B269" s="243"/>
      <c r="C269" s="244"/>
      <c r="D269" s="234" t="s">
        <v>143</v>
      </c>
      <c r="E269" s="245" t="s">
        <v>18</v>
      </c>
      <c r="F269" s="246" t="s">
        <v>224</v>
      </c>
      <c r="G269" s="244"/>
      <c r="H269" s="247">
        <v>-2.3999999999999999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143</v>
      </c>
      <c r="AU269" s="253" t="s">
        <v>82</v>
      </c>
      <c r="AV269" s="14" t="s">
        <v>82</v>
      </c>
      <c r="AW269" s="14" t="s">
        <v>34</v>
      </c>
      <c r="AX269" s="14" t="s">
        <v>72</v>
      </c>
      <c r="AY269" s="253" t="s">
        <v>133</v>
      </c>
    </row>
    <row r="270" s="14" customFormat="1">
      <c r="A270" s="14"/>
      <c r="B270" s="243"/>
      <c r="C270" s="244"/>
      <c r="D270" s="234" t="s">
        <v>143</v>
      </c>
      <c r="E270" s="245" t="s">
        <v>18</v>
      </c>
      <c r="F270" s="246" t="s">
        <v>300</v>
      </c>
      <c r="G270" s="244"/>
      <c r="H270" s="247">
        <v>2.8999999999999999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143</v>
      </c>
      <c r="AU270" s="253" t="s">
        <v>82</v>
      </c>
      <c r="AV270" s="14" t="s">
        <v>82</v>
      </c>
      <c r="AW270" s="14" t="s">
        <v>34</v>
      </c>
      <c r="AX270" s="14" t="s">
        <v>72</v>
      </c>
      <c r="AY270" s="253" t="s">
        <v>133</v>
      </c>
    </row>
    <row r="271" s="14" customFormat="1">
      <c r="A271" s="14"/>
      <c r="B271" s="243"/>
      <c r="C271" s="244"/>
      <c r="D271" s="234" t="s">
        <v>143</v>
      </c>
      <c r="E271" s="245" t="s">
        <v>18</v>
      </c>
      <c r="F271" s="246" t="s">
        <v>231</v>
      </c>
      <c r="G271" s="244"/>
      <c r="H271" s="247">
        <v>-1.3999999999999999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143</v>
      </c>
      <c r="AU271" s="253" t="s">
        <v>82</v>
      </c>
      <c r="AV271" s="14" t="s">
        <v>82</v>
      </c>
      <c r="AW271" s="14" t="s">
        <v>34</v>
      </c>
      <c r="AX271" s="14" t="s">
        <v>72</v>
      </c>
      <c r="AY271" s="253" t="s">
        <v>133</v>
      </c>
    </row>
    <row r="272" s="13" customFormat="1">
      <c r="A272" s="13"/>
      <c r="B272" s="232"/>
      <c r="C272" s="233"/>
      <c r="D272" s="234" t="s">
        <v>143</v>
      </c>
      <c r="E272" s="235" t="s">
        <v>18</v>
      </c>
      <c r="F272" s="236" t="s">
        <v>225</v>
      </c>
      <c r="G272" s="233"/>
      <c r="H272" s="235" t="s">
        <v>18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143</v>
      </c>
      <c r="AU272" s="242" t="s">
        <v>82</v>
      </c>
      <c r="AV272" s="13" t="s">
        <v>80</v>
      </c>
      <c r="AW272" s="13" t="s">
        <v>34</v>
      </c>
      <c r="AX272" s="13" t="s">
        <v>72</v>
      </c>
      <c r="AY272" s="242" t="s">
        <v>133</v>
      </c>
    </row>
    <row r="273" s="14" customFormat="1">
      <c r="A273" s="14"/>
      <c r="B273" s="243"/>
      <c r="C273" s="244"/>
      <c r="D273" s="234" t="s">
        <v>143</v>
      </c>
      <c r="E273" s="245" t="s">
        <v>18</v>
      </c>
      <c r="F273" s="246" t="s">
        <v>301</v>
      </c>
      <c r="G273" s="244"/>
      <c r="H273" s="247">
        <v>5.7999999999999998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143</v>
      </c>
      <c r="AU273" s="253" t="s">
        <v>82</v>
      </c>
      <c r="AV273" s="14" t="s">
        <v>82</v>
      </c>
      <c r="AW273" s="14" t="s">
        <v>34</v>
      </c>
      <c r="AX273" s="14" t="s">
        <v>72</v>
      </c>
      <c r="AY273" s="253" t="s">
        <v>133</v>
      </c>
    </row>
    <row r="274" s="14" customFormat="1">
      <c r="A274" s="14"/>
      <c r="B274" s="243"/>
      <c r="C274" s="244"/>
      <c r="D274" s="234" t="s">
        <v>143</v>
      </c>
      <c r="E274" s="245" t="s">
        <v>18</v>
      </c>
      <c r="F274" s="246" t="s">
        <v>302</v>
      </c>
      <c r="G274" s="244"/>
      <c r="H274" s="247">
        <v>0.089999999999999997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143</v>
      </c>
      <c r="AU274" s="253" t="s">
        <v>82</v>
      </c>
      <c r="AV274" s="14" t="s">
        <v>82</v>
      </c>
      <c r="AW274" s="14" t="s">
        <v>34</v>
      </c>
      <c r="AX274" s="14" t="s">
        <v>72</v>
      </c>
      <c r="AY274" s="253" t="s">
        <v>133</v>
      </c>
    </row>
    <row r="275" s="14" customFormat="1">
      <c r="A275" s="14"/>
      <c r="B275" s="243"/>
      <c r="C275" s="244"/>
      <c r="D275" s="234" t="s">
        <v>143</v>
      </c>
      <c r="E275" s="245" t="s">
        <v>18</v>
      </c>
      <c r="F275" s="246" t="s">
        <v>220</v>
      </c>
      <c r="G275" s="244"/>
      <c r="H275" s="247">
        <v>-1.2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143</v>
      </c>
      <c r="AU275" s="253" t="s">
        <v>82</v>
      </c>
      <c r="AV275" s="14" t="s">
        <v>82</v>
      </c>
      <c r="AW275" s="14" t="s">
        <v>34</v>
      </c>
      <c r="AX275" s="14" t="s">
        <v>72</v>
      </c>
      <c r="AY275" s="253" t="s">
        <v>133</v>
      </c>
    </row>
    <row r="276" s="13" customFormat="1">
      <c r="A276" s="13"/>
      <c r="B276" s="232"/>
      <c r="C276" s="233"/>
      <c r="D276" s="234" t="s">
        <v>143</v>
      </c>
      <c r="E276" s="235" t="s">
        <v>18</v>
      </c>
      <c r="F276" s="236" t="s">
        <v>225</v>
      </c>
      <c r="G276" s="233"/>
      <c r="H276" s="235" t="s">
        <v>18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143</v>
      </c>
      <c r="AU276" s="242" t="s">
        <v>82</v>
      </c>
      <c r="AV276" s="13" t="s">
        <v>80</v>
      </c>
      <c r="AW276" s="13" t="s">
        <v>34</v>
      </c>
      <c r="AX276" s="13" t="s">
        <v>72</v>
      </c>
      <c r="AY276" s="242" t="s">
        <v>133</v>
      </c>
    </row>
    <row r="277" s="14" customFormat="1">
      <c r="A277" s="14"/>
      <c r="B277" s="243"/>
      <c r="C277" s="244"/>
      <c r="D277" s="234" t="s">
        <v>143</v>
      </c>
      <c r="E277" s="245" t="s">
        <v>18</v>
      </c>
      <c r="F277" s="246" t="s">
        <v>303</v>
      </c>
      <c r="G277" s="244"/>
      <c r="H277" s="247">
        <v>8.0600000000000005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143</v>
      </c>
      <c r="AU277" s="253" t="s">
        <v>82</v>
      </c>
      <c r="AV277" s="14" t="s">
        <v>82</v>
      </c>
      <c r="AW277" s="14" t="s">
        <v>34</v>
      </c>
      <c r="AX277" s="14" t="s">
        <v>72</v>
      </c>
      <c r="AY277" s="253" t="s">
        <v>133</v>
      </c>
    </row>
    <row r="278" s="14" customFormat="1">
      <c r="A278" s="14"/>
      <c r="B278" s="243"/>
      <c r="C278" s="244"/>
      <c r="D278" s="234" t="s">
        <v>143</v>
      </c>
      <c r="E278" s="245" t="s">
        <v>18</v>
      </c>
      <c r="F278" s="246" t="s">
        <v>302</v>
      </c>
      <c r="G278" s="244"/>
      <c r="H278" s="247">
        <v>0.089999999999999997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143</v>
      </c>
      <c r="AU278" s="253" t="s">
        <v>82</v>
      </c>
      <c r="AV278" s="14" t="s">
        <v>82</v>
      </c>
      <c r="AW278" s="14" t="s">
        <v>34</v>
      </c>
      <c r="AX278" s="14" t="s">
        <v>72</v>
      </c>
      <c r="AY278" s="253" t="s">
        <v>133</v>
      </c>
    </row>
    <row r="279" s="14" customFormat="1">
      <c r="A279" s="14"/>
      <c r="B279" s="243"/>
      <c r="C279" s="244"/>
      <c r="D279" s="234" t="s">
        <v>143</v>
      </c>
      <c r="E279" s="245" t="s">
        <v>18</v>
      </c>
      <c r="F279" s="246" t="s">
        <v>220</v>
      </c>
      <c r="G279" s="244"/>
      <c r="H279" s="247">
        <v>-1.2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143</v>
      </c>
      <c r="AU279" s="253" t="s">
        <v>82</v>
      </c>
      <c r="AV279" s="14" t="s">
        <v>82</v>
      </c>
      <c r="AW279" s="14" t="s">
        <v>34</v>
      </c>
      <c r="AX279" s="14" t="s">
        <v>72</v>
      </c>
      <c r="AY279" s="253" t="s">
        <v>133</v>
      </c>
    </row>
    <row r="280" s="14" customFormat="1">
      <c r="A280" s="14"/>
      <c r="B280" s="243"/>
      <c r="C280" s="244"/>
      <c r="D280" s="234" t="s">
        <v>143</v>
      </c>
      <c r="E280" s="245" t="s">
        <v>18</v>
      </c>
      <c r="F280" s="246" t="s">
        <v>302</v>
      </c>
      <c r="G280" s="244"/>
      <c r="H280" s="247">
        <v>0.089999999999999997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143</v>
      </c>
      <c r="AU280" s="253" t="s">
        <v>82</v>
      </c>
      <c r="AV280" s="14" t="s">
        <v>82</v>
      </c>
      <c r="AW280" s="14" t="s">
        <v>34</v>
      </c>
      <c r="AX280" s="14" t="s">
        <v>72</v>
      </c>
      <c r="AY280" s="253" t="s">
        <v>133</v>
      </c>
    </row>
    <row r="281" s="13" customFormat="1">
      <c r="A281" s="13"/>
      <c r="B281" s="232"/>
      <c r="C281" s="233"/>
      <c r="D281" s="234" t="s">
        <v>143</v>
      </c>
      <c r="E281" s="235" t="s">
        <v>18</v>
      </c>
      <c r="F281" s="236" t="s">
        <v>227</v>
      </c>
      <c r="G281" s="233"/>
      <c r="H281" s="235" t="s">
        <v>18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143</v>
      </c>
      <c r="AU281" s="242" t="s">
        <v>82</v>
      </c>
      <c r="AV281" s="13" t="s">
        <v>80</v>
      </c>
      <c r="AW281" s="13" t="s">
        <v>34</v>
      </c>
      <c r="AX281" s="13" t="s">
        <v>72</v>
      </c>
      <c r="AY281" s="242" t="s">
        <v>133</v>
      </c>
    </row>
    <row r="282" s="14" customFormat="1">
      <c r="A282" s="14"/>
      <c r="B282" s="243"/>
      <c r="C282" s="244"/>
      <c r="D282" s="234" t="s">
        <v>143</v>
      </c>
      <c r="E282" s="245" t="s">
        <v>18</v>
      </c>
      <c r="F282" s="246" t="s">
        <v>228</v>
      </c>
      <c r="G282" s="244"/>
      <c r="H282" s="247">
        <v>6.0499999999999998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143</v>
      </c>
      <c r="AU282" s="253" t="s">
        <v>82</v>
      </c>
      <c r="AV282" s="14" t="s">
        <v>82</v>
      </c>
      <c r="AW282" s="14" t="s">
        <v>34</v>
      </c>
      <c r="AX282" s="14" t="s">
        <v>72</v>
      </c>
      <c r="AY282" s="253" t="s">
        <v>133</v>
      </c>
    </row>
    <row r="283" s="14" customFormat="1">
      <c r="A283" s="14"/>
      <c r="B283" s="243"/>
      <c r="C283" s="244"/>
      <c r="D283" s="234" t="s">
        <v>143</v>
      </c>
      <c r="E283" s="245" t="s">
        <v>18</v>
      </c>
      <c r="F283" s="246" t="s">
        <v>304</v>
      </c>
      <c r="G283" s="244"/>
      <c r="H283" s="247">
        <v>3.1200000000000001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143</v>
      </c>
      <c r="AU283" s="253" t="s">
        <v>82</v>
      </c>
      <c r="AV283" s="14" t="s">
        <v>82</v>
      </c>
      <c r="AW283" s="14" t="s">
        <v>34</v>
      </c>
      <c r="AX283" s="14" t="s">
        <v>72</v>
      </c>
      <c r="AY283" s="253" t="s">
        <v>133</v>
      </c>
    </row>
    <row r="284" s="14" customFormat="1">
      <c r="A284" s="14"/>
      <c r="B284" s="243"/>
      <c r="C284" s="244"/>
      <c r="D284" s="234" t="s">
        <v>143</v>
      </c>
      <c r="E284" s="245" t="s">
        <v>18</v>
      </c>
      <c r="F284" s="246" t="s">
        <v>230</v>
      </c>
      <c r="G284" s="244"/>
      <c r="H284" s="247">
        <v>5.6799999999999997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143</v>
      </c>
      <c r="AU284" s="253" t="s">
        <v>82</v>
      </c>
      <c r="AV284" s="14" t="s">
        <v>82</v>
      </c>
      <c r="AW284" s="14" t="s">
        <v>34</v>
      </c>
      <c r="AX284" s="14" t="s">
        <v>72</v>
      </c>
      <c r="AY284" s="253" t="s">
        <v>133</v>
      </c>
    </row>
    <row r="285" s="14" customFormat="1">
      <c r="A285" s="14"/>
      <c r="B285" s="243"/>
      <c r="C285" s="244"/>
      <c r="D285" s="234" t="s">
        <v>143</v>
      </c>
      <c r="E285" s="245" t="s">
        <v>18</v>
      </c>
      <c r="F285" s="246" t="s">
        <v>305</v>
      </c>
      <c r="G285" s="244"/>
      <c r="H285" s="247">
        <v>0.23999999999999999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143</v>
      </c>
      <c r="AU285" s="253" t="s">
        <v>82</v>
      </c>
      <c r="AV285" s="14" t="s">
        <v>82</v>
      </c>
      <c r="AW285" s="14" t="s">
        <v>34</v>
      </c>
      <c r="AX285" s="14" t="s">
        <v>72</v>
      </c>
      <c r="AY285" s="253" t="s">
        <v>133</v>
      </c>
    </row>
    <row r="286" s="14" customFormat="1">
      <c r="A286" s="14"/>
      <c r="B286" s="243"/>
      <c r="C286" s="244"/>
      <c r="D286" s="234" t="s">
        <v>143</v>
      </c>
      <c r="E286" s="245" t="s">
        <v>18</v>
      </c>
      <c r="F286" s="246" t="s">
        <v>231</v>
      </c>
      <c r="G286" s="244"/>
      <c r="H286" s="247">
        <v>-1.3999999999999999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143</v>
      </c>
      <c r="AU286" s="253" t="s">
        <v>82</v>
      </c>
      <c r="AV286" s="14" t="s">
        <v>82</v>
      </c>
      <c r="AW286" s="14" t="s">
        <v>34</v>
      </c>
      <c r="AX286" s="14" t="s">
        <v>72</v>
      </c>
      <c r="AY286" s="253" t="s">
        <v>133</v>
      </c>
    </row>
    <row r="287" s="13" customFormat="1">
      <c r="A287" s="13"/>
      <c r="B287" s="232"/>
      <c r="C287" s="233"/>
      <c r="D287" s="234" t="s">
        <v>143</v>
      </c>
      <c r="E287" s="235" t="s">
        <v>18</v>
      </c>
      <c r="F287" s="236" t="s">
        <v>232</v>
      </c>
      <c r="G287" s="233"/>
      <c r="H287" s="235" t="s">
        <v>18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143</v>
      </c>
      <c r="AU287" s="242" t="s">
        <v>82</v>
      </c>
      <c r="AV287" s="13" t="s">
        <v>80</v>
      </c>
      <c r="AW287" s="13" t="s">
        <v>34</v>
      </c>
      <c r="AX287" s="13" t="s">
        <v>72</v>
      </c>
      <c r="AY287" s="242" t="s">
        <v>133</v>
      </c>
    </row>
    <row r="288" s="14" customFormat="1">
      <c r="A288" s="14"/>
      <c r="B288" s="243"/>
      <c r="C288" s="244"/>
      <c r="D288" s="234" t="s">
        <v>143</v>
      </c>
      <c r="E288" s="245" t="s">
        <v>18</v>
      </c>
      <c r="F288" s="246" t="s">
        <v>295</v>
      </c>
      <c r="G288" s="244"/>
      <c r="H288" s="247">
        <v>3.9100000000000001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143</v>
      </c>
      <c r="AU288" s="253" t="s">
        <v>82</v>
      </c>
      <c r="AV288" s="14" t="s">
        <v>82</v>
      </c>
      <c r="AW288" s="14" t="s">
        <v>34</v>
      </c>
      <c r="AX288" s="14" t="s">
        <v>72</v>
      </c>
      <c r="AY288" s="253" t="s">
        <v>133</v>
      </c>
    </row>
    <row r="289" s="14" customFormat="1">
      <c r="A289" s="14"/>
      <c r="B289" s="243"/>
      <c r="C289" s="244"/>
      <c r="D289" s="234" t="s">
        <v>143</v>
      </c>
      <c r="E289" s="245" t="s">
        <v>18</v>
      </c>
      <c r="F289" s="246" t="s">
        <v>306</v>
      </c>
      <c r="G289" s="244"/>
      <c r="H289" s="247">
        <v>12.6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143</v>
      </c>
      <c r="AU289" s="253" t="s">
        <v>82</v>
      </c>
      <c r="AV289" s="14" t="s">
        <v>82</v>
      </c>
      <c r="AW289" s="14" t="s">
        <v>34</v>
      </c>
      <c r="AX289" s="14" t="s">
        <v>72</v>
      </c>
      <c r="AY289" s="253" t="s">
        <v>133</v>
      </c>
    </row>
    <row r="290" s="14" customFormat="1">
      <c r="A290" s="14"/>
      <c r="B290" s="243"/>
      <c r="C290" s="244"/>
      <c r="D290" s="234" t="s">
        <v>143</v>
      </c>
      <c r="E290" s="245" t="s">
        <v>18</v>
      </c>
      <c r="F290" s="246" t="s">
        <v>235</v>
      </c>
      <c r="G290" s="244"/>
      <c r="H290" s="247">
        <v>5.1699999999999999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143</v>
      </c>
      <c r="AU290" s="253" t="s">
        <v>82</v>
      </c>
      <c r="AV290" s="14" t="s">
        <v>82</v>
      </c>
      <c r="AW290" s="14" t="s">
        <v>34</v>
      </c>
      <c r="AX290" s="14" t="s">
        <v>72</v>
      </c>
      <c r="AY290" s="253" t="s">
        <v>133</v>
      </c>
    </row>
    <row r="291" s="14" customFormat="1">
      <c r="A291" s="14"/>
      <c r="B291" s="243"/>
      <c r="C291" s="244"/>
      <c r="D291" s="234" t="s">
        <v>143</v>
      </c>
      <c r="E291" s="245" t="s">
        <v>18</v>
      </c>
      <c r="F291" s="246" t="s">
        <v>234</v>
      </c>
      <c r="G291" s="244"/>
      <c r="H291" s="247">
        <v>2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143</v>
      </c>
      <c r="AU291" s="253" t="s">
        <v>82</v>
      </c>
      <c r="AV291" s="14" t="s">
        <v>82</v>
      </c>
      <c r="AW291" s="14" t="s">
        <v>34</v>
      </c>
      <c r="AX291" s="14" t="s">
        <v>72</v>
      </c>
      <c r="AY291" s="253" t="s">
        <v>133</v>
      </c>
    </row>
    <row r="292" s="14" customFormat="1">
      <c r="A292" s="14"/>
      <c r="B292" s="243"/>
      <c r="C292" s="244"/>
      <c r="D292" s="234" t="s">
        <v>143</v>
      </c>
      <c r="E292" s="245" t="s">
        <v>18</v>
      </c>
      <c r="F292" s="246" t="s">
        <v>307</v>
      </c>
      <c r="G292" s="244"/>
      <c r="H292" s="247">
        <v>-2.7999999999999998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143</v>
      </c>
      <c r="AU292" s="253" t="s">
        <v>82</v>
      </c>
      <c r="AV292" s="14" t="s">
        <v>82</v>
      </c>
      <c r="AW292" s="14" t="s">
        <v>34</v>
      </c>
      <c r="AX292" s="14" t="s">
        <v>72</v>
      </c>
      <c r="AY292" s="253" t="s">
        <v>133</v>
      </c>
    </row>
    <row r="293" s="14" customFormat="1">
      <c r="A293" s="14"/>
      <c r="B293" s="243"/>
      <c r="C293" s="244"/>
      <c r="D293" s="234" t="s">
        <v>143</v>
      </c>
      <c r="E293" s="245" t="s">
        <v>18</v>
      </c>
      <c r="F293" s="246" t="s">
        <v>218</v>
      </c>
      <c r="G293" s="244"/>
      <c r="H293" s="247">
        <v>-1.6000000000000001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143</v>
      </c>
      <c r="AU293" s="253" t="s">
        <v>82</v>
      </c>
      <c r="AV293" s="14" t="s">
        <v>82</v>
      </c>
      <c r="AW293" s="14" t="s">
        <v>34</v>
      </c>
      <c r="AX293" s="14" t="s">
        <v>72</v>
      </c>
      <c r="AY293" s="253" t="s">
        <v>133</v>
      </c>
    </row>
    <row r="294" s="13" customFormat="1">
      <c r="A294" s="13"/>
      <c r="B294" s="232"/>
      <c r="C294" s="233"/>
      <c r="D294" s="234" t="s">
        <v>143</v>
      </c>
      <c r="E294" s="235" t="s">
        <v>18</v>
      </c>
      <c r="F294" s="236" t="s">
        <v>236</v>
      </c>
      <c r="G294" s="233"/>
      <c r="H294" s="235" t="s">
        <v>18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143</v>
      </c>
      <c r="AU294" s="242" t="s">
        <v>82</v>
      </c>
      <c r="AV294" s="13" t="s">
        <v>80</v>
      </c>
      <c r="AW294" s="13" t="s">
        <v>34</v>
      </c>
      <c r="AX294" s="13" t="s">
        <v>72</v>
      </c>
      <c r="AY294" s="242" t="s">
        <v>133</v>
      </c>
    </row>
    <row r="295" s="14" customFormat="1">
      <c r="A295" s="14"/>
      <c r="B295" s="243"/>
      <c r="C295" s="244"/>
      <c r="D295" s="234" t="s">
        <v>143</v>
      </c>
      <c r="E295" s="245" t="s">
        <v>18</v>
      </c>
      <c r="F295" s="246" t="s">
        <v>230</v>
      </c>
      <c r="G295" s="244"/>
      <c r="H295" s="247">
        <v>5.6799999999999997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143</v>
      </c>
      <c r="AU295" s="253" t="s">
        <v>82</v>
      </c>
      <c r="AV295" s="14" t="s">
        <v>82</v>
      </c>
      <c r="AW295" s="14" t="s">
        <v>34</v>
      </c>
      <c r="AX295" s="14" t="s">
        <v>72</v>
      </c>
      <c r="AY295" s="253" t="s">
        <v>133</v>
      </c>
    </row>
    <row r="296" s="14" customFormat="1">
      <c r="A296" s="14"/>
      <c r="B296" s="243"/>
      <c r="C296" s="244"/>
      <c r="D296" s="234" t="s">
        <v>143</v>
      </c>
      <c r="E296" s="245" t="s">
        <v>18</v>
      </c>
      <c r="F296" s="246" t="s">
        <v>308</v>
      </c>
      <c r="G296" s="244"/>
      <c r="H296" s="247">
        <v>1.6000000000000001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143</v>
      </c>
      <c r="AU296" s="253" t="s">
        <v>82</v>
      </c>
      <c r="AV296" s="14" t="s">
        <v>82</v>
      </c>
      <c r="AW296" s="14" t="s">
        <v>34</v>
      </c>
      <c r="AX296" s="14" t="s">
        <v>72</v>
      </c>
      <c r="AY296" s="253" t="s">
        <v>133</v>
      </c>
    </row>
    <row r="297" s="14" customFormat="1">
      <c r="A297" s="14"/>
      <c r="B297" s="243"/>
      <c r="C297" s="244"/>
      <c r="D297" s="234" t="s">
        <v>143</v>
      </c>
      <c r="E297" s="245" t="s">
        <v>18</v>
      </c>
      <c r="F297" s="246" t="s">
        <v>309</v>
      </c>
      <c r="G297" s="244"/>
      <c r="H297" s="247">
        <v>1.53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143</v>
      </c>
      <c r="AU297" s="253" t="s">
        <v>82</v>
      </c>
      <c r="AV297" s="14" t="s">
        <v>82</v>
      </c>
      <c r="AW297" s="14" t="s">
        <v>34</v>
      </c>
      <c r="AX297" s="14" t="s">
        <v>72</v>
      </c>
      <c r="AY297" s="253" t="s">
        <v>133</v>
      </c>
    </row>
    <row r="298" s="14" customFormat="1">
      <c r="A298" s="14"/>
      <c r="B298" s="243"/>
      <c r="C298" s="244"/>
      <c r="D298" s="234" t="s">
        <v>143</v>
      </c>
      <c r="E298" s="245" t="s">
        <v>18</v>
      </c>
      <c r="F298" s="246" t="s">
        <v>237</v>
      </c>
      <c r="G298" s="244"/>
      <c r="H298" s="247">
        <v>4.0300000000000002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143</v>
      </c>
      <c r="AU298" s="253" t="s">
        <v>82</v>
      </c>
      <c r="AV298" s="14" t="s">
        <v>82</v>
      </c>
      <c r="AW298" s="14" t="s">
        <v>34</v>
      </c>
      <c r="AX298" s="14" t="s">
        <v>72</v>
      </c>
      <c r="AY298" s="253" t="s">
        <v>133</v>
      </c>
    </row>
    <row r="299" s="14" customFormat="1">
      <c r="A299" s="14"/>
      <c r="B299" s="243"/>
      <c r="C299" s="244"/>
      <c r="D299" s="234" t="s">
        <v>143</v>
      </c>
      <c r="E299" s="245" t="s">
        <v>18</v>
      </c>
      <c r="F299" s="246" t="s">
        <v>310</v>
      </c>
      <c r="G299" s="244"/>
      <c r="H299" s="247">
        <v>1.76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143</v>
      </c>
      <c r="AU299" s="253" t="s">
        <v>82</v>
      </c>
      <c r="AV299" s="14" t="s">
        <v>82</v>
      </c>
      <c r="AW299" s="14" t="s">
        <v>34</v>
      </c>
      <c r="AX299" s="14" t="s">
        <v>72</v>
      </c>
      <c r="AY299" s="253" t="s">
        <v>133</v>
      </c>
    </row>
    <row r="300" s="14" customFormat="1">
      <c r="A300" s="14"/>
      <c r="B300" s="243"/>
      <c r="C300" s="244"/>
      <c r="D300" s="234" t="s">
        <v>143</v>
      </c>
      <c r="E300" s="245" t="s">
        <v>18</v>
      </c>
      <c r="F300" s="246" t="s">
        <v>220</v>
      </c>
      <c r="G300" s="244"/>
      <c r="H300" s="247">
        <v>-1.2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143</v>
      </c>
      <c r="AU300" s="253" t="s">
        <v>82</v>
      </c>
      <c r="AV300" s="14" t="s">
        <v>82</v>
      </c>
      <c r="AW300" s="14" t="s">
        <v>34</v>
      </c>
      <c r="AX300" s="14" t="s">
        <v>72</v>
      </c>
      <c r="AY300" s="253" t="s">
        <v>133</v>
      </c>
    </row>
    <row r="301" s="14" customFormat="1">
      <c r="A301" s="14"/>
      <c r="B301" s="243"/>
      <c r="C301" s="244"/>
      <c r="D301" s="234" t="s">
        <v>143</v>
      </c>
      <c r="E301" s="245" t="s">
        <v>18</v>
      </c>
      <c r="F301" s="246" t="s">
        <v>311</v>
      </c>
      <c r="G301" s="244"/>
      <c r="H301" s="247">
        <v>0.16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143</v>
      </c>
      <c r="AU301" s="253" t="s">
        <v>82</v>
      </c>
      <c r="AV301" s="14" t="s">
        <v>82</v>
      </c>
      <c r="AW301" s="14" t="s">
        <v>34</v>
      </c>
      <c r="AX301" s="14" t="s">
        <v>72</v>
      </c>
      <c r="AY301" s="253" t="s">
        <v>133</v>
      </c>
    </row>
    <row r="302" s="13" customFormat="1">
      <c r="A302" s="13"/>
      <c r="B302" s="232"/>
      <c r="C302" s="233"/>
      <c r="D302" s="234" t="s">
        <v>143</v>
      </c>
      <c r="E302" s="235" t="s">
        <v>18</v>
      </c>
      <c r="F302" s="236" t="s">
        <v>312</v>
      </c>
      <c r="G302" s="233"/>
      <c r="H302" s="235" t="s">
        <v>18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143</v>
      </c>
      <c r="AU302" s="242" t="s">
        <v>82</v>
      </c>
      <c r="AV302" s="13" t="s">
        <v>80</v>
      </c>
      <c r="AW302" s="13" t="s">
        <v>34</v>
      </c>
      <c r="AX302" s="13" t="s">
        <v>72</v>
      </c>
      <c r="AY302" s="242" t="s">
        <v>133</v>
      </c>
    </row>
    <row r="303" s="14" customFormat="1">
      <c r="A303" s="14"/>
      <c r="B303" s="243"/>
      <c r="C303" s="244"/>
      <c r="D303" s="234" t="s">
        <v>143</v>
      </c>
      <c r="E303" s="245" t="s">
        <v>18</v>
      </c>
      <c r="F303" s="246" t="s">
        <v>313</v>
      </c>
      <c r="G303" s="244"/>
      <c r="H303" s="247">
        <v>6.9299999999999997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143</v>
      </c>
      <c r="AU303" s="253" t="s">
        <v>82</v>
      </c>
      <c r="AV303" s="14" t="s">
        <v>82</v>
      </c>
      <c r="AW303" s="14" t="s">
        <v>34</v>
      </c>
      <c r="AX303" s="14" t="s">
        <v>72</v>
      </c>
      <c r="AY303" s="253" t="s">
        <v>133</v>
      </c>
    </row>
    <row r="304" s="14" customFormat="1">
      <c r="A304" s="14"/>
      <c r="B304" s="243"/>
      <c r="C304" s="244"/>
      <c r="D304" s="234" t="s">
        <v>143</v>
      </c>
      <c r="E304" s="245" t="s">
        <v>18</v>
      </c>
      <c r="F304" s="246" t="s">
        <v>314</v>
      </c>
      <c r="G304" s="244"/>
      <c r="H304" s="247">
        <v>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143</v>
      </c>
      <c r="AU304" s="253" t="s">
        <v>82</v>
      </c>
      <c r="AV304" s="14" t="s">
        <v>82</v>
      </c>
      <c r="AW304" s="14" t="s">
        <v>34</v>
      </c>
      <c r="AX304" s="14" t="s">
        <v>72</v>
      </c>
      <c r="AY304" s="253" t="s">
        <v>133</v>
      </c>
    </row>
    <row r="305" s="14" customFormat="1">
      <c r="A305" s="14"/>
      <c r="B305" s="243"/>
      <c r="C305" s="244"/>
      <c r="D305" s="234" t="s">
        <v>143</v>
      </c>
      <c r="E305" s="245" t="s">
        <v>18</v>
      </c>
      <c r="F305" s="246" t="s">
        <v>220</v>
      </c>
      <c r="G305" s="244"/>
      <c r="H305" s="247">
        <v>-1.2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143</v>
      </c>
      <c r="AU305" s="253" t="s">
        <v>82</v>
      </c>
      <c r="AV305" s="14" t="s">
        <v>82</v>
      </c>
      <c r="AW305" s="14" t="s">
        <v>34</v>
      </c>
      <c r="AX305" s="14" t="s">
        <v>72</v>
      </c>
      <c r="AY305" s="253" t="s">
        <v>133</v>
      </c>
    </row>
    <row r="306" s="13" customFormat="1">
      <c r="A306" s="13"/>
      <c r="B306" s="232"/>
      <c r="C306" s="233"/>
      <c r="D306" s="234" t="s">
        <v>143</v>
      </c>
      <c r="E306" s="235" t="s">
        <v>18</v>
      </c>
      <c r="F306" s="236" t="s">
        <v>240</v>
      </c>
      <c r="G306" s="233"/>
      <c r="H306" s="235" t="s">
        <v>18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143</v>
      </c>
      <c r="AU306" s="242" t="s">
        <v>82</v>
      </c>
      <c r="AV306" s="13" t="s">
        <v>80</v>
      </c>
      <c r="AW306" s="13" t="s">
        <v>34</v>
      </c>
      <c r="AX306" s="13" t="s">
        <v>72</v>
      </c>
      <c r="AY306" s="242" t="s">
        <v>133</v>
      </c>
    </row>
    <row r="307" s="14" customFormat="1">
      <c r="A307" s="14"/>
      <c r="B307" s="243"/>
      <c r="C307" s="244"/>
      <c r="D307" s="234" t="s">
        <v>143</v>
      </c>
      <c r="E307" s="245" t="s">
        <v>18</v>
      </c>
      <c r="F307" s="246" t="s">
        <v>315</v>
      </c>
      <c r="G307" s="244"/>
      <c r="H307" s="247">
        <v>7.46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143</v>
      </c>
      <c r="AU307" s="253" t="s">
        <v>82</v>
      </c>
      <c r="AV307" s="14" t="s">
        <v>82</v>
      </c>
      <c r="AW307" s="14" t="s">
        <v>34</v>
      </c>
      <c r="AX307" s="14" t="s">
        <v>72</v>
      </c>
      <c r="AY307" s="253" t="s">
        <v>133</v>
      </c>
    </row>
    <row r="308" s="14" customFormat="1">
      <c r="A308" s="14"/>
      <c r="B308" s="243"/>
      <c r="C308" s="244"/>
      <c r="D308" s="234" t="s">
        <v>143</v>
      </c>
      <c r="E308" s="245" t="s">
        <v>18</v>
      </c>
      <c r="F308" s="246" t="s">
        <v>241</v>
      </c>
      <c r="G308" s="244"/>
      <c r="H308" s="247">
        <v>4.2599999999999998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143</v>
      </c>
      <c r="AU308" s="253" t="s">
        <v>82</v>
      </c>
      <c r="AV308" s="14" t="s">
        <v>82</v>
      </c>
      <c r="AW308" s="14" t="s">
        <v>34</v>
      </c>
      <c r="AX308" s="14" t="s">
        <v>72</v>
      </c>
      <c r="AY308" s="253" t="s">
        <v>133</v>
      </c>
    </row>
    <row r="309" s="14" customFormat="1">
      <c r="A309" s="14"/>
      <c r="B309" s="243"/>
      <c r="C309" s="244"/>
      <c r="D309" s="234" t="s">
        <v>143</v>
      </c>
      <c r="E309" s="245" t="s">
        <v>18</v>
      </c>
      <c r="F309" s="246" t="s">
        <v>231</v>
      </c>
      <c r="G309" s="244"/>
      <c r="H309" s="247">
        <v>-1.3999999999999999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143</v>
      </c>
      <c r="AU309" s="253" t="s">
        <v>82</v>
      </c>
      <c r="AV309" s="14" t="s">
        <v>82</v>
      </c>
      <c r="AW309" s="14" t="s">
        <v>34</v>
      </c>
      <c r="AX309" s="14" t="s">
        <v>72</v>
      </c>
      <c r="AY309" s="253" t="s">
        <v>133</v>
      </c>
    </row>
    <row r="310" s="13" customFormat="1">
      <c r="A310" s="13"/>
      <c r="B310" s="232"/>
      <c r="C310" s="233"/>
      <c r="D310" s="234" t="s">
        <v>143</v>
      </c>
      <c r="E310" s="235" t="s">
        <v>18</v>
      </c>
      <c r="F310" s="236" t="s">
        <v>242</v>
      </c>
      <c r="G310" s="233"/>
      <c r="H310" s="235" t="s">
        <v>18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143</v>
      </c>
      <c r="AU310" s="242" t="s">
        <v>82</v>
      </c>
      <c r="AV310" s="13" t="s">
        <v>80</v>
      </c>
      <c r="AW310" s="13" t="s">
        <v>34</v>
      </c>
      <c r="AX310" s="13" t="s">
        <v>72</v>
      </c>
      <c r="AY310" s="242" t="s">
        <v>133</v>
      </c>
    </row>
    <row r="311" s="14" customFormat="1">
      <c r="A311" s="14"/>
      <c r="B311" s="243"/>
      <c r="C311" s="244"/>
      <c r="D311" s="234" t="s">
        <v>143</v>
      </c>
      <c r="E311" s="245" t="s">
        <v>18</v>
      </c>
      <c r="F311" s="246" t="s">
        <v>234</v>
      </c>
      <c r="G311" s="244"/>
      <c r="H311" s="247">
        <v>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143</v>
      </c>
      <c r="AU311" s="253" t="s">
        <v>82</v>
      </c>
      <c r="AV311" s="14" t="s">
        <v>82</v>
      </c>
      <c r="AW311" s="14" t="s">
        <v>34</v>
      </c>
      <c r="AX311" s="14" t="s">
        <v>72</v>
      </c>
      <c r="AY311" s="253" t="s">
        <v>133</v>
      </c>
    </row>
    <row r="312" s="14" customFormat="1">
      <c r="A312" s="14"/>
      <c r="B312" s="243"/>
      <c r="C312" s="244"/>
      <c r="D312" s="234" t="s">
        <v>143</v>
      </c>
      <c r="E312" s="245" t="s">
        <v>18</v>
      </c>
      <c r="F312" s="246" t="s">
        <v>316</v>
      </c>
      <c r="G312" s="244"/>
      <c r="H312" s="247">
        <v>20.079999999999998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143</v>
      </c>
      <c r="AU312" s="253" t="s">
        <v>82</v>
      </c>
      <c r="AV312" s="14" t="s">
        <v>82</v>
      </c>
      <c r="AW312" s="14" t="s">
        <v>34</v>
      </c>
      <c r="AX312" s="14" t="s">
        <v>72</v>
      </c>
      <c r="AY312" s="253" t="s">
        <v>133</v>
      </c>
    </row>
    <row r="313" s="14" customFormat="1">
      <c r="A313" s="14"/>
      <c r="B313" s="243"/>
      <c r="C313" s="244"/>
      <c r="D313" s="234" t="s">
        <v>143</v>
      </c>
      <c r="E313" s="245" t="s">
        <v>18</v>
      </c>
      <c r="F313" s="246" t="s">
        <v>244</v>
      </c>
      <c r="G313" s="244"/>
      <c r="H313" s="247">
        <v>-1.8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143</v>
      </c>
      <c r="AU313" s="253" t="s">
        <v>82</v>
      </c>
      <c r="AV313" s="14" t="s">
        <v>82</v>
      </c>
      <c r="AW313" s="14" t="s">
        <v>34</v>
      </c>
      <c r="AX313" s="14" t="s">
        <v>72</v>
      </c>
      <c r="AY313" s="253" t="s">
        <v>133</v>
      </c>
    </row>
    <row r="314" s="14" customFormat="1">
      <c r="A314" s="14"/>
      <c r="B314" s="243"/>
      <c r="C314" s="244"/>
      <c r="D314" s="234" t="s">
        <v>143</v>
      </c>
      <c r="E314" s="245" t="s">
        <v>18</v>
      </c>
      <c r="F314" s="246" t="s">
        <v>317</v>
      </c>
      <c r="G314" s="244"/>
      <c r="H314" s="247">
        <v>9.8599999999999994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143</v>
      </c>
      <c r="AU314" s="253" t="s">
        <v>82</v>
      </c>
      <c r="AV314" s="14" t="s">
        <v>82</v>
      </c>
      <c r="AW314" s="14" t="s">
        <v>34</v>
      </c>
      <c r="AX314" s="14" t="s">
        <v>72</v>
      </c>
      <c r="AY314" s="253" t="s">
        <v>133</v>
      </c>
    </row>
    <row r="315" s="13" customFormat="1">
      <c r="A315" s="13"/>
      <c r="B315" s="232"/>
      <c r="C315" s="233"/>
      <c r="D315" s="234" t="s">
        <v>143</v>
      </c>
      <c r="E315" s="235" t="s">
        <v>18</v>
      </c>
      <c r="F315" s="236" t="s">
        <v>318</v>
      </c>
      <c r="G315" s="233"/>
      <c r="H315" s="235" t="s">
        <v>18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143</v>
      </c>
      <c r="AU315" s="242" t="s">
        <v>82</v>
      </c>
      <c r="AV315" s="13" t="s">
        <v>80</v>
      </c>
      <c r="AW315" s="13" t="s">
        <v>34</v>
      </c>
      <c r="AX315" s="13" t="s">
        <v>72</v>
      </c>
      <c r="AY315" s="242" t="s">
        <v>133</v>
      </c>
    </row>
    <row r="316" s="14" customFormat="1">
      <c r="A316" s="14"/>
      <c r="B316" s="243"/>
      <c r="C316" s="244"/>
      <c r="D316" s="234" t="s">
        <v>143</v>
      </c>
      <c r="E316" s="245" t="s">
        <v>18</v>
      </c>
      <c r="F316" s="246" t="s">
        <v>319</v>
      </c>
      <c r="G316" s="244"/>
      <c r="H316" s="247">
        <v>14.24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143</v>
      </c>
      <c r="AU316" s="253" t="s">
        <v>82</v>
      </c>
      <c r="AV316" s="14" t="s">
        <v>82</v>
      </c>
      <c r="AW316" s="14" t="s">
        <v>34</v>
      </c>
      <c r="AX316" s="14" t="s">
        <v>72</v>
      </c>
      <c r="AY316" s="253" t="s">
        <v>133</v>
      </c>
    </row>
    <row r="317" s="13" customFormat="1">
      <c r="A317" s="13"/>
      <c r="B317" s="232"/>
      <c r="C317" s="233"/>
      <c r="D317" s="234" t="s">
        <v>143</v>
      </c>
      <c r="E317" s="235" t="s">
        <v>18</v>
      </c>
      <c r="F317" s="236" t="s">
        <v>246</v>
      </c>
      <c r="G317" s="233"/>
      <c r="H317" s="235" t="s">
        <v>18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143</v>
      </c>
      <c r="AU317" s="242" t="s">
        <v>82</v>
      </c>
      <c r="AV317" s="13" t="s">
        <v>80</v>
      </c>
      <c r="AW317" s="13" t="s">
        <v>34</v>
      </c>
      <c r="AX317" s="13" t="s">
        <v>72</v>
      </c>
      <c r="AY317" s="242" t="s">
        <v>133</v>
      </c>
    </row>
    <row r="318" s="14" customFormat="1">
      <c r="A318" s="14"/>
      <c r="B318" s="243"/>
      <c r="C318" s="244"/>
      <c r="D318" s="234" t="s">
        <v>143</v>
      </c>
      <c r="E318" s="245" t="s">
        <v>18</v>
      </c>
      <c r="F318" s="246" t="s">
        <v>247</v>
      </c>
      <c r="G318" s="244"/>
      <c r="H318" s="247">
        <v>7.6699999999999999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143</v>
      </c>
      <c r="AU318" s="253" t="s">
        <v>82</v>
      </c>
      <c r="AV318" s="14" t="s">
        <v>82</v>
      </c>
      <c r="AW318" s="14" t="s">
        <v>34</v>
      </c>
      <c r="AX318" s="14" t="s">
        <v>72</v>
      </c>
      <c r="AY318" s="253" t="s">
        <v>133</v>
      </c>
    </row>
    <row r="319" s="14" customFormat="1">
      <c r="A319" s="14"/>
      <c r="B319" s="243"/>
      <c r="C319" s="244"/>
      <c r="D319" s="234" t="s">
        <v>143</v>
      </c>
      <c r="E319" s="245" t="s">
        <v>18</v>
      </c>
      <c r="F319" s="246" t="s">
        <v>320</v>
      </c>
      <c r="G319" s="244"/>
      <c r="H319" s="247">
        <v>4.0199999999999996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143</v>
      </c>
      <c r="AU319" s="253" t="s">
        <v>82</v>
      </c>
      <c r="AV319" s="14" t="s">
        <v>82</v>
      </c>
      <c r="AW319" s="14" t="s">
        <v>34</v>
      </c>
      <c r="AX319" s="14" t="s">
        <v>72</v>
      </c>
      <c r="AY319" s="253" t="s">
        <v>133</v>
      </c>
    </row>
    <row r="320" s="14" customFormat="1">
      <c r="A320" s="14"/>
      <c r="B320" s="243"/>
      <c r="C320" s="244"/>
      <c r="D320" s="234" t="s">
        <v>143</v>
      </c>
      <c r="E320" s="245" t="s">
        <v>18</v>
      </c>
      <c r="F320" s="246" t="s">
        <v>248</v>
      </c>
      <c r="G320" s="244"/>
      <c r="H320" s="247">
        <v>4.3700000000000001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143</v>
      </c>
      <c r="AU320" s="253" t="s">
        <v>82</v>
      </c>
      <c r="AV320" s="14" t="s">
        <v>82</v>
      </c>
      <c r="AW320" s="14" t="s">
        <v>34</v>
      </c>
      <c r="AX320" s="14" t="s">
        <v>72</v>
      </c>
      <c r="AY320" s="253" t="s">
        <v>133</v>
      </c>
    </row>
    <row r="321" s="14" customFormat="1">
      <c r="A321" s="14"/>
      <c r="B321" s="243"/>
      <c r="C321" s="244"/>
      <c r="D321" s="234" t="s">
        <v>143</v>
      </c>
      <c r="E321" s="245" t="s">
        <v>18</v>
      </c>
      <c r="F321" s="246" t="s">
        <v>321</v>
      </c>
      <c r="G321" s="244"/>
      <c r="H321" s="247">
        <v>0.19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143</v>
      </c>
      <c r="AU321" s="253" t="s">
        <v>82</v>
      </c>
      <c r="AV321" s="14" t="s">
        <v>82</v>
      </c>
      <c r="AW321" s="14" t="s">
        <v>34</v>
      </c>
      <c r="AX321" s="14" t="s">
        <v>72</v>
      </c>
      <c r="AY321" s="253" t="s">
        <v>133</v>
      </c>
    </row>
    <row r="322" s="14" customFormat="1">
      <c r="A322" s="14"/>
      <c r="B322" s="243"/>
      <c r="C322" s="244"/>
      <c r="D322" s="234" t="s">
        <v>143</v>
      </c>
      <c r="E322" s="245" t="s">
        <v>18</v>
      </c>
      <c r="F322" s="246" t="s">
        <v>249</v>
      </c>
      <c r="G322" s="244"/>
      <c r="H322" s="247">
        <v>-3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143</v>
      </c>
      <c r="AU322" s="253" t="s">
        <v>82</v>
      </c>
      <c r="AV322" s="14" t="s">
        <v>82</v>
      </c>
      <c r="AW322" s="14" t="s">
        <v>34</v>
      </c>
      <c r="AX322" s="14" t="s">
        <v>72</v>
      </c>
      <c r="AY322" s="253" t="s">
        <v>133</v>
      </c>
    </row>
    <row r="323" s="13" customFormat="1">
      <c r="A323" s="13"/>
      <c r="B323" s="232"/>
      <c r="C323" s="233"/>
      <c r="D323" s="234" t="s">
        <v>143</v>
      </c>
      <c r="E323" s="235" t="s">
        <v>18</v>
      </c>
      <c r="F323" s="236" t="s">
        <v>322</v>
      </c>
      <c r="G323" s="233"/>
      <c r="H323" s="235" t="s">
        <v>18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143</v>
      </c>
      <c r="AU323" s="242" t="s">
        <v>82</v>
      </c>
      <c r="AV323" s="13" t="s">
        <v>80</v>
      </c>
      <c r="AW323" s="13" t="s">
        <v>34</v>
      </c>
      <c r="AX323" s="13" t="s">
        <v>72</v>
      </c>
      <c r="AY323" s="242" t="s">
        <v>133</v>
      </c>
    </row>
    <row r="324" s="14" customFormat="1">
      <c r="A324" s="14"/>
      <c r="B324" s="243"/>
      <c r="C324" s="244"/>
      <c r="D324" s="234" t="s">
        <v>143</v>
      </c>
      <c r="E324" s="245" t="s">
        <v>18</v>
      </c>
      <c r="F324" s="246" t="s">
        <v>323</v>
      </c>
      <c r="G324" s="244"/>
      <c r="H324" s="247">
        <v>3.29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143</v>
      </c>
      <c r="AU324" s="253" t="s">
        <v>82</v>
      </c>
      <c r="AV324" s="14" t="s">
        <v>82</v>
      </c>
      <c r="AW324" s="14" t="s">
        <v>34</v>
      </c>
      <c r="AX324" s="14" t="s">
        <v>72</v>
      </c>
      <c r="AY324" s="253" t="s">
        <v>133</v>
      </c>
    </row>
    <row r="325" s="14" customFormat="1">
      <c r="A325" s="14"/>
      <c r="B325" s="243"/>
      <c r="C325" s="244"/>
      <c r="D325" s="234" t="s">
        <v>143</v>
      </c>
      <c r="E325" s="245" t="s">
        <v>18</v>
      </c>
      <c r="F325" s="246" t="s">
        <v>248</v>
      </c>
      <c r="G325" s="244"/>
      <c r="H325" s="247">
        <v>4.3700000000000001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143</v>
      </c>
      <c r="AU325" s="253" t="s">
        <v>82</v>
      </c>
      <c r="AV325" s="14" t="s">
        <v>82</v>
      </c>
      <c r="AW325" s="14" t="s">
        <v>34</v>
      </c>
      <c r="AX325" s="14" t="s">
        <v>72</v>
      </c>
      <c r="AY325" s="253" t="s">
        <v>133</v>
      </c>
    </row>
    <row r="326" s="14" customFormat="1">
      <c r="A326" s="14"/>
      <c r="B326" s="243"/>
      <c r="C326" s="244"/>
      <c r="D326" s="234" t="s">
        <v>143</v>
      </c>
      <c r="E326" s="245" t="s">
        <v>18</v>
      </c>
      <c r="F326" s="246" t="s">
        <v>220</v>
      </c>
      <c r="G326" s="244"/>
      <c r="H326" s="247">
        <v>-1.2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143</v>
      </c>
      <c r="AU326" s="253" t="s">
        <v>82</v>
      </c>
      <c r="AV326" s="14" t="s">
        <v>82</v>
      </c>
      <c r="AW326" s="14" t="s">
        <v>34</v>
      </c>
      <c r="AX326" s="14" t="s">
        <v>72</v>
      </c>
      <c r="AY326" s="253" t="s">
        <v>133</v>
      </c>
    </row>
    <row r="327" s="13" customFormat="1">
      <c r="A327" s="13"/>
      <c r="B327" s="232"/>
      <c r="C327" s="233"/>
      <c r="D327" s="234" t="s">
        <v>143</v>
      </c>
      <c r="E327" s="235" t="s">
        <v>18</v>
      </c>
      <c r="F327" s="236" t="s">
        <v>250</v>
      </c>
      <c r="G327" s="233"/>
      <c r="H327" s="235" t="s">
        <v>18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143</v>
      </c>
      <c r="AU327" s="242" t="s">
        <v>82</v>
      </c>
      <c r="AV327" s="13" t="s">
        <v>80</v>
      </c>
      <c r="AW327" s="13" t="s">
        <v>34</v>
      </c>
      <c r="AX327" s="13" t="s">
        <v>72</v>
      </c>
      <c r="AY327" s="242" t="s">
        <v>133</v>
      </c>
    </row>
    <row r="328" s="14" customFormat="1">
      <c r="A328" s="14"/>
      <c r="B328" s="243"/>
      <c r="C328" s="244"/>
      <c r="D328" s="234" t="s">
        <v>143</v>
      </c>
      <c r="E328" s="245" t="s">
        <v>18</v>
      </c>
      <c r="F328" s="246" t="s">
        <v>324</v>
      </c>
      <c r="G328" s="244"/>
      <c r="H328" s="247">
        <v>14.6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143</v>
      </c>
      <c r="AU328" s="253" t="s">
        <v>82</v>
      </c>
      <c r="AV328" s="14" t="s">
        <v>82</v>
      </c>
      <c r="AW328" s="14" t="s">
        <v>34</v>
      </c>
      <c r="AX328" s="14" t="s">
        <v>72</v>
      </c>
      <c r="AY328" s="253" t="s">
        <v>133</v>
      </c>
    </row>
    <row r="329" s="14" customFormat="1">
      <c r="A329" s="14"/>
      <c r="B329" s="243"/>
      <c r="C329" s="244"/>
      <c r="D329" s="234" t="s">
        <v>143</v>
      </c>
      <c r="E329" s="245" t="s">
        <v>18</v>
      </c>
      <c r="F329" s="246" t="s">
        <v>255</v>
      </c>
      <c r="G329" s="244"/>
      <c r="H329" s="247">
        <v>1.6000000000000001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143</v>
      </c>
      <c r="AU329" s="253" t="s">
        <v>82</v>
      </c>
      <c r="AV329" s="14" t="s">
        <v>82</v>
      </c>
      <c r="AW329" s="14" t="s">
        <v>34</v>
      </c>
      <c r="AX329" s="14" t="s">
        <v>72</v>
      </c>
      <c r="AY329" s="253" t="s">
        <v>133</v>
      </c>
    </row>
    <row r="330" s="14" customFormat="1">
      <c r="A330" s="14"/>
      <c r="B330" s="243"/>
      <c r="C330" s="244"/>
      <c r="D330" s="234" t="s">
        <v>143</v>
      </c>
      <c r="E330" s="245" t="s">
        <v>18</v>
      </c>
      <c r="F330" s="246" t="s">
        <v>231</v>
      </c>
      <c r="G330" s="244"/>
      <c r="H330" s="247">
        <v>-1.3999999999999999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143</v>
      </c>
      <c r="AU330" s="253" t="s">
        <v>82</v>
      </c>
      <c r="AV330" s="14" t="s">
        <v>82</v>
      </c>
      <c r="AW330" s="14" t="s">
        <v>34</v>
      </c>
      <c r="AX330" s="14" t="s">
        <v>72</v>
      </c>
      <c r="AY330" s="253" t="s">
        <v>133</v>
      </c>
    </row>
    <row r="331" s="13" customFormat="1">
      <c r="A331" s="13"/>
      <c r="B331" s="232"/>
      <c r="C331" s="233"/>
      <c r="D331" s="234" t="s">
        <v>143</v>
      </c>
      <c r="E331" s="235" t="s">
        <v>18</v>
      </c>
      <c r="F331" s="236" t="s">
        <v>252</v>
      </c>
      <c r="G331" s="233"/>
      <c r="H331" s="235" t="s">
        <v>18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143</v>
      </c>
      <c r="AU331" s="242" t="s">
        <v>82</v>
      </c>
      <c r="AV331" s="13" t="s">
        <v>80</v>
      </c>
      <c r="AW331" s="13" t="s">
        <v>34</v>
      </c>
      <c r="AX331" s="13" t="s">
        <v>72</v>
      </c>
      <c r="AY331" s="242" t="s">
        <v>133</v>
      </c>
    </row>
    <row r="332" s="14" customFormat="1">
      <c r="A332" s="14"/>
      <c r="B332" s="243"/>
      <c r="C332" s="244"/>
      <c r="D332" s="234" t="s">
        <v>143</v>
      </c>
      <c r="E332" s="245" t="s">
        <v>18</v>
      </c>
      <c r="F332" s="246" t="s">
        <v>253</v>
      </c>
      <c r="G332" s="244"/>
      <c r="H332" s="247">
        <v>10.59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143</v>
      </c>
      <c r="AU332" s="253" t="s">
        <v>82</v>
      </c>
      <c r="AV332" s="14" t="s">
        <v>82</v>
      </c>
      <c r="AW332" s="14" t="s">
        <v>34</v>
      </c>
      <c r="AX332" s="14" t="s">
        <v>72</v>
      </c>
      <c r="AY332" s="253" t="s">
        <v>133</v>
      </c>
    </row>
    <row r="333" s="14" customFormat="1">
      <c r="A333" s="14"/>
      <c r="B333" s="243"/>
      <c r="C333" s="244"/>
      <c r="D333" s="234" t="s">
        <v>143</v>
      </c>
      <c r="E333" s="245" t="s">
        <v>18</v>
      </c>
      <c r="F333" s="246" t="s">
        <v>255</v>
      </c>
      <c r="G333" s="244"/>
      <c r="H333" s="247">
        <v>1.6000000000000001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143</v>
      </c>
      <c r="AU333" s="253" t="s">
        <v>82</v>
      </c>
      <c r="AV333" s="14" t="s">
        <v>82</v>
      </c>
      <c r="AW333" s="14" t="s">
        <v>34</v>
      </c>
      <c r="AX333" s="14" t="s">
        <v>72</v>
      </c>
      <c r="AY333" s="253" t="s">
        <v>133</v>
      </c>
    </row>
    <row r="334" s="14" customFormat="1">
      <c r="A334" s="14"/>
      <c r="B334" s="243"/>
      <c r="C334" s="244"/>
      <c r="D334" s="234" t="s">
        <v>143</v>
      </c>
      <c r="E334" s="245" t="s">
        <v>18</v>
      </c>
      <c r="F334" s="246" t="s">
        <v>254</v>
      </c>
      <c r="G334" s="244"/>
      <c r="H334" s="247">
        <v>-2.7999999999999998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143</v>
      </c>
      <c r="AU334" s="253" t="s">
        <v>82</v>
      </c>
      <c r="AV334" s="14" t="s">
        <v>82</v>
      </c>
      <c r="AW334" s="14" t="s">
        <v>34</v>
      </c>
      <c r="AX334" s="14" t="s">
        <v>72</v>
      </c>
      <c r="AY334" s="253" t="s">
        <v>133</v>
      </c>
    </row>
    <row r="335" s="13" customFormat="1">
      <c r="A335" s="13"/>
      <c r="B335" s="232"/>
      <c r="C335" s="233"/>
      <c r="D335" s="234" t="s">
        <v>143</v>
      </c>
      <c r="E335" s="235" t="s">
        <v>18</v>
      </c>
      <c r="F335" s="236" t="s">
        <v>256</v>
      </c>
      <c r="G335" s="233"/>
      <c r="H335" s="235" t="s">
        <v>18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143</v>
      </c>
      <c r="AU335" s="242" t="s">
        <v>82</v>
      </c>
      <c r="AV335" s="13" t="s">
        <v>80</v>
      </c>
      <c r="AW335" s="13" t="s">
        <v>34</v>
      </c>
      <c r="AX335" s="13" t="s">
        <v>72</v>
      </c>
      <c r="AY335" s="242" t="s">
        <v>133</v>
      </c>
    </row>
    <row r="336" s="14" customFormat="1">
      <c r="A336" s="14"/>
      <c r="B336" s="243"/>
      <c r="C336" s="244"/>
      <c r="D336" s="234" t="s">
        <v>143</v>
      </c>
      <c r="E336" s="245" t="s">
        <v>18</v>
      </c>
      <c r="F336" s="246" t="s">
        <v>325</v>
      </c>
      <c r="G336" s="244"/>
      <c r="H336" s="247">
        <v>4.96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143</v>
      </c>
      <c r="AU336" s="253" t="s">
        <v>82</v>
      </c>
      <c r="AV336" s="14" t="s">
        <v>82</v>
      </c>
      <c r="AW336" s="14" t="s">
        <v>34</v>
      </c>
      <c r="AX336" s="14" t="s">
        <v>72</v>
      </c>
      <c r="AY336" s="253" t="s">
        <v>133</v>
      </c>
    </row>
    <row r="337" s="14" customFormat="1">
      <c r="A337" s="14"/>
      <c r="B337" s="243"/>
      <c r="C337" s="244"/>
      <c r="D337" s="234" t="s">
        <v>143</v>
      </c>
      <c r="E337" s="245" t="s">
        <v>18</v>
      </c>
      <c r="F337" s="246" t="s">
        <v>220</v>
      </c>
      <c r="G337" s="244"/>
      <c r="H337" s="247">
        <v>-1.2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143</v>
      </c>
      <c r="AU337" s="253" t="s">
        <v>82</v>
      </c>
      <c r="AV337" s="14" t="s">
        <v>82</v>
      </c>
      <c r="AW337" s="14" t="s">
        <v>34</v>
      </c>
      <c r="AX337" s="14" t="s">
        <v>72</v>
      </c>
      <c r="AY337" s="253" t="s">
        <v>133</v>
      </c>
    </row>
    <row r="338" s="13" customFormat="1">
      <c r="A338" s="13"/>
      <c r="B338" s="232"/>
      <c r="C338" s="233"/>
      <c r="D338" s="234" t="s">
        <v>143</v>
      </c>
      <c r="E338" s="235" t="s">
        <v>18</v>
      </c>
      <c r="F338" s="236" t="s">
        <v>256</v>
      </c>
      <c r="G338" s="233"/>
      <c r="H338" s="235" t="s">
        <v>18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143</v>
      </c>
      <c r="AU338" s="242" t="s">
        <v>82</v>
      </c>
      <c r="AV338" s="13" t="s">
        <v>80</v>
      </c>
      <c r="AW338" s="13" t="s">
        <v>34</v>
      </c>
      <c r="AX338" s="13" t="s">
        <v>72</v>
      </c>
      <c r="AY338" s="242" t="s">
        <v>133</v>
      </c>
    </row>
    <row r="339" s="14" customFormat="1">
      <c r="A339" s="14"/>
      <c r="B339" s="243"/>
      <c r="C339" s="244"/>
      <c r="D339" s="234" t="s">
        <v>143</v>
      </c>
      <c r="E339" s="245" t="s">
        <v>18</v>
      </c>
      <c r="F339" s="246" t="s">
        <v>257</v>
      </c>
      <c r="G339" s="244"/>
      <c r="H339" s="247">
        <v>3.0899999999999999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143</v>
      </c>
      <c r="AU339" s="253" t="s">
        <v>82</v>
      </c>
      <c r="AV339" s="14" t="s">
        <v>82</v>
      </c>
      <c r="AW339" s="14" t="s">
        <v>34</v>
      </c>
      <c r="AX339" s="14" t="s">
        <v>72</v>
      </c>
      <c r="AY339" s="253" t="s">
        <v>133</v>
      </c>
    </row>
    <row r="340" s="14" customFormat="1">
      <c r="A340" s="14"/>
      <c r="B340" s="243"/>
      <c r="C340" s="244"/>
      <c r="D340" s="234" t="s">
        <v>143</v>
      </c>
      <c r="E340" s="245" t="s">
        <v>18</v>
      </c>
      <c r="F340" s="246" t="s">
        <v>326</v>
      </c>
      <c r="G340" s="244"/>
      <c r="H340" s="247">
        <v>0.14000000000000001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143</v>
      </c>
      <c r="AU340" s="253" t="s">
        <v>82</v>
      </c>
      <c r="AV340" s="14" t="s">
        <v>82</v>
      </c>
      <c r="AW340" s="14" t="s">
        <v>34</v>
      </c>
      <c r="AX340" s="14" t="s">
        <v>72</v>
      </c>
      <c r="AY340" s="253" t="s">
        <v>133</v>
      </c>
    </row>
    <row r="341" s="14" customFormat="1">
      <c r="A341" s="14"/>
      <c r="B341" s="243"/>
      <c r="C341" s="244"/>
      <c r="D341" s="234" t="s">
        <v>143</v>
      </c>
      <c r="E341" s="245" t="s">
        <v>18</v>
      </c>
      <c r="F341" s="246" t="s">
        <v>220</v>
      </c>
      <c r="G341" s="244"/>
      <c r="H341" s="247">
        <v>-1.2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143</v>
      </c>
      <c r="AU341" s="253" t="s">
        <v>82</v>
      </c>
      <c r="AV341" s="14" t="s">
        <v>82</v>
      </c>
      <c r="AW341" s="14" t="s">
        <v>34</v>
      </c>
      <c r="AX341" s="14" t="s">
        <v>72</v>
      </c>
      <c r="AY341" s="253" t="s">
        <v>133</v>
      </c>
    </row>
    <row r="342" s="13" customFormat="1">
      <c r="A342" s="13"/>
      <c r="B342" s="232"/>
      <c r="C342" s="233"/>
      <c r="D342" s="234" t="s">
        <v>143</v>
      </c>
      <c r="E342" s="235" t="s">
        <v>18</v>
      </c>
      <c r="F342" s="236" t="s">
        <v>327</v>
      </c>
      <c r="G342" s="233"/>
      <c r="H342" s="235" t="s">
        <v>18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143</v>
      </c>
      <c r="AU342" s="242" t="s">
        <v>82</v>
      </c>
      <c r="AV342" s="13" t="s">
        <v>80</v>
      </c>
      <c r="AW342" s="13" t="s">
        <v>34</v>
      </c>
      <c r="AX342" s="13" t="s">
        <v>72</v>
      </c>
      <c r="AY342" s="242" t="s">
        <v>133</v>
      </c>
    </row>
    <row r="343" s="14" customFormat="1">
      <c r="A343" s="14"/>
      <c r="B343" s="243"/>
      <c r="C343" s="244"/>
      <c r="D343" s="234" t="s">
        <v>143</v>
      </c>
      <c r="E343" s="245" t="s">
        <v>18</v>
      </c>
      <c r="F343" s="246" t="s">
        <v>257</v>
      </c>
      <c r="G343" s="244"/>
      <c r="H343" s="247">
        <v>3.0899999999999999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143</v>
      </c>
      <c r="AU343" s="253" t="s">
        <v>82</v>
      </c>
      <c r="AV343" s="14" t="s">
        <v>82</v>
      </c>
      <c r="AW343" s="14" t="s">
        <v>34</v>
      </c>
      <c r="AX343" s="14" t="s">
        <v>72</v>
      </c>
      <c r="AY343" s="253" t="s">
        <v>133</v>
      </c>
    </row>
    <row r="344" s="14" customFormat="1">
      <c r="A344" s="14"/>
      <c r="B344" s="243"/>
      <c r="C344" s="244"/>
      <c r="D344" s="234" t="s">
        <v>143</v>
      </c>
      <c r="E344" s="245" t="s">
        <v>18</v>
      </c>
      <c r="F344" s="246" t="s">
        <v>328</v>
      </c>
      <c r="G344" s="244"/>
      <c r="H344" s="247">
        <v>-0.71999999999999997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143</v>
      </c>
      <c r="AU344" s="253" t="s">
        <v>82</v>
      </c>
      <c r="AV344" s="14" t="s">
        <v>82</v>
      </c>
      <c r="AW344" s="14" t="s">
        <v>34</v>
      </c>
      <c r="AX344" s="14" t="s">
        <v>72</v>
      </c>
      <c r="AY344" s="253" t="s">
        <v>133</v>
      </c>
    </row>
    <row r="345" s="13" customFormat="1">
      <c r="A345" s="13"/>
      <c r="B345" s="232"/>
      <c r="C345" s="233"/>
      <c r="D345" s="234" t="s">
        <v>143</v>
      </c>
      <c r="E345" s="235" t="s">
        <v>18</v>
      </c>
      <c r="F345" s="236" t="s">
        <v>329</v>
      </c>
      <c r="G345" s="233"/>
      <c r="H345" s="235" t="s">
        <v>18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143</v>
      </c>
      <c r="AU345" s="242" t="s">
        <v>82</v>
      </c>
      <c r="AV345" s="13" t="s">
        <v>80</v>
      </c>
      <c r="AW345" s="13" t="s">
        <v>34</v>
      </c>
      <c r="AX345" s="13" t="s">
        <v>72</v>
      </c>
      <c r="AY345" s="242" t="s">
        <v>133</v>
      </c>
    </row>
    <row r="346" s="14" customFormat="1">
      <c r="A346" s="14"/>
      <c r="B346" s="243"/>
      <c r="C346" s="244"/>
      <c r="D346" s="234" t="s">
        <v>143</v>
      </c>
      <c r="E346" s="245" t="s">
        <v>18</v>
      </c>
      <c r="F346" s="246" t="s">
        <v>330</v>
      </c>
      <c r="G346" s="244"/>
      <c r="H346" s="247">
        <v>5.2599999999999998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143</v>
      </c>
      <c r="AU346" s="253" t="s">
        <v>82</v>
      </c>
      <c r="AV346" s="14" t="s">
        <v>82</v>
      </c>
      <c r="AW346" s="14" t="s">
        <v>34</v>
      </c>
      <c r="AX346" s="14" t="s">
        <v>72</v>
      </c>
      <c r="AY346" s="253" t="s">
        <v>133</v>
      </c>
    </row>
    <row r="347" s="14" customFormat="1">
      <c r="A347" s="14"/>
      <c r="B347" s="243"/>
      <c r="C347" s="244"/>
      <c r="D347" s="234" t="s">
        <v>143</v>
      </c>
      <c r="E347" s="245" t="s">
        <v>18</v>
      </c>
      <c r="F347" s="246" t="s">
        <v>231</v>
      </c>
      <c r="G347" s="244"/>
      <c r="H347" s="247">
        <v>-1.3999999999999999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143</v>
      </c>
      <c r="AU347" s="253" t="s">
        <v>82</v>
      </c>
      <c r="AV347" s="14" t="s">
        <v>82</v>
      </c>
      <c r="AW347" s="14" t="s">
        <v>34</v>
      </c>
      <c r="AX347" s="14" t="s">
        <v>72</v>
      </c>
      <c r="AY347" s="253" t="s">
        <v>133</v>
      </c>
    </row>
    <row r="348" s="15" customFormat="1">
      <c r="A348" s="15"/>
      <c r="B348" s="254"/>
      <c r="C348" s="255"/>
      <c r="D348" s="234" t="s">
        <v>143</v>
      </c>
      <c r="E348" s="256" t="s">
        <v>18</v>
      </c>
      <c r="F348" s="257" t="s">
        <v>148</v>
      </c>
      <c r="G348" s="255"/>
      <c r="H348" s="258">
        <v>220.48999999999998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143</v>
      </c>
      <c r="AU348" s="264" t="s">
        <v>82</v>
      </c>
      <c r="AV348" s="15" t="s">
        <v>141</v>
      </c>
      <c r="AW348" s="15" t="s">
        <v>34</v>
      </c>
      <c r="AX348" s="15" t="s">
        <v>80</v>
      </c>
      <c r="AY348" s="264" t="s">
        <v>133</v>
      </c>
    </row>
    <row r="349" s="2" customFormat="1" ht="16.5" customHeight="1">
      <c r="A349" s="40"/>
      <c r="B349" s="41"/>
      <c r="C349" s="220" t="s">
        <v>331</v>
      </c>
      <c r="D349" s="220" t="s">
        <v>136</v>
      </c>
      <c r="E349" s="221" t="s">
        <v>332</v>
      </c>
      <c r="F349" s="222" t="s">
        <v>333</v>
      </c>
      <c r="G349" s="223" t="s">
        <v>178</v>
      </c>
      <c r="H349" s="224">
        <v>299.70999999999998</v>
      </c>
      <c r="I349" s="225"/>
      <c r="J349" s="224">
        <f>ROUND(I349*H349,2)</f>
        <v>0</v>
      </c>
      <c r="K349" s="222" t="s">
        <v>140</v>
      </c>
      <c r="L349" s="46"/>
      <c r="M349" s="226" t="s">
        <v>18</v>
      </c>
      <c r="N349" s="227" t="s">
        <v>43</v>
      </c>
      <c r="O349" s="86"/>
      <c r="P349" s="228">
        <f>O349*H349</f>
        <v>0</v>
      </c>
      <c r="Q349" s="228">
        <v>0.0030000000000000001</v>
      </c>
      <c r="R349" s="228">
        <f>Q349*H349</f>
        <v>0.89912999999999998</v>
      </c>
      <c r="S349" s="228">
        <v>0</v>
      </c>
      <c r="T349" s="22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0" t="s">
        <v>141</v>
      </c>
      <c r="AT349" s="230" t="s">
        <v>136</v>
      </c>
      <c r="AU349" s="230" t="s">
        <v>82</v>
      </c>
      <c r="AY349" s="19" t="s">
        <v>133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9" t="s">
        <v>80</v>
      </c>
      <c r="BK349" s="231">
        <f>ROUND(I349*H349,2)</f>
        <v>0</v>
      </c>
      <c r="BL349" s="19" t="s">
        <v>141</v>
      </c>
      <c r="BM349" s="230" t="s">
        <v>334</v>
      </c>
    </row>
    <row r="350" s="14" customFormat="1">
      <c r="A350" s="14"/>
      <c r="B350" s="243"/>
      <c r="C350" s="244"/>
      <c r="D350" s="234" t="s">
        <v>143</v>
      </c>
      <c r="E350" s="245" t="s">
        <v>18</v>
      </c>
      <c r="F350" s="246" t="s">
        <v>283</v>
      </c>
      <c r="G350" s="244"/>
      <c r="H350" s="247">
        <v>220.49000000000001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143</v>
      </c>
      <c r="AU350" s="253" t="s">
        <v>82</v>
      </c>
      <c r="AV350" s="14" t="s">
        <v>82</v>
      </c>
      <c r="AW350" s="14" t="s">
        <v>34</v>
      </c>
      <c r="AX350" s="14" t="s">
        <v>72</v>
      </c>
      <c r="AY350" s="253" t="s">
        <v>133</v>
      </c>
    </row>
    <row r="351" s="14" customFormat="1">
      <c r="A351" s="14"/>
      <c r="B351" s="243"/>
      <c r="C351" s="244"/>
      <c r="D351" s="234" t="s">
        <v>143</v>
      </c>
      <c r="E351" s="245" t="s">
        <v>18</v>
      </c>
      <c r="F351" s="246" t="s">
        <v>284</v>
      </c>
      <c r="G351" s="244"/>
      <c r="H351" s="247">
        <v>274.82999999999998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143</v>
      </c>
      <c r="AU351" s="253" t="s">
        <v>82</v>
      </c>
      <c r="AV351" s="14" t="s">
        <v>82</v>
      </c>
      <c r="AW351" s="14" t="s">
        <v>34</v>
      </c>
      <c r="AX351" s="14" t="s">
        <v>72</v>
      </c>
      <c r="AY351" s="253" t="s">
        <v>133</v>
      </c>
    </row>
    <row r="352" s="13" customFormat="1">
      <c r="A352" s="13"/>
      <c r="B352" s="232"/>
      <c r="C352" s="233"/>
      <c r="D352" s="234" t="s">
        <v>143</v>
      </c>
      <c r="E352" s="235" t="s">
        <v>18</v>
      </c>
      <c r="F352" s="236" t="s">
        <v>335</v>
      </c>
      <c r="G352" s="233"/>
      <c r="H352" s="235" t="s">
        <v>18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143</v>
      </c>
      <c r="AU352" s="242" t="s">
        <v>82</v>
      </c>
      <c r="AV352" s="13" t="s">
        <v>80</v>
      </c>
      <c r="AW352" s="13" t="s">
        <v>34</v>
      </c>
      <c r="AX352" s="13" t="s">
        <v>72</v>
      </c>
      <c r="AY352" s="242" t="s">
        <v>133</v>
      </c>
    </row>
    <row r="353" s="14" customFormat="1">
      <c r="A353" s="14"/>
      <c r="B353" s="243"/>
      <c r="C353" s="244"/>
      <c r="D353" s="234" t="s">
        <v>143</v>
      </c>
      <c r="E353" s="245" t="s">
        <v>18</v>
      </c>
      <c r="F353" s="246" t="s">
        <v>336</v>
      </c>
      <c r="G353" s="244"/>
      <c r="H353" s="247">
        <v>-195.61000000000001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143</v>
      </c>
      <c r="AU353" s="253" t="s">
        <v>82</v>
      </c>
      <c r="AV353" s="14" t="s">
        <v>82</v>
      </c>
      <c r="AW353" s="14" t="s">
        <v>34</v>
      </c>
      <c r="AX353" s="14" t="s">
        <v>72</v>
      </c>
      <c r="AY353" s="253" t="s">
        <v>133</v>
      </c>
    </row>
    <row r="354" s="15" customFormat="1">
      <c r="A354" s="15"/>
      <c r="B354" s="254"/>
      <c r="C354" s="255"/>
      <c r="D354" s="234" t="s">
        <v>143</v>
      </c>
      <c r="E354" s="256" t="s">
        <v>18</v>
      </c>
      <c r="F354" s="257" t="s">
        <v>148</v>
      </c>
      <c r="G354" s="255"/>
      <c r="H354" s="258">
        <v>299.70999999999998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143</v>
      </c>
      <c r="AU354" s="264" t="s">
        <v>82</v>
      </c>
      <c r="AV354" s="15" t="s">
        <v>141</v>
      </c>
      <c r="AW354" s="15" t="s">
        <v>34</v>
      </c>
      <c r="AX354" s="15" t="s">
        <v>80</v>
      </c>
      <c r="AY354" s="264" t="s">
        <v>133</v>
      </c>
    </row>
    <row r="355" s="2" customFormat="1" ht="21.75" customHeight="1">
      <c r="A355" s="40"/>
      <c r="B355" s="41"/>
      <c r="C355" s="220" t="s">
        <v>337</v>
      </c>
      <c r="D355" s="220" t="s">
        <v>136</v>
      </c>
      <c r="E355" s="221" t="s">
        <v>338</v>
      </c>
      <c r="F355" s="222" t="s">
        <v>339</v>
      </c>
      <c r="G355" s="223" t="s">
        <v>178</v>
      </c>
      <c r="H355" s="224">
        <v>274.82999999999998</v>
      </c>
      <c r="I355" s="225"/>
      <c r="J355" s="224">
        <f>ROUND(I355*H355,2)</f>
        <v>0</v>
      </c>
      <c r="K355" s="222" t="s">
        <v>140</v>
      </c>
      <c r="L355" s="46"/>
      <c r="M355" s="226" t="s">
        <v>18</v>
      </c>
      <c r="N355" s="227" t="s">
        <v>43</v>
      </c>
      <c r="O355" s="86"/>
      <c r="P355" s="228">
        <f>O355*H355</f>
        <v>0</v>
      </c>
      <c r="Q355" s="228">
        <v>0.015400000000000001</v>
      </c>
      <c r="R355" s="228">
        <f>Q355*H355</f>
        <v>4.2323820000000003</v>
      </c>
      <c r="S355" s="228">
        <v>0</v>
      </c>
      <c r="T355" s="22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0" t="s">
        <v>141</v>
      </c>
      <c r="AT355" s="230" t="s">
        <v>136</v>
      </c>
      <c r="AU355" s="230" t="s">
        <v>82</v>
      </c>
      <c r="AY355" s="19" t="s">
        <v>133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9" t="s">
        <v>80</v>
      </c>
      <c r="BK355" s="231">
        <f>ROUND(I355*H355,2)</f>
        <v>0</v>
      </c>
      <c r="BL355" s="19" t="s">
        <v>141</v>
      </c>
      <c r="BM355" s="230" t="s">
        <v>340</v>
      </c>
    </row>
    <row r="356" s="13" customFormat="1">
      <c r="A356" s="13"/>
      <c r="B356" s="232"/>
      <c r="C356" s="233"/>
      <c r="D356" s="234" t="s">
        <v>143</v>
      </c>
      <c r="E356" s="235" t="s">
        <v>18</v>
      </c>
      <c r="F356" s="236" t="s">
        <v>341</v>
      </c>
      <c r="G356" s="233"/>
      <c r="H356" s="235" t="s">
        <v>18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143</v>
      </c>
      <c r="AU356" s="242" t="s">
        <v>82</v>
      </c>
      <c r="AV356" s="13" t="s">
        <v>80</v>
      </c>
      <c r="AW356" s="13" t="s">
        <v>34</v>
      </c>
      <c r="AX356" s="13" t="s">
        <v>72</v>
      </c>
      <c r="AY356" s="242" t="s">
        <v>133</v>
      </c>
    </row>
    <row r="357" s="13" customFormat="1">
      <c r="A357" s="13"/>
      <c r="B357" s="232"/>
      <c r="C357" s="233"/>
      <c r="D357" s="234" t="s">
        <v>143</v>
      </c>
      <c r="E357" s="235" t="s">
        <v>18</v>
      </c>
      <c r="F357" s="236" t="s">
        <v>342</v>
      </c>
      <c r="G357" s="233"/>
      <c r="H357" s="235" t="s">
        <v>18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143</v>
      </c>
      <c r="AU357" s="242" t="s">
        <v>82</v>
      </c>
      <c r="AV357" s="13" t="s">
        <v>80</v>
      </c>
      <c r="AW357" s="13" t="s">
        <v>34</v>
      </c>
      <c r="AX357" s="13" t="s">
        <v>72</v>
      </c>
      <c r="AY357" s="242" t="s">
        <v>133</v>
      </c>
    </row>
    <row r="358" s="14" customFormat="1">
      <c r="A358" s="14"/>
      <c r="B358" s="243"/>
      <c r="C358" s="244"/>
      <c r="D358" s="234" t="s">
        <v>143</v>
      </c>
      <c r="E358" s="245" t="s">
        <v>18</v>
      </c>
      <c r="F358" s="246" t="s">
        <v>343</v>
      </c>
      <c r="G358" s="244"/>
      <c r="H358" s="247">
        <v>5.5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143</v>
      </c>
      <c r="AU358" s="253" t="s">
        <v>82</v>
      </c>
      <c r="AV358" s="14" t="s">
        <v>82</v>
      </c>
      <c r="AW358" s="14" t="s">
        <v>34</v>
      </c>
      <c r="AX358" s="14" t="s">
        <v>72</v>
      </c>
      <c r="AY358" s="253" t="s">
        <v>133</v>
      </c>
    </row>
    <row r="359" s="14" customFormat="1">
      <c r="A359" s="14"/>
      <c r="B359" s="243"/>
      <c r="C359" s="244"/>
      <c r="D359" s="234" t="s">
        <v>143</v>
      </c>
      <c r="E359" s="245" t="s">
        <v>18</v>
      </c>
      <c r="F359" s="246" t="s">
        <v>344</v>
      </c>
      <c r="G359" s="244"/>
      <c r="H359" s="247">
        <v>8.3399999999999999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143</v>
      </c>
      <c r="AU359" s="253" t="s">
        <v>82</v>
      </c>
      <c r="AV359" s="14" t="s">
        <v>82</v>
      </c>
      <c r="AW359" s="14" t="s">
        <v>34</v>
      </c>
      <c r="AX359" s="14" t="s">
        <v>72</v>
      </c>
      <c r="AY359" s="253" t="s">
        <v>133</v>
      </c>
    </row>
    <row r="360" s="14" customFormat="1">
      <c r="A360" s="14"/>
      <c r="B360" s="243"/>
      <c r="C360" s="244"/>
      <c r="D360" s="234" t="s">
        <v>143</v>
      </c>
      <c r="E360" s="245" t="s">
        <v>18</v>
      </c>
      <c r="F360" s="246" t="s">
        <v>345</v>
      </c>
      <c r="G360" s="244"/>
      <c r="H360" s="247">
        <v>15.98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143</v>
      </c>
      <c r="AU360" s="253" t="s">
        <v>82</v>
      </c>
      <c r="AV360" s="14" t="s">
        <v>82</v>
      </c>
      <c r="AW360" s="14" t="s">
        <v>34</v>
      </c>
      <c r="AX360" s="14" t="s">
        <v>72</v>
      </c>
      <c r="AY360" s="253" t="s">
        <v>133</v>
      </c>
    </row>
    <row r="361" s="14" customFormat="1">
      <c r="A361" s="14"/>
      <c r="B361" s="243"/>
      <c r="C361" s="244"/>
      <c r="D361" s="234" t="s">
        <v>143</v>
      </c>
      <c r="E361" s="245" t="s">
        <v>18</v>
      </c>
      <c r="F361" s="246" t="s">
        <v>346</v>
      </c>
      <c r="G361" s="244"/>
      <c r="H361" s="247">
        <v>5.5199999999999996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143</v>
      </c>
      <c r="AU361" s="253" t="s">
        <v>82</v>
      </c>
      <c r="AV361" s="14" t="s">
        <v>82</v>
      </c>
      <c r="AW361" s="14" t="s">
        <v>34</v>
      </c>
      <c r="AX361" s="14" t="s">
        <v>72</v>
      </c>
      <c r="AY361" s="253" t="s">
        <v>133</v>
      </c>
    </row>
    <row r="362" s="14" customFormat="1">
      <c r="A362" s="14"/>
      <c r="B362" s="243"/>
      <c r="C362" s="244"/>
      <c r="D362" s="234" t="s">
        <v>143</v>
      </c>
      <c r="E362" s="245" t="s">
        <v>18</v>
      </c>
      <c r="F362" s="246" t="s">
        <v>347</v>
      </c>
      <c r="G362" s="244"/>
      <c r="H362" s="247">
        <v>6.75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143</v>
      </c>
      <c r="AU362" s="253" t="s">
        <v>82</v>
      </c>
      <c r="AV362" s="14" t="s">
        <v>82</v>
      </c>
      <c r="AW362" s="14" t="s">
        <v>34</v>
      </c>
      <c r="AX362" s="14" t="s">
        <v>72</v>
      </c>
      <c r="AY362" s="253" t="s">
        <v>133</v>
      </c>
    </row>
    <row r="363" s="14" customFormat="1">
      <c r="A363" s="14"/>
      <c r="B363" s="243"/>
      <c r="C363" s="244"/>
      <c r="D363" s="234" t="s">
        <v>143</v>
      </c>
      <c r="E363" s="245" t="s">
        <v>18</v>
      </c>
      <c r="F363" s="246" t="s">
        <v>348</v>
      </c>
      <c r="G363" s="244"/>
      <c r="H363" s="247">
        <v>4.79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143</v>
      </c>
      <c r="AU363" s="253" t="s">
        <v>82</v>
      </c>
      <c r="AV363" s="14" t="s">
        <v>82</v>
      </c>
      <c r="AW363" s="14" t="s">
        <v>34</v>
      </c>
      <c r="AX363" s="14" t="s">
        <v>72</v>
      </c>
      <c r="AY363" s="253" t="s">
        <v>133</v>
      </c>
    </row>
    <row r="364" s="14" customFormat="1">
      <c r="A364" s="14"/>
      <c r="B364" s="243"/>
      <c r="C364" s="244"/>
      <c r="D364" s="234" t="s">
        <v>143</v>
      </c>
      <c r="E364" s="245" t="s">
        <v>18</v>
      </c>
      <c r="F364" s="246" t="s">
        <v>349</v>
      </c>
      <c r="G364" s="244"/>
      <c r="H364" s="247">
        <v>0.56000000000000005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143</v>
      </c>
      <c r="AU364" s="253" t="s">
        <v>82</v>
      </c>
      <c r="AV364" s="14" t="s">
        <v>82</v>
      </c>
      <c r="AW364" s="14" t="s">
        <v>34</v>
      </c>
      <c r="AX364" s="14" t="s">
        <v>72</v>
      </c>
      <c r="AY364" s="253" t="s">
        <v>133</v>
      </c>
    </row>
    <row r="365" s="14" customFormat="1">
      <c r="A365" s="14"/>
      <c r="B365" s="243"/>
      <c r="C365" s="244"/>
      <c r="D365" s="234" t="s">
        <v>143</v>
      </c>
      <c r="E365" s="245" t="s">
        <v>18</v>
      </c>
      <c r="F365" s="246" t="s">
        <v>350</v>
      </c>
      <c r="G365" s="244"/>
      <c r="H365" s="247">
        <v>1.1499999999999999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143</v>
      </c>
      <c r="AU365" s="253" t="s">
        <v>82</v>
      </c>
      <c r="AV365" s="14" t="s">
        <v>82</v>
      </c>
      <c r="AW365" s="14" t="s">
        <v>34</v>
      </c>
      <c r="AX365" s="14" t="s">
        <v>72</v>
      </c>
      <c r="AY365" s="253" t="s">
        <v>133</v>
      </c>
    </row>
    <row r="366" s="14" customFormat="1">
      <c r="A366" s="14"/>
      <c r="B366" s="243"/>
      <c r="C366" s="244"/>
      <c r="D366" s="234" t="s">
        <v>143</v>
      </c>
      <c r="E366" s="245" t="s">
        <v>18</v>
      </c>
      <c r="F366" s="246" t="s">
        <v>351</v>
      </c>
      <c r="G366" s="244"/>
      <c r="H366" s="247">
        <v>1.1699999999999999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143</v>
      </c>
      <c r="AU366" s="253" t="s">
        <v>82</v>
      </c>
      <c r="AV366" s="14" t="s">
        <v>82</v>
      </c>
      <c r="AW366" s="14" t="s">
        <v>34</v>
      </c>
      <c r="AX366" s="14" t="s">
        <v>72</v>
      </c>
      <c r="AY366" s="253" t="s">
        <v>133</v>
      </c>
    </row>
    <row r="367" s="14" customFormat="1">
      <c r="A367" s="14"/>
      <c r="B367" s="243"/>
      <c r="C367" s="244"/>
      <c r="D367" s="234" t="s">
        <v>143</v>
      </c>
      <c r="E367" s="245" t="s">
        <v>18</v>
      </c>
      <c r="F367" s="246" t="s">
        <v>352</v>
      </c>
      <c r="G367" s="244"/>
      <c r="H367" s="247">
        <v>-6.5700000000000003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143</v>
      </c>
      <c r="AU367" s="253" t="s">
        <v>82</v>
      </c>
      <c r="AV367" s="14" t="s">
        <v>82</v>
      </c>
      <c r="AW367" s="14" t="s">
        <v>34</v>
      </c>
      <c r="AX367" s="14" t="s">
        <v>72</v>
      </c>
      <c r="AY367" s="253" t="s">
        <v>133</v>
      </c>
    </row>
    <row r="368" s="13" customFormat="1">
      <c r="A368" s="13"/>
      <c r="B368" s="232"/>
      <c r="C368" s="233"/>
      <c r="D368" s="234" t="s">
        <v>143</v>
      </c>
      <c r="E368" s="235" t="s">
        <v>18</v>
      </c>
      <c r="F368" s="236" t="s">
        <v>353</v>
      </c>
      <c r="G368" s="233"/>
      <c r="H368" s="235" t="s">
        <v>18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143</v>
      </c>
      <c r="AU368" s="242" t="s">
        <v>82</v>
      </c>
      <c r="AV368" s="13" t="s">
        <v>80</v>
      </c>
      <c r="AW368" s="13" t="s">
        <v>34</v>
      </c>
      <c r="AX368" s="13" t="s">
        <v>72</v>
      </c>
      <c r="AY368" s="242" t="s">
        <v>133</v>
      </c>
    </row>
    <row r="369" s="14" customFormat="1">
      <c r="A369" s="14"/>
      <c r="B369" s="243"/>
      <c r="C369" s="244"/>
      <c r="D369" s="234" t="s">
        <v>143</v>
      </c>
      <c r="E369" s="245" t="s">
        <v>18</v>
      </c>
      <c r="F369" s="246" t="s">
        <v>354</v>
      </c>
      <c r="G369" s="244"/>
      <c r="H369" s="247">
        <v>2.1200000000000001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143</v>
      </c>
      <c r="AU369" s="253" t="s">
        <v>82</v>
      </c>
      <c r="AV369" s="14" t="s">
        <v>82</v>
      </c>
      <c r="AW369" s="14" t="s">
        <v>34</v>
      </c>
      <c r="AX369" s="14" t="s">
        <v>72</v>
      </c>
      <c r="AY369" s="253" t="s">
        <v>133</v>
      </c>
    </row>
    <row r="370" s="14" customFormat="1">
      <c r="A370" s="14"/>
      <c r="B370" s="243"/>
      <c r="C370" s="244"/>
      <c r="D370" s="234" t="s">
        <v>143</v>
      </c>
      <c r="E370" s="245" t="s">
        <v>18</v>
      </c>
      <c r="F370" s="246" t="s">
        <v>355</v>
      </c>
      <c r="G370" s="244"/>
      <c r="H370" s="247">
        <v>4.4400000000000004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143</v>
      </c>
      <c r="AU370" s="253" t="s">
        <v>82</v>
      </c>
      <c r="AV370" s="14" t="s">
        <v>82</v>
      </c>
      <c r="AW370" s="14" t="s">
        <v>34</v>
      </c>
      <c r="AX370" s="14" t="s">
        <v>72</v>
      </c>
      <c r="AY370" s="253" t="s">
        <v>133</v>
      </c>
    </row>
    <row r="371" s="13" customFormat="1">
      <c r="A371" s="13"/>
      <c r="B371" s="232"/>
      <c r="C371" s="233"/>
      <c r="D371" s="234" t="s">
        <v>143</v>
      </c>
      <c r="E371" s="235" t="s">
        <v>18</v>
      </c>
      <c r="F371" s="236" t="s">
        <v>356</v>
      </c>
      <c r="G371" s="233"/>
      <c r="H371" s="235" t="s">
        <v>18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143</v>
      </c>
      <c r="AU371" s="242" t="s">
        <v>82</v>
      </c>
      <c r="AV371" s="13" t="s">
        <v>80</v>
      </c>
      <c r="AW371" s="13" t="s">
        <v>34</v>
      </c>
      <c r="AX371" s="13" t="s">
        <v>72</v>
      </c>
      <c r="AY371" s="242" t="s">
        <v>133</v>
      </c>
    </row>
    <row r="372" s="14" customFormat="1">
      <c r="A372" s="14"/>
      <c r="B372" s="243"/>
      <c r="C372" s="244"/>
      <c r="D372" s="234" t="s">
        <v>143</v>
      </c>
      <c r="E372" s="245" t="s">
        <v>18</v>
      </c>
      <c r="F372" s="246" t="s">
        <v>357</v>
      </c>
      <c r="G372" s="244"/>
      <c r="H372" s="247">
        <v>14.91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143</v>
      </c>
      <c r="AU372" s="253" t="s">
        <v>82</v>
      </c>
      <c r="AV372" s="14" t="s">
        <v>82</v>
      </c>
      <c r="AW372" s="14" t="s">
        <v>34</v>
      </c>
      <c r="AX372" s="14" t="s">
        <v>72</v>
      </c>
      <c r="AY372" s="253" t="s">
        <v>133</v>
      </c>
    </row>
    <row r="373" s="14" customFormat="1">
      <c r="A373" s="14"/>
      <c r="B373" s="243"/>
      <c r="C373" s="244"/>
      <c r="D373" s="234" t="s">
        <v>143</v>
      </c>
      <c r="E373" s="245" t="s">
        <v>18</v>
      </c>
      <c r="F373" s="246" t="s">
        <v>358</v>
      </c>
      <c r="G373" s="244"/>
      <c r="H373" s="247">
        <v>-3.2000000000000002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143</v>
      </c>
      <c r="AU373" s="253" t="s">
        <v>82</v>
      </c>
      <c r="AV373" s="14" t="s">
        <v>82</v>
      </c>
      <c r="AW373" s="14" t="s">
        <v>34</v>
      </c>
      <c r="AX373" s="14" t="s">
        <v>72</v>
      </c>
      <c r="AY373" s="253" t="s">
        <v>133</v>
      </c>
    </row>
    <row r="374" s="13" customFormat="1">
      <c r="A374" s="13"/>
      <c r="B374" s="232"/>
      <c r="C374" s="233"/>
      <c r="D374" s="234" t="s">
        <v>143</v>
      </c>
      <c r="E374" s="235" t="s">
        <v>18</v>
      </c>
      <c r="F374" s="236" t="s">
        <v>359</v>
      </c>
      <c r="G374" s="233"/>
      <c r="H374" s="235" t="s">
        <v>18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143</v>
      </c>
      <c r="AU374" s="242" t="s">
        <v>82</v>
      </c>
      <c r="AV374" s="13" t="s">
        <v>80</v>
      </c>
      <c r="AW374" s="13" t="s">
        <v>34</v>
      </c>
      <c r="AX374" s="13" t="s">
        <v>72</v>
      </c>
      <c r="AY374" s="242" t="s">
        <v>133</v>
      </c>
    </row>
    <row r="375" s="14" customFormat="1">
      <c r="A375" s="14"/>
      <c r="B375" s="243"/>
      <c r="C375" s="244"/>
      <c r="D375" s="234" t="s">
        <v>143</v>
      </c>
      <c r="E375" s="245" t="s">
        <v>18</v>
      </c>
      <c r="F375" s="246" t="s">
        <v>360</v>
      </c>
      <c r="G375" s="244"/>
      <c r="H375" s="247">
        <v>9.9399999999999995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143</v>
      </c>
      <c r="AU375" s="253" t="s">
        <v>82</v>
      </c>
      <c r="AV375" s="14" t="s">
        <v>82</v>
      </c>
      <c r="AW375" s="14" t="s">
        <v>34</v>
      </c>
      <c r="AX375" s="14" t="s">
        <v>72</v>
      </c>
      <c r="AY375" s="253" t="s">
        <v>133</v>
      </c>
    </row>
    <row r="376" s="13" customFormat="1">
      <c r="A376" s="13"/>
      <c r="B376" s="232"/>
      <c r="C376" s="233"/>
      <c r="D376" s="234" t="s">
        <v>143</v>
      </c>
      <c r="E376" s="235" t="s">
        <v>18</v>
      </c>
      <c r="F376" s="236" t="s">
        <v>219</v>
      </c>
      <c r="G376" s="233"/>
      <c r="H376" s="235" t="s">
        <v>18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143</v>
      </c>
      <c r="AU376" s="242" t="s">
        <v>82</v>
      </c>
      <c r="AV376" s="13" t="s">
        <v>80</v>
      </c>
      <c r="AW376" s="13" t="s">
        <v>34</v>
      </c>
      <c r="AX376" s="13" t="s">
        <v>72</v>
      </c>
      <c r="AY376" s="242" t="s">
        <v>133</v>
      </c>
    </row>
    <row r="377" s="14" customFormat="1">
      <c r="A377" s="14"/>
      <c r="B377" s="243"/>
      <c r="C377" s="244"/>
      <c r="D377" s="234" t="s">
        <v>143</v>
      </c>
      <c r="E377" s="245" t="s">
        <v>18</v>
      </c>
      <c r="F377" s="246" t="s">
        <v>360</v>
      </c>
      <c r="G377" s="244"/>
      <c r="H377" s="247">
        <v>9.9399999999999995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143</v>
      </c>
      <c r="AU377" s="253" t="s">
        <v>82</v>
      </c>
      <c r="AV377" s="14" t="s">
        <v>82</v>
      </c>
      <c r="AW377" s="14" t="s">
        <v>34</v>
      </c>
      <c r="AX377" s="14" t="s">
        <v>72</v>
      </c>
      <c r="AY377" s="253" t="s">
        <v>133</v>
      </c>
    </row>
    <row r="378" s="13" customFormat="1">
      <c r="A378" s="13"/>
      <c r="B378" s="232"/>
      <c r="C378" s="233"/>
      <c r="D378" s="234" t="s">
        <v>143</v>
      </c>
      <c r="E378" s="235" t="s">
        <v>18</v>
      </c>
      <c r="F378" s="236" t="s">
        <v>221</v>
      </c>
      <c r="G378" s="233"/>
      <c r="H378" s="235" t="s">
        <v>18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143</v>
      </c>
      <c r="AU378" s="242" t="s">
        <v>82</v>
      </c>
      <c r="AV378" s="13" t="s">
        <v>80</v>
      </c>
      <c r="AW378" s="13" t="s">
        <v>34</v>
      </c>
      <c r="AX378" s="13" t="s">
        <v>72</v>
      </c>
      <c r="AY378" s="242" t="s">
        <v>133</v>
      </c>
    </row>
    <row r="379" s="14" customFormat="1">
      <c r="A379" s="14"/>
      <c r="B379" s="243"/>
      <c r="C379" s="244"/>
      <c r="D379" s="234" t="s">
        <v>143</v>
      </c>
      <c r="E379" s="245" t="s">
        <v>18</v>
      </c>
      <c r="F379" s="246" t="s">
        <v>361</v>
      </c>
      <c r="G379" s="244"/>
      <c r="H379" s="247">
        <v>6.21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143</v>
      </c>
      <c r="AU379" s="253" t="s">
        <v>82</v>
      </c>
      <c r="AV379" s="14" t="s">
        <v>82</v>
      </c>
      <c r="AW379" s="14" t="s">
        <v>34</v>
      </c>
      <c r="AX379" s="14" t="s">
        <v>72</v>
      </c>
      <c r="AY379" s="253" t="s">
        <v>133</v>
      </c>
    </row>
    <row r="380" s="13" customFormat="1">
      <c r="A380" s="13"/>
      <c r="B380" s="232"/>
      <c r="C380" s="233"/>
      <c r="D380" s="234" t="s">
        <v>143</v>
      </c>
      <c r="E380" s="235" t="s">
        <v>18</v>
      </c>
      <c r="F380" s="236" t="s">
        <v>225</v>
      </c>
      <c r="G380" s="233"/>
      <c r="H380" s="235" t="s">
        <v>18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143</v>
      </c>
      <c r="AU380" s="242" t="s">
        <v>82</v>
      </c>
      <c r="AV380" s="13" t="s">
        <v>80</v>
      </c>
      <c r="AW380" s="13" t="s">
        <v>34</v>
      </c>
      <c r="AX380" s="13" t="s">
        <v>72</v>
      </c>
      <c r="AY380" s="242" t="s">
        <v>133</v>
      </c>
    </row>
    <row r="381" s="14" customFormat="1">
      <c r="A381" s="14"/>
      <c r="B381" s="243"/>
      <c r="C381" s="244"/>
      <c r="D381" s="234" t="s">
        <v>143</v>
      </c>
      <c r="E381" s="245" t="s">
        <v>18</v>
      </c>
      <c r="F381" s="246" t="s">
        <v>362</v>
      </c>
      <c r="G381" s="244"/>
      <c r="H381" s="247">
        <v>8.1699999999999999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143</v>
      </c>
      <c r="AU381" s="253" t="s">
        <v>82</v>
      </c>
      <c r="AV381" s="14" t="s">
        <v>82</v>
      </c>
      <c r="AW381" s="14" t="s">
        <v>34</v>
      </c>
      <c r="AX381" s="14" t="s">
        <v>72</v>
      </c>
      <c r="AY381" s="253" t="s">
        <v>133</v>
      </c>
    </row>
    <row r="382" s="13" customFormat="1">
      <c r="A382" s="13"/>
      <c r="B382" s="232"/>
      <c r="C382" s="233"/>
      <c r="D382" s="234" t="s">
        <v>143</v>
      </c>
      <c r="E382" s="235" t="s">
        <v>18</v>
      </c>
      <c r="F382" s="236" t="s">
        <v>225</v>
      </c>
      <c r="G382" s="233"/>
      <c r="H382" s="235" t="s">
        <v>18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143</v>
      </c>
      <c r="AU382" s="242" t="s">
        <v>82</v>
      </c>
      <c r="AV382" s="13" t="s">
        <v>80</v>
      </c>
      <c r="AW382" s="13" t="s">
        <v>34</v>
      </c>
      <c r="AX382" s="13" t="s">
        <v>72</v>
      </c>
      <c r="AY382" s="242" t="s">
        <v>133</v>
      </c>
    </row>
    <row r="383" s="14" customFormat="1">
      <c r="A383" s="14"/>
      <c r="B383" s="243"/>
      <c r="C383" s="244"/>
      <c r="D383" s="234" t="s">
        <v>143</v>
      </c>
      <c r="E383" s="245" t="s">
        <v>18</v>
      </c>
      <c r="F383" s="246" t="s">
        <v>363</v>
      </c>
      <c r="G383" s="244"/>
      <c r="H383" s="247">
        <v>4.9699999999999998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143</v>
      </c>
      <c r="AU383" s="253" t="s">
        <v>82</v>
      </c>
      <c r="AV383" s="14" t="s">
        <v>82</v>
      </c>
      <c r="AW383" s="14" t="s">
        <v>34</v>
      </c>
      <c r="AX383" s="14" t="s">
        <v>72</v>
      </c>
      <c r="AY383" s="253" t="s">
        <v>133</v>
      </c>
    </row>
    <row r="384" s="13" customFormat="1">
      <c r="A384" s="13"/>
      <c r="B384" s="232"/>
      <c r="C384" s="233"/>
      <c r="D384" s="234" t="s">
        <v>143</v>
      </c>
      <c r="E384" s="235" t="s">
        <v>18</v>
      </c>
      <c r="F384" s="236" t="s">
        <v>227</v>
      </c>
      <c r="G384" s="233"/>
      <c r="H384" s="235" t="s">
        <v>18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143</v>
      </c>
      <c r="AU384" s="242" t="s">
        <v>82</v>
      </c>
      <c r="AV384" s="13" t="s">
        <v>80</v>
      </c>
      <c r="AW384" s="13" t="s">
        <v>34</v>
      </c>
      <c r="AX384" s="13" t="s">
        <v>72</v>
      </c>
      <c r="AY384" s="242" t="s">
        <v>133</v>
      </c>
    </row>
    <row r="385" s="14" customFormat="1">
      <c r="A385" s="14"/>
      <c r="B385" s="243"/>
      <c r="C385" s="244"/>
      <c r="D385" s="234" t="s">
        <v>143</v>
      </c>
      <c r="E385" s="245" t="s">
        <v>18</v>
      </c>
      <c r="F385" s="246" t="s">
        <v>230</v>
      </c>
      <c r="G385" s="244"/>
      <c r="H385" s="247">
        <v>5.6799999999999997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143</v>
      </c>
      <c r="AU385" s="253" t="s">
        <v>82</v>
      </c>
      <c r="AV385" s="14" t="s">
        <v>82</v>
      </c>
      <c r="AW385" s="14" t="s">
        <v>34</v>
      </c>
      <c r="AX385" s="14" t="s">
        <v>72</v>
      </c>
      <c r="AY385" s="253" t="s">
        <v>133</v>
      </c>
    </row>
    <row r="386" s="14" customFormat="1">
      <c r="A386" s="14"/>
      <c r="B386" s="243"/>
      <c r="C386" s="244"/>
      <c r="D386" s="234" t="s">
        <v>143</v>
      </c>
      <c r="E386" s="245" t="s">
        <v>18</v>
      </c>
      <c r="F386" s="246" t="s">
        <v>364</v>
      </c>
      <c r="G386" s="244"/>
      <c r="H386" s="247">
        <v>5.6399999999999997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143</v>
      </c>
      <c r="AU386" s="253" t="s">
        <v>82</v>
      </c>
      <c r="AV386" s="14" t="s">
        <v>82</v>
      </c>
      <c r="AW386" s="14" t="s">
        <v>34</v>
      </c>
      <c r="AX386" s="14" t="s">
        <v>72</v>
      </c>
      <c r="AY386" s="253" t="s">
        <v>133</v>
      </c>
    </row>
    <row r="387" s="14" customFormat="1">
      <c r="A387" s="14"/>
      <c r="B387" s="243"/>
      <c r="C387" s="244"/>
      <c r="D387" s="234" t="s">
        <v>143</v>
      </c>
      <c r="E387" s="245" t="s">
        <v>18</v>
      </c>
      <c r="F387" s="246" t="s">
        <v>365</v>
      </c>
      <c r="G387" s="244"/>
      <c r="H387" s="247">
        <v>0.54000000000000004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143</v>
      </c>
      <c r="AU387" s="253" t="s">
        <v>82</v>
      </c>
      <c r="AV387" s="14" t="s">
        <v>82</v>
      </c>
      <c r="AW387" s="14" t="s">
        <v>34</v>
      </c>
      <c r="AX387" s="14" t="s">
        <v>72</v>
      </c>
      <c r="AY387" s="253" t="s">
        <v>133</v>
      </c>
    </row>
    <row r="388" s="14" customFormat="1">
      <c r="A388" s="14"/>
      <c r="B388" s="243"/>
      <c r="C388" s="244"/>
      <c r="D388" s="234" t="s">
        <v>143</v>
      </c>
      <c r="E388" s="245" t="s">
        <v>18</v>
      </c>
      <c r="F388" s="246" t="s">
        <v>366</v>
      </c>
      <c r="G388" s="244"/>
      <c r="H388" s="247">
        <v>-0.88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143</v>
      </c>
      <c r="AU388" s="253" t="s">
        <v>82</v>
      </c>
      <c r="AV388" s="14" t="s">
        <v>82</v>
      </c>
      <c r="AW388" s="14" t="s">
        <v>34</v>
      </c>
      <c r="AX388" s="14" t="s">
        <v>72</v>
      </c>
      <c r="AY388" s="253" t="s">
        <v>133</v>
      </c>
    </row>
    <row r="389" s="13" customFormat="1">
      <c r="A389" s="13"/>
      <c r="B389" s="232"/>
      <c r="C389" s="233"/>
      <c r="D389" s="234" t="s">
        <v>143</v>
      </c>
      <c r="E389" s="235" t="s">
        <v>18</v>
      </c>
      <c r="F389" s="236" t="s">
        <v>232</v>
      </c>
      <c r="G389" s="233"/>
      <c r="H389" s="235" t="s">
        <v>18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143</v>
      </c>
      <c r="AU389" s="242" t="s">
        <v>82</v>
      </c>
      <c r="AV389" s="13" t="s">
        <v>80</v>
      </c>
      <c r="AW389" s="13" t="s">
        <v>34</v>
      </c>
      <c r="AX389" s="13" t="s">
        <v>72</v>
      </c>
      <c r="AY389" s="242" t="s">
        <v>133</v>
      </c>
    </row>
    <row r="390" s="14" customFormat="1">
      <c r="A390" s="14"/>
      <c r="B390" s="243"/>
      <c r="C390" s="244"/>
      <c r="D390" s="234" t="s">
        <v>143</v>
      </c>
      <c r="E390" s="245" t="s">
        <v>18</v>
      </c>
      <c r="F390" s="246" t="s">
        <v>230</v>
      </c>
      <c r="G390" s="244"/>
      <c r="H390" s="247">
        <v>5.6799999999999997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143</v>
      </c>
      <c r="AU390" s="253" t="s">
        <v>82</v>
      </c>
      <c r="AV390" s="14" t="s">
        <v>82</v>
      </c>
      <c r="AW390" s="14" t="s">
        <v>34</v>
      </c>
      <c r="AX390" s="14" t="s">
        <v>72</v>
      </c>
      <c r="AY390" s="253" t="s">
        <v>133</v>
      </c>
    </row>
    <row r="391" s="13" customFormat="1">
      <c r="A391" s="13"/>
      <c r="B391" s="232"/>
      <c r="C391" s="233"/>
      <c r="D391" s="234" t="s">
        <v>143</v>
      </c>
      <c r="E391" s="235" t="s">
        <v>18</v>
      </c>
      <c r="F391" s="236" t="s">
        <v>312</v>
      </c>
      <c r="G391" s="233"/>
      <c r="H391" s="235" t="s">
        <v>18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143</v>
      </c>
      <c r="AU391" s="242" t="s">
        <v>82</v>
      </c>
      <c r="AV391" s="13" t="s">
        <v>80</v>
      </c>
      <c r="AW391" s="13" t="s">
        <v>34</v>
      </c>
      <c r="AX391" s="13" t="s">
        <v>72</v>
      </c>
      <c r="AY391" s="242" t="s">
        <v>133</v>
      </c>
    </row>
    <row r="392" s="14" customFormat="1">
      <c r="A392" s="14"/>
      <c r="B392" s="243"/>
      <c r="C392" s="244"/>
      <c r="D392" s="234" t="s">
        <v>143</v>
      </c>
      <c r="E392" s="245" t="s">
        <v>18</v>
      </c>
      <c r="F392" s="246" t="s">
        <v>367</v>
      </c>
      <c r="G392" s="244"/>
      <c r="H392" s="247">
        <v>2.7000000000000002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143</v>
      </c>
      <c r="AU392" s="253" t="s">
        <v>82</v>
      </c>
      <c r="AV392" s="14" t="s">
        <v>82</v>
      </c>
      <c r="AW392" s="14" t="s">
        <v>34</v>
      </c>
      <c r="AX392" s="14" t="s">
        <v>72</v>
      </c>
      <c r="AY392" s="253" t="s">
        <v>133</v>
      </c>
    </row>
    <row r="393" s="14" customFormat="1">
      <c r="A393" s="14"/>
      <c r="B393" s="243"/>
      <c r="C393" s="244"/>
      <c r="D393" s="234" t="s">
        <v>143</v>
      </c>
      <c r="E393" s="245" t="s">
        <v>18</v>
      </c>
      <c r="F393" s="246" t="s">
        <v>365</v>
      </c>
      <c r="G393" s="244"/>
      <c r="H393" s="247">
        <v>0.54000000000000004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143</v>
      </c>
      <c r="AU393" s="253" t="s">
        <v>82</v>
      </c>
      <c r="AV393" s="14" t="s">
        <v>82</v>
      </c>
      <c r="AW393" s="14" t="s">
        <v>34</v>
      </c>
      <c r="AX393" s="14" t="s">
        <v>72</v>
      </c>
      <c r="AY393" s="253" t="s">
        <v>133</v>
      </c>
    </row>
    <row r="394" s="14" customFormat="1">
      <c r="A394" s="14"/>
      <c r="B394" s="243"/>
      <c r="C394" s="244"/>
      <c r="D394" s="234" t="s">
        <v>143</v>
      </c>
      <c r="E394" s="245" t="s">
        <v>18</v>
      </c>
      <c r="F394" s="246" t="s">
        <v>366</v>
      </c>
      <c r="G394" s="244"/>
      <c r="H394" s="247">
        <v>-0.88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143</v>
      </c>
      <c r="AU394" s="253" t="s">
        <v>82</v>
      </c>
      <c r="AV394" s="14" t="s">
        <v>82</v>
      </c>
      <c r="AW394" s="14" t="s">
        <v>34</v>
      </c>
      <c r="AX394" s="14" t="s">
        <v>72</v>
      </c>
      <c r="AY394" s="253" t="s">
        <v>133</v>
      </c>
    </row>
    <row r="395" s="13" customFormat="1">
      <c r="A395" s="13"/>
      <c r="B395" s="232"/>
      <c r="C395" s="233"/>
      <c r="D395" s="234" t="s">
        <v>143</v>
      </c>
      <c r="E395" s="235" t="s">
        <v>18</v>
      </c>
      <c r="F395" s="236" t="s">
        <v>312</v>
      </c>
      <c r="G395" s="233"/>
      <c r="H395" s="235" t="s">
        <v>18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143</v>
      </c>
      <c r="AU395" s="242" t="s">
        <v>82</v>
      </c>
      <c r="AV395" s="13" t="s">
        <v>80</v>
      </c>
      <c r="AW395" s="13" t="s">
        <v>34</v>
      </c>
      <c r="AX395" s="13" t="s">
        <v>72</v>
      </c>
      <c r="AY395" s="242" t="s">
        <v>133</v>
      </c>
    </row>
    <row r="396" s="14" customFormat="1">
      <c r="A396" s="14"/>
      <c r="B396" s="243"/>
      <c r="C396" s="244"/>
      <c r="D396" s="234" t="s">
        <v>143</v>
      </c>
      <c r="E396" s="245" t="s">
        <v>18</v>
      </c>
      <c r="F396" s="246" t="s">
        <v>368</v>
      </c>
      <c r="G396" s="244"/>
      <c r="H396" s="247">
        <v>5.5199999999999996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143</v>
      </c>
      <c r="AU396" s="253" t="s">
        <v>82</v>
      </c>
      <c r="AV396" s="14" t="s">
        <v>82</v>
      </c>
      <c r="AW396" s="14" t="s">
        <v>34</v>
      </c>
      <c r="AX396" s="14" t="s">
        <v>72</v>
      </c>
      <c r="AY396" s="253" t="s">
        <v>133</v>
      </c>
    </row>
    <row r="397" s="14" customFormat="1">
      <c r="A397" s="14"/>
      <c r="B397" s="243"/>
      <c r="C397" s="244"/>
      <c r="D397" s="234" t="s">
        <v>143</v>
      </c>
      <c r="E397" s="245" t="s">
        <v>18</v>
      </c>
      <c r="F397" s="246" t="s">
        <v>367</v>
      </c>
      <c r="G397" s="244"/>
      <c r="H397" s="247">
        <v>2.7000000000000002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143</v>
      </c>
      <c r="AU397" s="253" t="s">
        <v>82</v>
      </c>
      <c r="AV397" s="14" t="s">
        <v>82</v>
      </c>
      <c r="AW397" s="14" t="s">
        <v>34</v>
      </c>
      <c r="AX397" s="14" t="s">
        <v>72</v>
      </c>
      <c r="AY397" s="253" t="s">
        <v>133</v>
      </c>
    </row>
    <row r="398" s="13" customFormat="1">
      <c r="A398" s="13"/>
      <c r="B398" s="232"/>
      <c r="C398" s="233"/>
      <c r="D398" s="234" t="s">
        <v>143</v>
      </c>
      <c r="E398" s="235" t="s">
        <v>18</v>
      </c>
      <c r="F398" s="236" t="s">
        <v>240</v>
      </c>
      <c r="G398" s="233"/>
      <c r="H398" s="235" t="s">
        <v>18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143</v>
      </c>
      <c r="AU398" s="242" t="s">
        <v>82</v>
      </c>
      <c r="AV398" s="13" t="s">
        <v>80</v>
      </c>
      <c r="AW398" s="13" t="s">
        <v>34</v>
      </c>
      <c r="AX398" s="13" t="s">
        <v>72</v>
      </c>
      <c r="AY398" s="242" t="s">
        <v>133</v>
      </c>
    </row>
    <row r="399" s="14" customFormat="1">
      <c r="A399" s="14"/>
      <c r="B399" s="243"/>
      <c r="C399" s="244"/>
      <c r="D399" s="234" t="s">
        <v>143</v>
      </c>
      <c r="E399" s="245" t="s">
        <v>18</v>
      </c>
      <c r="F399" s="246" t="s">
        <v>315</v>
      </c>
      <c r="G399" s="244"/>
      <c r="H399" s="247">
        <v>7.46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143</v>
      </c>
      <c r="AU399" s="253" t="s">
        <v>82</v>
      </c>
      <c r="AV399" s="14" t="s">
        <v>82</v>
      </c>
      <c r="AW399" s="14" t="s">
        <v>34</v>
      </c>
      <c r="AX399" s="14" t="s">
        <v>72</v>
      </c>
      <c r="AY399" s="253" t="s">
        <v>133</v>
      </c>
    </row>
    <row r="400" s="13" customFormat="1">
      <c r="A400" s="13"/>
      <c r="B400" s="232"/>
      <c r="C400" s="233"/>
      <c r="D400" s="234" t="s">
        <v>143</v>
      </c>
      <c r="E400" s="235" t="s">
        <v>18</v>
      </c>
      <c r="F400" s="236" t="s">
        <v>242</v>
      </c>
      <c r="G400" s="233"/>
      <c r="H400" s="235" t="s">
        <v>18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143</v>
      </c>
      <c r="AU400" s="242" t="s">
        <v>82</v>
      </c>
      <c r="AV400" s="13" t="s">
        <v>80</v>
      </c>
      <c r="AW400" s="13" t="s">
        <v>34</v>
      </c>
      <c r="AX400" s="13" t="s">
        <v>72</v>
      </c>
      <c r="AY400" s="242" t="s">
        <v>133</v>
      </c>
    </row>
    <row r="401" s="14" customFormat="1">
      <c r="A401" s="14"/>
      <c r="B401" s="243"/>
      <c r="C401" s="244"/>
      <c r="D401" s="234" t="s">
        <v>143</v>
      </c>
      <c r="E401" s="245" t="s">
        <v>18</v>
      </c>
      <c r="F401" s="246" t="s">
        <v>369</v>
      </c>
      <c r="G401" s="244"/>
      <c r="H401" s="247">
        <v>21.899999999999999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143</v>
      </c>
      <c r="AU401" s="253" t="s">
        <v>82</v>
      </c>
      <c r="AV401" s="14" t="s">
        <v>82</v>
      </c>
      <c r="AW401" s="14" t="s">
        <v>34</v>
      </c>
      <c r="AX401" s="14" t="s">
        <v>72</v>
      </c>
      <c r="AY401" s="253" t="s">
        <v>133</v>
      </c>
    </row>
    <row r="402" s="13" customFormat="1">
      <c r="A402" s="13"/>
      <c r="B402" s="232"/>
      <c r="C402" s="233"/>
      <c r="D402" s="234" t="s">
        <v>143</v>
      </c>
      <c r="E402" s="235" t="s">
        <v>18</v>
      </c>
      <c r="F402" s="236" t="s">
        <v>370</v>
      </c>
      <c r="G402" s="233"/>
      <c r="H402" s="235" t="s">
        <v>18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143</v>
      </c>
      <c r="AU402" s="242" t="s">
        <v>82</v>
      </c>
      <c r="AV402" s="13" t="s">
        <v>80</v>
      </c>
      <c r="AW402" s="13" t="s">
        <v>34</v>
      </c>
      <c r="AX402" s="13" t="s">
        <v>72</v>
      </c>
      <c r="AY402" s="242" t="s">
        <v>133</v>
      </c>
    </row>
    <row r="403" s="14" customFormat="1">
      <c r="A403" s="14"/>
      <c r="B403" s="243"/>
      <c r="C403" s="244"/>
      <c r="D403" s="234" t="s">
        <v>143</v>
      </c>
      <c r="E403" s="245" t="s">
        <v>18</v>
      </c>
      <c r="F403" s="246" t="s">
        <v>371</v>
      </c>
      <c r="G403" s="244"/>
      <c r="H403" s="247">
        <v>11.32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143</v>
      </c>
      <c r="AU403" s="253" t="s">
        <v>82</v>
      </c>
      <c r="AV403" s="14" t="s">
        <v>82</v>
      </c>
      <c r="AW403" s="14" t="s">
        <v>34</v>
      </c>
      <c r="AX403" s="14" t="s">
        <v>72</v>
      </c>
      <c r="AY403" s="253" t="s">
        <v>133</v>
      </c>
    </row>
    <row r="404" s="13" customFormat="1">
      <c r="A404" s="13"/>
      <c r="B404" s="232"/>
      <c r="C404" s="233"/>
      <c r="D404" s="234" t="s">
        <v>143</v>
      </c>
      <c r="E404" s="235" t="s">
        <v>18</v>
      </c>
      <c r="F404" s="236" t="s">
        <v>246</v>
      </c>
      <c r="G404" s="233"/>
      <c r="H404" s="235" t="s">
        <v>18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143</v>
      </c>
      <c r="AU404" s="242" t="s">
        <v>82</v>
      </c>
      <c r="AV404" s="13" t="s">
        <v>80</v>
      </c>
      <c r="AW404" s="13" t="s">
        <v>34</v>
      </c>
      <c r="AX404" s="13" t="s">
        <v>72</v>
      </c>
      <c r="AY404" s="242" t="s">
        <v>133</v>
      </c>
    </row>
    <row r="405" s="14" customFormat="1">
      <c r="A405" s="14"/>
      <c r="B405" s="243"/>
      <c r="C405" s="244"/>
      <c r="D405" s="234" t="s">
        <v>143</v>
      </c>
      <c r="E405" s="245" t="s">
        <v>18</v>
      </c>
      <c r="F405" s="246" t="s">
        <v>372</v>
      </c>
      <c r="G405" s="244"/>
      <c r="H405" s="247">
        <v>12.779999999999999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143</v>
      </c>
      <c r="AU405" s="253" t="s">
        <v>82</v>
      </c>
      <c r="AV405" s="14" t="s">
        <v>82</v>
      </c>
      <c r="AW405" s="14" t="s">
        <v>34</v>
      </c>
      <c r="AX405" s="14" t="s">
        <v>72</v>
      </c>
      <c r="AY405" s="253" t="s">
        <v>133</v>
      </c>
    </row>
    <row r="406" s="13" customFormat="1">
      <c r="A406" s="13"/>
      <c r="B406" s="232"/>
      <c r="C406" s="233"/>
      <c r="D406" s="234" t="s">
        <v>143</v>
      </c>
      <c r="E406" s="235" t="s">
        <v>18</v>
      </c>
      <c r="F406" s="236" t="s">
        <v>322</v>
      </c>
      <c r="G406" s="233"/>
      <c r="H406" s="235" t="s">
        <v>18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143</v>
      </c>
      <c r="AU406" s="242" t="s">
        <v>82</v>
      </c>
      <c r="AV406" s="13" t="s">
        <v>80</v>
      </c>
      <c r="AW406" s="13" t="s">
        <v>34</v>
      </c>
      <c r="AX406" s="13" t="s">
        <v>72</v>
      </c>
      <c r="AY406" s="242" t="s">
        <v>133</v>
      </c>
    </row>
    <row r="407" s="14" customFormat="1">
      <c r="A407" s="14"/>
      <c r="B407" s="243"/>
      <c r="C407" s="244"/>
      <c r="D407" s="234" t="s">
        <v>143</v>
      </c>
      <c r="E407" s="245" t="s">
        <v>18</v>
      </c>
      <c r="F407" s="246" t="s">
        <v>373</v>
      </c>
      <c r="G407" s="244"/>
      <c r="H407" s="247">
        <v>10.220000000000001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143</v>
      </c>
      <c r="AU407" s="253" t="s">
        <v>82</v>
      </c>
      <c r="AV407" s="14" t="s">
        <v>82</v>
      </c>
      <c r="AW407" s="14" t="s">
        <v>34</v>
      </c>
      <c r="AX407" s="14" t="s">
        <v>72</v>
      </c>
      <c r="AY407" s="253" t="s">
        <v>133</v>
      </c>
    </row>
    <row r="408" s="14" customFormat="1">
      <c r="A408" s="14"/>
      <c r="B408" s="243"/>
      <c r="C408" s="244"/>
      <c r="D408" s="234" t="s">
        <v>143</v>
      </c>
      <c r="E408" s="245" t="s">
        <v>18</v>
      </c>
      <c r="F408" s="246" t="s">
        <v>374</v>
      </c>
      <c r="G408" s="244"/>
      <c r="H408" s="247">
        <v>0.56999999999999995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143</v>
      </c>
      <c r="AU408" s="253" t="s">
        <v>82</v>
      </c>
      <c r="AV408" s="14" t="s">
        <v>82</v>
      </c>
      <c r="AW408" s="14" t="s">
        <v>34</v>
      </c>
      <c r="AX408" s="14" t="s">
        <v>72</v>
      </c>
      <c r="AY408" s="253" t="s">
        <v>133</v>
      </c>
    </row>
    <row r="409" s="14" customFormat="1">
      <c r="A409" s="14"/>
      <c r="B409" s="243"/>
      <c r="C409" s="244"/>
      <c r="D409" s="234" t="s">
        <v>143</v>
      </c>
      <c r="E409" s="245" t="s">
        <v>18</v>
      </c>
      <c r="F409" s="246" t="s">
        <v>375</v>
      </c>
      <c r="G409" s="244"/>
      <c r="H409" s="247">
        <v>-0.93999999999999995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143</v>
      </c>
      <c r="AU409" s="253" t="s">
        <v>82</v>
      </c>
      <c r="AV409" s="14" t="s">
        <v>82</v>
      </c>
      <c r="AW409" s="14" t="s">
        <v>34</v>
      </c>
      <c r="AX409" s="14" t="s">
        <v>72</v>
      </c>
      <c r="AY409" s="253" t="s">
        <v>133</v>
      </c>
    </row>
    <row r="410" s="13" customFormat="1">
      <c r="A410" s="13"/>
      <c r="B410" s="232"/>
      <c r="C410" s="233"/>
      <c r="D410" s="234" t="s">
        <v>143</v>
      </c>
      <c r="E410" s="235" t="s">
        <v>18</v>
      </c>
      <c r="F410" s="236" t="s">
        <v>252</v>
      </c>
      <c r="G410" s="233"/>
      <c r="H410" s="235" t="s">
        <v>18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143</v>
      </c>
      <c r="AU410" s="242" t="s">
        <v>82</v>
      </c>
      <c r="AV410" s="13" t="s">
        <v>80</v>
      </c>
      <c r="AW410" s="13" t="s">
        <v>34</v>
      </c>
      <c r="AX410" s="13" t="s">
        <v>72</v>
      </c>
      <c r="AY410" s="242" t="s">
        <v>133</v>
      </c>
    </row>
    <row r="411" s="14" customFormat="1">
      <c r="A411" s="14"/>
      <c r="B411" s="243"/>
      <c r="C411" s="244"/>
      <c r="D411" s="234" t="s">
        <v>143</v>
      </c>
      <c r="E411" s="245" t="s">
        <v>18</v>
      </c>
      <c r="F411" s="246" t="s">
        <v>376</v>
      </c>
      <c r="G411" s="244"/>
      <c r="H411" s="247">
        <v>14.890000000000001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143</v>
      </c>
      <c r="AU411" s="253" t="s">
        <v>82</v>
      </c>
      <c r="AV411" s="14" t="s">
        <v>82</v>
      </c>
      <c r="AW411" s="14" t="s">
        <v>34</v>
      </c>
      <c r="AX411" s="14" t="s">
        <v>72</v>
      </c>
      <c r="AY411" s="253" t="s">
        <v>133</v>
      </c>
    </row>
    <row r="412" s="14" customFormat="1">
      <c r="A412" s="14"/>
      <c r="B412" s="243"/>
      <c r="C412" s="244"/>
      <c r="D412" s="234" t="s">
        <v>143</v>
      </c>
      <c r="E412" s="245" t="s">
        <v>18</v>
      </c>
      <c r="F412" s="246" t="s">
        <v>377</v>
      </c>
      <c r="G412" s="244"/>
      <c r="H412" s="247">
        <v>-1.6000000000000001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143</v>
      </c>
      <c r="AU412" s="253" t="s">
        <v>82</v>
      </c>
      <c r="AV412" s="14" t="s">
        <v>82</v>
      </c>
      <c r="AW412" s="14" t="s">
        <v>34</v>
      </c>
      <c r="AX412" s="14" t="s">
        <v>72</v>
      </c>
      <c r="AY412" s="253" t="s">
        <v>133</v>
      </c>
    </row>
    <row r="413" s="13" customFormat="1">
      <c r="A413" s="13"/>
      <c r="B413" s="232"/>
      <c r="C413" s="233"/>
      <c r="D413" s="234" t="s">
        <v>143</v>
      </c>
      <c r="E413" s="235" t="s">
        <v>18</v>
      </c>
      <c r="F413" s="236" t="s">
        <v>256</v>
      </c>
      <c r="G413" s="233"/>
      <c r="H413" s="235" t="s">
        <v>18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143</v>
      </c>
      <c r="AU413" s="242" t="s">
        <v>82</v>
      </c>
      <c r="AV413" s="13" t="s">
        <v>80</v>
      </c>
      <c r="AW413" s="13" t="s">
        <v>34</v>
      </c>
      <c r="AX413" s="13" t="s">
        <v>72</v>
      </c>
      <c r="AY413" s="242" t="s">
        <v>133</v>
      </c>
    </row>
    <row r="414" s="14" customFormat="1">
      <c r="A414" s="14"/>
      <c r="B414" s="243"/>
      <c r="C414" s="244"/>
      <c r="D414" s="234" t="s">
        <v>143</v>
      </c>
      <c r="E414" s="245" t="s">
        <v>18</v>
      </c>
      <c r="F414" s="246" t="s">
        <v>378</v>
      </c>
      <c r="G414" s="244"/>
      <c r="H414" s="247">
        <v>6.7199999999999998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143</v>
      </c>
      <c r="AU414" s="253" t="s">
        <v>82</v>
      </c>
      <c r="AV414" s="14" t="s">
        <v>82</v>
      </c>
      <c r="AW414" s="14" t="s">
        <v>34</v>
      </c>
      <c r="AX414" s="14" t="s">
        <v>72</v>
      </c>
      <c r="AY414" s="253" t="s">
        <v>133</v>
      </c>
    </row>
    <row r="415" s="14" customFormat="1">
      <c r="A415" s="14"/>
      <c r="B415" s="243"/>
      <c r="C415" s="244"/>
      <c r="D415" s="234" t="s">
        <v>143</v>
      </c>
      <c r="E415" s="245" t="s">
        <v>18</v>
      </c>
      <c r="F415" s="246" t="s">
        <v>379</v>
      </c>
      <c r="G415" s="244"/>
      <c r="H415" s="247">
        <v>0.28000000000000003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143</v>
      </c>
      <c r="AU415" s="253" t="s">
        <v>82</v>
      </c>
      <c r="AV415" s="14" t="s">
        <v>82</v>
      </c>
      <c r="AW415" s="14" t="s">
        <v>34</v>
      </c>
      <c r="AX415" s="14" t="s">
        <v>72</v>
      </c>
      <c r="AY415" s="253" t="s">
        <v>133</v>
      </c>
    </row>
    <row r="416" s="14" customFormat="1">
      <c r="A416" s="14"/>
      <c r="B416" s="243"/>
      <c r="C416" s="244"/>
      <c r="D416" s="234" t="s">
        <v>143</v>
      </c>
      <c r="E416" s="245" t="s">
        <v>18</v>
      </c>
      <c r="F416" s="246" t="s">
        <v>380</v>
      </c>
      <c r="G416" s="244"/>
      <c r="H416" s="247">
        <v>-0.28000000000000003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143</v>
      </c>
      <c r="AU416" s="253" t="s">
        <v>82</v>
      </c>
      <c r="AV416" s="14" t="s">
        <v>82</v>
      </c>
      <c r="AW416" s="14" t="s">
        <v>34</v>
      </c>
      <c r="AX416" s="14" t="s">
        <v>72</v>
      </c>
      <c r="AY416" s="253" t="s">
        <v>133</v>
      </c>
    </row>
    <row r="417" s="13" customFormat="1">
      <c r="A417" s="13"/>
      <c r="B417" s="232"/>
      <c r="C417" s="233"/>
      <c r="D417" s="234" t="s">
        <v>143</v>
      </c>
      <c r="E417" s="235" t="s">
        <v>18</v>
      </c>
      <c r="F417" s="236" t="s">
        <v>327</v>
      </c>
      <c r="G417" s="233"/>
      <c r="H417" s="235" t="s">
        <v>18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143</v>
      </c>
      <c r="AU417" s="242" t="s">
        <v>82</v>
      </c>
      <c r="AV417" s="13" t="s">
        <v>80</v>
      </c>
      <c r="AW417" s="13" t="s">
        <v>34</v>
      </c>
      <c r="AX417" s="13" t="s">
        <v>72</v>
      </c>
      <c r="AY417" s="242" t="s">
        <v>133</v>
      </c>
    </row>
    <row r="418" s="14" customFormat="1">
      <c r="A418" s="14"/>
      <c r="B418" s="243"/>
      <c r="C418" s="244"/>
      <c r="D418" s="234" t="s">
        <v>143</v>
      </c>
      <c r="E418" s="245" t="s">
        <v>18</v>
      </c>
      <c r="F418" s="246" t="s">
        <v>381</v>
      </c>
      <c r="G418" s="244"/>
      <c r="H418" s="247">
        <v>11.529999999999999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143</v>
      </c>
      <c r="AU418" s="253" t="s">
        <v>82</v>
      </c>
      <c r="AV418" s="14" t="s">
        <v>82</v>
      </c>
      <c r="AW418" s="14" t="s">
        <v>34</v>
      </c>
      <c r="AX418" s="14" t="s">
        <v>72</v>
      </c>
      <c r="AY418" s="253" t="s">
        <v>133</v>
      </c>
    </row>
    <row r="419" s="13" customFormat="1">
      <c r="A419" s="13"/>
      <c r="B419" s="232"/>
      <c r="C419" s="233"/>
      <c r="D419" s="234" t="s">
        <v>143</v>
      </c>
      <c r="E419" s="235" t="s">
        <v>18</v>
      </c>
      <c r="F419" s="236" t="s">
        <v>329</v>
      </c>
      <c r="G419" s="233"/>
      <c r="H419" s="235" t="s">
        <v>18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143</v>
      </c>
      <c r="AU419" s="242" t="s">
        <v>82</v>
      </c>
      <c r="AV419" s="13" t="s">
        <v>80</v>
      </c>
      <c r="AW419" s="13" t="s">
        <v>34</v>
      </c>
      <c r="AX419" s="13" t="s">
        <v>72</v>
      </c>
      <c r="AY419" s="242" t="s">
        <v>133</v>
      </c>
    </row>
    <row r="420" s="14" customFormat="1">
      <c r="A420" s="14"/>
      <c r="B420" s="243"/>
      <c r="C420" s="244"/>
      <c r="D420" s="234" t="s">
        <v>143</v>
      </c>
      <c r="E420" s="245" t="s">
        <v>18</v>
      </c>
      <c r="F420" s="246" t="s">
        <v>382</v>
      </c>
      <c r="G420" s="244"/>
      <c r="H420" s="247">
        <v>8.6099999999999994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143</v>
      </c>
      <c r="AU420" s="253" t="s">
        <v>82</v>
      </c>
      <c r="AV420" s="14" t="s">
        <v>82</v>
      </c>
      <c r="AW420" s="14" t="s">
        <v>34</v>
      </c>
      <c r="AX420" s="14" t="s">
        <v>72</v>
      </c>
      <c r="AY420" s="253" t="s">
        <v>133</v>
      </c>
    </row>
    <row r="421" s="14" customFormat="1">
      <c r="A421" s="14"/>
      <c r="B421" s="243"/>
      <c r="C421" s="244"/>
      <c r="D421" s="234" t="s">
        <v>143</v>
      </c>
      <c r="E421" s="245" t="s">
        <v>18</v>
      </c>
      <c r="F421" s="246" t="s">
        <v>291</v>
      </c>
      <c r="G421" s="244"/>
      <c r="H421" s="247">
        <v>-1.2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143</v>
      </c>
      <c r="AU421" s="253" t="s">
        <v>82</v>
      </c>
      <c r="AV421" s="14" t="s">
        <v>82</v>
      </c>
      <c r="AW421" s="14" t="s">
        <v>34</v>
      </c>
      <c r="AX421" s="14" t="s">
        <v>72</v>
      </c>
      <c r="AY421" s="253" t="s">
        <v>133</v>
      </c>
    </row>
    <row r="422" s="13" customFormat="1">
      <c r="A422" s="13"/>
      <c r="B422" s="232"/>
      <c r="C422" s="233"/>
      <c r="D422" s="234" t="s">
        <v>143</v>
      </c>
      <c r="E422" s="235" t="s">
        <v>18</v>
      </c>
      <c r="F422" s="236" t="s">
        <v>383</v>
      </c>
      <c r="G422" s="233"/>
      <c r="H422" s="235" t="s">
        <v>18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143</v>
      </c>
      <c r="AU422" s="242" t="s">
        <v>82</v>
      </c>
      <c r="AV422" s="13" t="s">
        <v>80</v>
      </c>
      <c r="AW422" s="13" t="s">
        <v>34</v>
      </c>
      <c r="AX422" s="13" t="s">
        <v>72</v>
      </c>
      <c r="AY422" s="242" t="s">
        <v>133</v>
      </c>
    </row>
    <row r="423" s="14" customFormat="1">
      <c r="A423" s="14"/>
      <c r="B423" s="243"/>
      <c r="C423" s="244"/>
      <c r="D423" s="234" t="s">
        <v>143</v>
      </c>
      <c r="E423" s="245" t="s">
        <v>18</v>
      </c>
      <c r="F423" s="246" t="s">
        <v>384</v>
      </c>
      <c r="G423" s="244"/>
      <c r="H423" s="247">
        <v>16.940000000000001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143</v>
      </c>
      <c r="AU423" s="253" t="s">
        <v>82</v>
      </c>
      <c r="AV423" s="14" t="s">
        <v>82</v>
      </c>
      <c r="AW423" s="14" t="s">
        <v>34</v>
      </c>
      <c r="AX423" s="14" t="s">
        <v>72</v>
      </c>
      <c r="AY423" s="253" t="s">
        <v>133</v>
      </c>
    </row>
    <row r="424" s="14" customFormat="1">
      <c r="A424" s="14"/>
      <c r="B424" s="243"/>
      <c r="C424" s="244"/>
      <c r="D424" s="234" t="s">
        <v>143</v>
      </c>
      <c r="E424" s="245" t="s">
        <v>18</v>
      </c>
      <c r="F424" s="246" t="s">
        <v>379</v>
      </c>
      <c r="G424" s="244"/>
      <c r="H424" s="247">
        <v>0.28000000000000003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143</v>
      </c>
      <c r="AU424" s="253" t="s">
        <v>82</v>
      </c>
      <c r="AV424" s="14" t="s">
        <v>82</v>
      </c>
      <c r="AW424" s="14" t="s">
        <v>34</v>
      </c>
      <c r="AX424" s="14" t="s">
        <v>72</v>
      </c>
      <c r="AY424" s="253" t="s">
        <v>133</v>
      </c>
    </row>
    <row r="425" s="14" customFormat="1">
      <c r="A425" s="14"/>
      <c r="B425" s="243"/>
      <c r="C425" s="244"/>
      <c r="D425" s="234" t="s">
        <v>143</v>
      </c>
      <c r="E425" s="245" t="s">
        <v>18</v>
      </c>
      <c r="F425" s="246" t="s">
        <v>385</v>
      </c>
      <c r="G425" s="244"/>
      <c r="H425" s="247">
        <v>-1.48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143</v>
      </c>
      <c r="AU425" s="253" t="s">
        <v>82</v>
      </c>
      <c r="AV425" s="14" t="s">
        <v>82</v>
      </c>
      <c r="AW425" s="14" t="s">
        <v>34</v>
      </c>
      <c r="AX425" s="14" t="s">
        <v>72</v>
      </c>
      <c r="AY425" s="253" t="s">
        <v>133</v>
      </c>
    </row>
    <row r="426" s="13" customFormat="1">
      <c r="A426" s="13"/>
      <c r="B426" s="232"/>
      <c r="C426" s="233"/>
      <c r="D426" s="234" t="s">
        <v>143</v>
      </c>
      <c r="E426" s="235" t="s">
        <v>18</v>
      </c>
      <c r="F426" s="236" t="s">
        <v>386</v>
      </c>
      <c r="G426" s="233"/>
      <c r="H426" s="235" t="s">
        <v>18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143</v>
      </c>
      <c r="AU426" s="242" t="s">
        <v>82</v>
      </c>
      <c r="AV426" s="13" t="s">
        <v>80</v>
      </c>
      <c r="AW426" s="13" t="s">
        <v>34</v>
      </c>
      <c r="AX426" s="13" t="s">
        <v>72</v>
      </c>
      <c r="AY426" s="242" t="s">
        <v>133</v>
      </c>
    </row>
    <row r="427" s="14" customFormat="1">
      <c r="A427" s="14"/>
      <c r="B427" s="243"/>
      <c r="C427" s="244"/>
      <c r="D427" s="234" t="s">
        <v>143</v>
      </c>
      <c r="E427" s="245" t="s">
        <v>18</v>
      </c>
      <c r="F427" s="246" t="s">
        <v>387</v>
      </c>
      <c r="G427" s="244"/>
      <c r="H427" s="247">
        <v>30.300000000000001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143</v>
      </c>
      <c r="AU427" s="253" t="s">
        <v>82</v>
      </c>
      <c r="AV427" s="14" t="s">
        <v>82</v>
      </c>
      <c r="AW427" s="14" t="s">
        <v>34</v>
      </c>
      <c r="AX427" s="14" t="s">
        <v>72</v>
      </c>
      <c r="AY427" s="253" t="s">
        <v>133</v>
      </c>
    </row>
    <row r="428" s="14" customFormat="1">
      <c r="A428" s="14"/>
      <c r="B428" s="243"/>
      <c r="C428" s="244"/>
      <c r="D428" s="234" t="s">
        <v>143</v>
      </c>
      <c r="E428" s="245" t="s">
        <v>18</v>
      </c>
      <c r="F428" s="246" t="s">
        <v>379</v>
      </c>
      <c r="G428" s="244"/>
      <c r="H428" s="247">
        <v>0.28000000000000003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143</v>
      </c>
      <c r="AU428" s="253" t="s">
        <v>82</v>
      </c>
      <c r="AV428" s="14" t="s">
        <v>82</v>
      </c>
      <c r="AW428" s="14" t="s">
        <v>34</v>
      </c>
      <c r="AX428" s="14" t="s">
        <v>72</v>
      </c>
      <c r="AY428" s="253" t="s">
        <v>133</v>
      </c>
    </row>
    <row r="429" s="14" customFormat="1">
      <c r="A429" s="14"/>
      <c r="B429" s="243"/>
      <c r="C429" s="244"/>
      <c r="D429" s="234" t="s">
        <v>143</v>
      </c>
      <c r="E429" s="245" t="s">
        <v>18</v>
      </c>
      <c r="F429" s="246" t="s">
        <v>388</v>
      </c>
      <c r="G429" s="244"/>
      <c r="H429" s="247">
        <v>-1.6799999999999999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143</v>
      </c>
      <c r="AU429" s="253" t="s">
        <v>82</v>
      </c>
      <c r="AV429" s="14" t="s">
        <v>82</v>
      </c>
      <c r="AW429" s="14" t="s">
        <v>34</v>
      </c>
      <c r="AX429" s="14" t="s">
        <v>72</v>
      </c>
      <c r="AY429" s="253" t="s">
        <v>133</v>
      </c>
    </row>
    <row r="430" s="15" customFormat="1">
      <c r="A430" s="15"/>
      <c r="B430" s="254"/>
      <c r="C430" s="255"/>
      <c r="D430" s="234" t="s">
        <v>143</v>
      </c>
      <c r="E430" s="256" t="s">
        <v>18</v>
      </c>
      <c r="F430" s="257" t="s">
        <v>148</v>
      </c>
      <c r="G430" s="255"/>
      <c r="H430" s="258">
        <v>274.82999999999998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143</v>
      </c>
      <c r="AU430" s="264" t="s">
        <v>82</v>
      </c>
      <c r="AV430" s="15" t="s">
        <v>141</v>
      </c>
      <c r="AW430" s="15" t="s">
        <v>34</v>
      </c>
      <c r="AX430" s="15" t="s">
        <v>80</v>
      </c>
      <c r="AY430" s="264" t="s">
        <v>133</v>
      </c>
    </row>
    <row r="431" s="2" customFormat="1" ht="21.75" customHeight="1">
      <c r="A431" s="40"/>
      <c r="B431" s="41"/>
      <c r="C431" s="220" t="s">
        <v>7</v>
      </c>
      <c r="D431" s="220" t="s">
        <v>136</v>
      </c>
      <c r="E431" s="221" t="s">
        <v>389</v>
      </c>
      <c r="F431" s="222" t="s">
        <v>390</v>
      </c>
      <c r="G431" s="223" t="s">
        <v>178</v>
      </c>
      <c r="H431" s="224">
        <v>274.82999999999998</v>
      </c>
      <c r="I431" s="225"/>
      <c r="J431" s="224">
        <f>ROUND(I431*H431,2)</f>
        <v>0</v>
      </c>
      <c r="K431" s="222" t="s">
        <v>140</v>
      </c>
      <c r="L431" s="46"/>
      <c r="M431" s="226" t="s">
        <v>18</v>
      </c>
      <c r="N431" s="227" t="s">
        <v>43</v>
      </c>
      <c r="O431" s="86"/>
      <c r="P431" s="228">
        <f>O431*H431</f>
        <v>0</v>
      </c>
      <c r="Q431" s="228">
        <v>0.0079000000000000008</v>
      </c>
      <c r="R431" s="228">
        <f>Q431*H431</f>
        <v>2.171157</v>
      </c>
      <c r="S431" s="228">
        <v>0</v>
      </c>
      <c r="T431" s="22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0" t="s">
        <v>141</v>
      </c>
      <c r="AT431" s="230" t="s">
        <v>136</v>
      </c>
      <c r="AU431" s="230" t="s">
        <v>82</v>
      </c>
      <c r="AY431" s="19" t="s">
        <v>133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9" t="s">
        <v>80</v>
      </c>
      <c r="BK431" s="231">
        <f>ROUND(I431*H431,2)</f>
        <v>0</v>
      </c>
      <c r="BL431" s="19" t="s">
        <v>141</v>
      </c>
      <c r="BM431" s="230" t="s">
        <v>391</v>
      </c>
    </row>
    <row r="432" s="13" customFormat="1">
      <c r="A432" s="13"/>
      <c r="B432" s="232"/>
      <c r="C432" s="233"/>
      <c r="D432" s="234" t="s">
        <v>143</v>
      </c>
      <c r="E432" s="235" t="s">
        <v>18</v>
      </c>
      <c r="F432" s="236" t="s">
        <v>341</v>
      </c>
      <c r="G432" s="233"/>
      <c r="H432" s="235" t="s">
        <v>18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143</v>
      </c>
      <c r="AU432" s="242" t="s">
        <v>82</v>
      </c>
      <c r="AV432" s="13" t="s">
        <v>80</v>
      </c>
      <c r="AW432" s="13" t="s">
        <v>34</v>
      </c>
      <c r="AX432" s="13" t="s">
        <v>72</v>
      </c>
      <c r="AY432" s="242" t="s">
        <v>133</v>
      </c>
    </row>
    <row r="433" s="13" customFormat="1">
      <c r="A433" s="13"/>
      <c r="B433" s="232"/>
      <c r="C433" s="233"/>
      <c r="D433" s="234" t="s">
        <v>143</v>
      </c>
      <c r="E433" s="235" t="s">
        <v>18</v>
      </c>
      <c r="F433" s="236" t="s">
        <v>342</v>
      </c>
      <c r="G433" s="233"/>
      <c r="H433" s="235" t="s">
        <v>18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143</v>
      </c>
      <c r="AU433" s="242" t="s">
        <v>82</v>
      </c>
      <c r="AV433" s="13" t="s">
        <v>80</v>
      </c>
      <c r="AW433" s="13" t="s">
        <v>34</v>
      </c>
      <c r="AX433" s="13" t="s">
        <v>72</v>
      </c>
      <c r="AY433" s="242" t="s">
        <v>133</v>
      </c>
    </row>
    <row r="434" s="14" customFormat="1">
      <c r="A434" s="14"/>
      <c r="B434" s="243"/>
      <c r="C434" s="244"/>
      <c r="D434" s="234" t="s">
        <v>143</v>
      </c>
      <c r="E434" s="245" t="s">
        <v>18</v>
      </c>
      <c r="F434" s="246" t="s">
        <v>343</v>
      </c>
      <c r="G434" s="244"/>
      <c r="H434" s="247">
        <v>5.5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143</v>
      </c>
      <c r="AU434" s="253" t="s">
        <v>82</v>
      </c>
      <c r="AV434" s="14" t="s">
        <v>82</v>
      </c>
      <c r="AW434" s="14" t="s">
        <v>34</v>
      </c>
      <c r="AX434" s="14" t="s">
        <v>72</v>
      </c>
      <c r="AY434" s="253" t="s">
        <v>133</v>
      </c>
    </row>
    <row r="435" s="14" customFormat="1">
      <c r="A435" s="14"/>
      <c r="B435" s="243"/>
      <c r="C435" s="244"/>
      <c r="D435" s="234" t="s">
        <v>143</v>
      </c>
      <c r="E435" s="245" t="s">
        <v>18</v>
      </c>
      <c r="F435" s="246" t="s">
        <v>344</v>
      </c>
      <c r="G435" s="244"/>
      <c r="H435" s="247">
        <v>8.3399999999999999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143</v>
      </c>
      <c r="AU435" s="253" t="s">
        <v>82</v>
      </c>
      <c r="AV435" s="14" t="s">
        <v>82</v>
      </c>
      <c r="AW435" s="14" t="s">
        <v>34</v>
      </c>
      <c r="AX435" s="14" t="s">
        <v>72</v>
      </c>
      <c r="AY435" s="253" t="s">
        <v>133</v>
      </c>
    </row>
    <row r="436" s="14" customFormat="1">
      <c r="A436" s="14"/>
      <c r="B436" s="243"/>
      <c r="C436" s="244"/>
      <c r="D436" s="234" t="s">
        <v>143</v>
      </c>
      <c r="E436" s="245" t="s">
        <v>18</v>
      </c>
      <c r="F436" s="246" t="s">
        <v>345</v>
      </c>
      <c r="G436" s="244"/>
      <c r="H436" s="247">
        <v>15.98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143</v>
      </c>
      <c r="AU436" s="253" t="s">
        <v>82</v>
      </c>
      <c r="AV436" s="14" t="s">
        <v>82</v>
      </c>
      <c r="AW436" s="14" t="s">
        <v>34</v>
      </c>
      <c r="AX436" s="14" t="s">
        <v>72</v>
      </c>
      <c r="AY436" s="253" t="s">
        <v>133</v>
      </c>
    </row>
    <row r="437" s="14" customFormat="1">
      <c r="A437" s="14"/>
      <c r="B437" s="243"/>
      <c r="C437" s="244"/>
      <c r="D437" s="234" t="s">
        <v>143</v>
      </c>
      <c r="E437" s="245" t="s">
        <v>18</v>
      </c>
      <c r="F437" s="246" t="s">
        <v>346</v>
      </c>
      <c r="G437" s="244"/>
      <c r="H437" s="247">
        <v>5.5199999999999996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143</v>
      </c>
      <c r="AU437" s="253" t="s">
        <v>82</v>
      </c>
      <c r="AV437" s="14" t="s">
        <v>82</v>
      </c>
      <c r="AW437" s="14" t="s">
        <v>34</v>
      </c>
      <c r="AX437" s="14" t="s">
        <v>72</v>
      </c>
      <c r="AY437" s="253" t="s">
        <v>133</v>
      </c>
    </row>
    <row r="438" s="14" customFormat="1">
      <c r="A438" s="14"/>
      <c r="B438" s="243"/>
      <c r="C438" s="244"/>
      <c r="D438" s="234" t="s">
        <v>143</v>
      </c>
      <c r="E438" s="245" t="s">
        <v>18</v>
      </c>
      <c r="F438" s="246" t="s">
        <v>347</v>
      </c>
      <c r="G438" s="244"/>
      <c r="H438" s="247">
        <v>6.75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143</v>
      </c>
      <c r="AU438" s="253" t="s">
        <v>82</v>
      </c>
      <c r="AV438" s="14" t="s">
        <v>82</v>
      </c>
      <c r="AW438" s="14" t="s">
        <v>34</v>
      </c>
      <c r="AX438" s="14" t="s">
        <v>72</v>
      </c>
      <c r="AY438" s="253" t="s">
        <v>133</v>
      </c>
    </row>
    <row r="439" s="14" customFormat="1">
      <c r="A439" s="14"/>
      <c r="B439" s="243"/>
      <c r="C439" s="244"/>
      <c r="D439" s="234" t="s">
        <v>143</v>
      </c>
      <c r="E439" s="245" t="s">
        <v>18</v>
      </c>
      <c r="F439" s="246" t="s">
        <v>348</v>
      </c>
      <c r="G439" s="244"/>
      <c r="H439" s="247">
        <v>4.79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143</v>
      </c>
      <c r="AU439" s="253" t="s">
        <v>82</v>
      </c>
      <c r="AV439" s="14" t="s">
        <v>82</v>
      </c>
      <c r="AW439" s="14" t="s">
        <v>34</v>
      </c>
      <c r="AX439" s="14" t="s">
        <v>72</v>
      </c>
      <c r="AY439" s="253" t="s">
        <v>133</v>
      </c>
    </row>
    <row r="440" s="14" customFormat="1">
      <c r="A440" s="14"/>
      <c r="B440" s="243"/>
      <c r="C440" s="244"/>
      <c r="D440" s="234" t="s">
        <v>143</v>
      </c>
      <c r="E440" s="245" t="s">
        <v>18</v>
      </c>
      <c r="F440" s="246" t="s">
        <v>349</v>
      </c>
      <c r="G440" s="244"/>
      <c r="H440" s="247">
        <v>0.56000000000000005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143</v>
      </c>
      <c r="AU440" s="253" t="s">
        <v>82</v>
      </c>
      <c r="AV440" s="14" t="s">
        <v>82</v>
      </c>
      <c r="AW440" s="14" t="s">
        <v>34</v>
      </c>
      <c r="AX440" s="14" t="s">
        <v>72</v>
      </c>
      <c r="AY440" s="253" t="s">
        <v>133</v>
      </c>
    </row>
    <row r="441" s="14" customFormat="1">
      <c r="A441" s="14"/>
      <c r="B441" s="243"/>
      <c r="C441" s="244"/>
      <c r="D441" s="234" t="s">
        <v>143</v>
      </c>
      <c r="E441" s="245" t="s">
        <v>18</v>
      </c>
      <c r="F441" s="246" t="s">
        <v>350</v>
      </c>
      <c r="G441" s="244"/>
      <c r="H441" s="247">
        <v>1.1499999999999999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143</v>
      </c>
      <c r="AU441" s="253" t="s">
        <v>82</v>
      </c>
      <c r="AV441" s="14" t="s">
        <v>82</v>
      </c>
      <c r="AW441" s="14" t="s">
        <v>34</v>
      </c>
      <c r="AX441" s="14" t="s">
        <v>72</v>
      </c>
      <c r="AY441" s="253" t="s">
        <v>133</v>
      </c>
    </row>
    <row r="442" s="14" customFormat="1">
      <c r="A442" s="14"/>
      <c r="B442" s="243"/>
      <c r="C442" s="244"/>
      <c r="D442" s="234" t="s">
        <v>143</v>
      </c>
      <c r="E442" s="245" t="s">
        <v>18</v>
      </c>
      <c r="F442" s="246" t="s">
        <v>351</v>
      </c>
      <c r="G442" s="244"/>
      <c r="H442" s="247">
        <v>1.1699999999999999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143</v>
      </c>
      <c r="AU442" s="253" t="s">
        <v>82</v>
      </c>
      <c r="AV442" s="14" t="s">
        <v>82</v>
      </c>
      <c r="AW442" s="14" t="s">
        <v>34</v>
      </c>
      <c r="AX442" s="14" t="s">
        <v>72</v>
      </c>
      <c r="AY442" s="253" t="s">
        <v>133</v>
      </c>
    </row>
    <row r="443" s="14" customFormat="1">
      <c r="A443" s="14"/>
      <c r="B443" s="243"/>
      <c r="C443" s="244"/>
      <c r="D443" s="234" t="s">
        <v>143</v>
      </c>
      <c r="E443" s="245" t="s">
        <v>18</v>
      </c>
      <c r="F443" s="246" t="s">
        <v>352</v>
      </c>
      <c r="G443" s="244"/>
      <c r="H443" s="247">
        <v>-6.5700000000000003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143</v>
      </c>
      <c r="AU443" s="253" t="s">
        <v>82</v>
      </c>
      <c r="AV443" s="14" t="s">
        <v>82</v>
      </c>
      <c r="AW443" s="14" t="s">
        <v>34</v>
      </c>
      <c r="AX443" s="14" t="s">
        <v>72</v>
      </c>
      <c r="AY443" s="253" t="s">
        <v>133</v>
      </c>
    </row>
    <row r="444" s="13" customFormat="1">
      <c r="A444" s="13"/>
      <c r="B444" s="232"/>
      <c r="C444" s="233"/>
      <c r="D444" s="234" t="s">
        <v>143</v>
      </c>
      <c r="E444" s="235" t="s">
        <v>18</v>
      </c>
      <c r="F444" s="236" t="s">
        <v>353</v>
      </c>
      <c r="G444" s="233"/>
      <c r="H444" s="235" t="s">
        <v>18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143</v>
      </c>
      <c r="AU444" s="242" t="s">
        <v>82</v>
      </c>
      <c r="AV444" s="13" t="s">
        <v>80</v>
      </c>
      <c r="AW444" s="13" t="s">
        <v>34</v>
      </c>
      <c r="AX444" s="13" t="s">
        <v>72</v>
      </c>
      <c r="AY444" s="242" t="s">
        <v>133</v>
      </c>
    </row>
    <row r="445" s="14" customFormat="1">
      <c r="A445" s="14"/>
      <c r="B445" s="243"/>
      <c r="C445" s="244"/>
      <c r="D445" s="234" t="s">
        <v>143</v>
      </c>
      <c r="E445" s="245" t="s">
        <v>18</v>
      </c>
      <c r="F445" s="246" t="s">
        <v>354</v>
      </c>
      <c r="G445" s="244"/>
      <c r="H445" s="247">
        <v>2.1200000000000001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143</v>
      </c>
      <c r="AU445" s="253" t="s">
        <v>82</v>
      </c>
      <c r="AV445" s="14" t="s">
        <v>82</v>
      </c>
      <c r="AW445" s="14" t="s">
        <v>34</v>
      </c>
      <c r="AX445" s="14" t="s">
        <v>72</v>
      </c>
      <c r="AY445" s="253" t="s">
        <v>133</v>
      </c>
    </row>
    <row r="446" s="14" customFormat="1">
      <c r="A446" s="14"/>
      <c r="B446" s="243"/>
      <c r="C446" s="244"/>
      <c r="D446" s="234" t="s">
        <v>143</v>
      </c>
      <c r="E446" s="245" t="s">
        <v>18</v>
      </c>
      <c r="F446" s="246" t="s">
        <v>355</v>
      </c>
      <c r="G446" s="244"/>
      <c r="H446" s="247">
        <v>4.4400000000000004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143</v>
      </c>
      <c r="AU446" s="253" t="s">
        <v>82</v>
      </c>
      <c r="AV446" s="14" t="s">
        <v>82</v>
      </c>
      <c r="AW446" s="14" t="s">
        <v>34</v>
      </c>
      <c r="AX446" s="14" t="s">
        <v>72</v>
      </c>
      <c r="AY446" s="253" t="s">
        <v>133</v>
      </c>
    </row>
    <row r="447" s="13" customFormat="1">
      <c r="A447" s="13"/>
      <c r="B447" s="232"/>
      <c r="C447" s="233"/>
      <c r="D447" s="234" t="s">
        <v>143</v>
      </c>
      <c r="E447" s="235" t="s">
        <v>18</v>
      </c>
      <c r="F447" s="236" t="s">
        <v>356</v>
      </c>
      <c r="G447" s="233"/>
      <c r="H447" s="235" t="s">
        <v>18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143</v>
      </c>
      <c r="AU447" s="242" t="s">
        <v>82</v>
      </c>
      <c r="AV447" s="13" t="s">
        <v>80</v>
      </c>
      <c r="AW447" s="13" t="s">
        <v>34</v>
      </c>
      <c r="AX447" s="13" t="s">
        <v>72</v>
      </c>
      <c r="AY447" s="242" t="s">
        <v>133</v>
      </c>
    </row>
    <row r="448" s="14" customFormat="1">
      <c r="A448" s="14"/>
      <c r="B448" s="243"/>
      <c r="C448" s="244"/>
      <c r="D448" s="234" t="s">
        <v>143</v>
      </c>
      <c r="E448" s="245" t="s">
        <v>18</v>
      </c>
      <c r="F448" s="246" t="s">
        <v>357</v>
      </c>
      <c r="G448" s="244"/>
      <c r="H448" s="247">
        <v>14.91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143</v>
      </c>
      <c r="AU448" s="253" t="s">
        <v>82</v>
      </c>
      <c r="AV448" s="14" t="s">
        <v>82</v>
      </c>
      <c r="AW448" s="14" t="s">
        <v>34</v>
      </c>
      <c r="AX448" s="14" t="s">
        <v>72</v>
      </c>
      <c r="AY448" s="253" t="s">
        <v>133</v>
      </c>
    </row>
    <row r="449" s="14" customFormat="1">
      <c r="A449" s="14"/>
      <c r="B449" s="243"/>
      <c r="C449" s="244"/>
      <c r="D449" s="234" t="s">
        <v>143</v>
      </c>
      <c r="E449" s="245" t="s">
        <v>18</v>
      </c>
      <c r="F449" s="246" t="s">
        <v>358</v>
      </c>
      <c r="G449" s="244"/>
      <c r="H449" s="247">
        <v>-3.2000000000000002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143</v>
      </c>
      <c r="AU449" s="253" t="s">
        <v>82</v>
      </c>
      <c r="AV449" s="14" t="s">
        <v>82</v>
      </c>
      <c r="AW449" s="14" t="s">
        <v>34</v>
      </c>
      <c r="AX449" s="14" t="s">
        <v>72</v>
      </c>
      <c r="AY449" s="253" t="s">
        <v>133</v>
      </c>
    </row>
    <row r="450" s="13" customFormat="1">
      <c r="A450" s="13"/>
      <c r="B450" s="232"/>
      <c r="C450" s="233"/>
      <c r="D450" s="234" t="s">
        <v>143</v>
      </c>
      <c r="E450" s="235" t="s">
        <v>18</v>
      </c>
      <c r="F450" s="236" t="s">
        <v>359</v>
      </c>
      <c r="G450" s="233"/>
      <c r="H450" s="235" t="s">
        <v>18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143</v>
      </c>
      <c r="AU450" s="242" t="s">
        <v>82</v>
      </c>
      <c r="AV450" s="13" t="s">
        <v>80</v>
      </c>
      <c r="AW450" s="13" t="s">
        <v>34</v>
      </c>
      <c r="AX450" s="13" t="s">
        <v>72</v>
      </c>
      <c r="AY450" s="242" t="s">
        <v>133</v>
      </c>
    </row>
    <row r="451" s="14" customFormat="1">
      <c r="A451" s="14"/>
      <c r="B451" s="243"/>
      <c r="C451" s="244"/>
      <c r="D451" s="234" t="s">
        <v>143</v>
      </c>
      <c r="E451" s="245" t="s">
        <v>18</v>
      </c>
      <c r="F451" s="246" t="s">
        <v>360</v>
      </c>
      <c r="G451" s="244"/>
      <c r="H451" s="247">
        <v>9.9399999999999995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143</v>
      </c>
      <c r="AU451" s="253" t="s">
        <v>82</v>
      </c>
      <c r="AV451" s="14" t="s">
        <v>82</v>
      </c>
      <c r="AW451" s="14" t="s">
        <v>34</v>
      </c>
      <c r="AX451" s="14" t="s">
        <v>72</v>
      </c>
      <c r="AY451" s="253" t="s">
        <v>133</v>
      </c>
    </row>
    <row r="452" s="13" customFormat="1">
      <c r="A452" s="13"/>
      <c r="B452" s="232"/>
      <c r="C452" s="233"/>
      <c r="D452" s="234" t="s">
        <v>143</v>
      </c>
      <c r="E452" s="235" t="s">
        <v>18</v>
      </c>
      <c r="F452" s="236" t="s">
        <v>219</v>
      </c>
      <c r="G452" s="233"/>
      <c r="H452" s="235" t="s">
        <v>18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143</v>
      </c>
      <c r="AU452" s="242" t="s">
        <v>82</v>
      </c>
      <c r="AV452" s="13" t="s">
        <v>80</v>
      </c>
      <c r="AW452" s="13" t="s">
        <v>34</v>
      </c>
      <c r="AX452" s="13" t="s">
        <v>72</v>
      </c>
      <c r="AY452" s="242" t="s">
        <v>133</v>
      </c>
    </row>
    <row r="453" s="14" customFormat="1">
      <c r="A453" s="14"/>
      <c r="B453" s="243"/>
      <c r="C453" s="244"/>
      <c r="D453" s="234" t="s">
        <v>143</v>
      </c>
      <c r="E453" s="245" t="s">
        <v>18</v>
      </c>
      <c r="F453" s="246" t="s">
        <v>360</v>
      </c>
      <c r="G453" s="244"/>
      <c r="H453" s="247">
        <v>9.9399999999999995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143</v>
      </c>
      <c r="AU453" s="253" t="s">
        <v>82</v>
      </c>
      <c r="AV453" s="14" t="s">
        <v>82</v>
      </c>
      <c r="AW453" s="14" t="s">
        <v>34</v>
      </c>
      <c r="AX453" s="14" t="s">
        <v>72</v>
      </c>
      <c r="AY453" s="253" t="s">
        <v>133</v>
      </c>
    </row>
    <row r="454" s="13" customFormat="1">
      <c r="A454" s="13"/>
      <c r="B454" s="232"/>
      <c r="C454" s="233"/>
      <c r="D454" s="234" t="s">
        <v>143</v>
      </c>
      <c r="E454" s="235" t="s">
        <v>18</v>
      </c>
      <c r="F454" s="236" t="s">
        <v>221</v>
      </c>
      <c r="G454" s="233"/>
      <c r="H454" s="235" t="s">
        <v>18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143</v>
      </c>
      <c r="AU454" s="242" t="s">
        <v>82</v>
      </c>
      <c r="AV454" s="13" t="s">
        <v>80</v>
      </c>
      <c r="AW454" s="13" t="s">
        <v>34</v>
      </c>
      <c r="AX454" s="13" t="s">
        <v>72</v>
      </c>
      <c r="AY454" s="242" t="s">
        <v>133</v>
      </c>
    </row>
    <row r="455" s="14" customFormat="1">
      <c r="A455" s="14"/>
      <c r="B455" s="243"/>
      <c r="C455" s="244"/>
      <c r="D455" s="234" t="s">
        <v>143</v>
      </c>
      <c r="E455" s="245" t="s">
        <v>18</v>
      </c>
      <c r="F455" s="246" t="s">
        <v>361</v>
      </c>
      <c r="G455" s="244"/>
      <c r="H455" s="247">
        <v>6.21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143</v>
      </c>
      <c r="AU455" s="253" t="s">
        <v>82</v>
      </c>
      <c r="AV455" s="14" t="s">
        <v>82</v>
      </c>
      <c r="AW455" s="14" t="s">
        <v>34</v>
      </c>
      <c r="AX455" s="14" t="s">
        <v>72</v>
      </c>
      <c r="AY455" s="253" t="s">
        <v>133</v>
      </c>
    </row>
    <row r="456" s="13" customFormat="1">
      <c r="A456" s="13"/>
      <c r="B456" s="232"/>
      <c r="C456" s="233"/>
      <c r="D456" s="234" t="s">
        <v>143</v>
      </c>
      <c r="E456" s="235" t="s">
        <v>18</v>
      </c>
      <c r="F456" s="236" t="s">
        <v>225</v>
      </c>
      <c r="G456" s="233"/>
      <c r="H456" s="235" t="s">
        <v>18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143</v>
      </c>
      <c r="AU456" s="242" t="s">
        <v>82</v>
      </c>
      <c r="AV456" s="13" t="s">
        <v>80</v>
      </c>
      <c r="AW456" s="13" t="s">
        <v>34</v>
      </c>
      <c r="AX456" s="13" t="s">
        <v>72</v>
      </c>
      <c r="AY456" s="242" t="s">
        <v>133</v>
      </c>
    </row>
    <row r="457" s="14" customFormat="1">
      <c r="A457" s="14"/>
      <c r="B457" s="243"/>
      <c r="C457" s="244"/>
      <c r="D457" s="234" t="s">
        <v>143</v>
      </c>
      <c r="E457" s="245" t="s">
        <v>18</v>
      </c>
      <c r="F457" s="246" t="s">
        <v>362</v>
      </c>
      <c r="G457" s="244"/>
      <c r="H457" s="247">
        <v>8.1699999999999999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143</v>
      </c>
      <c r="AU457" s="253" t="s">
        <v>82</v>
      </c>
      <c r="AV457" s="14" t="s">
        <v>82</v>
      </c>
      <c r="AW457" s="14" t="s">
        <v>34</v>
      </c>
      <c r="AX457" s="14" t="s">
        <v>72</v>
      </c>
      <c r="AY457" s="253" t="s">
        <v>133</v>
      </c>
    </row>
    <row r="458" s="13" customFormat="1">
      <c r="A458" s="13"/>
      <c r="B458" s="232"/>
      <c r="C458" s="233"/>
      <c r="D458" s="234" t="s">
        <v>143</v>
      </c>
      <c r="E458" s="235" t="s">
        <v>18</v>
      </c>
      <c r="F458" s="236" t="s">
        <v>225</v>
      </c>
      <c r="G458" s="233"/>
      <c r="H458" s="235" t="s">
        <v>18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143</v>
      </c>
      <c r="AU458" s="242" t="s">
        <v>82</v>
      </c>
      <c r="AV458" s="13" t="s">
        <v>80</v>
      </c>
      <c r="AW458" s="13" t="s">
        <v>34</v>
      </c>
      <c r="AX458" s="13" t="s">
        <v>72</v>
      </c>
      <c r="AY458" s="242" t="s">
        <v>133</v>
      </c>
    </row>
    <row r="459" s="14" customFormat="1">
      <c r="A459" s="14"/>
      <c r="B459" s="243"/>
      <c r="C459" s="244"/>
      <c r="D459" s="234" t="s">
        <v>143</v>
      </c>
      <c r="E459" s="245" t="s">
        <v>18</v>
      </c>
      <c r="F459" s="246" t="s">
        <v>363</v>
      </c>
      <c r="G459" s="244"/>
      <c r="H459" s="247">
        <v>4.9699999999999998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143</v>
      </c>
      <c r="AU459" s="253" t="s">
        <v>82</v>
      </c>
      <c r="AV459" s="14" t="s">
        <v>82</v>
      </c>
      <c r="AW459" s="14" t="s">
        <v>34</v>
      </c>
      <c r="AX459" s="14" t="s">
        <v>72</v>
      </c>
      <c r="AY459" s="253" t="s">
        <v>133</v>
      </c>
    </row>
    <row r="460" s="13" customFormat="1">
      <c r="A460" s="13"/>
      <c r="B460" s="232"/>
      <c r="C460" s="233"/>
      <c r="D460" s="234" t="s">
        <v>143</v>
      </c>
      <c r="E460" s="235" t="s">
        <v>18</v>
      </c>
      <c r="F460" s="236" t="s">
        <v>227</v>
      </c>
      <c r="G460" s="233"/>
      <c r="H460" s="235" t="s">
        <v>18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143</v>
      </c>
      <c r="AU460" s="242" t="s">
        <v>82</v>
      </c>
      <c r="AV460" s="13" t="s">
        <v>80</v>
      </c>
      <c r="AW460" s="13" t="s">
        <v>34</v>
      </c>
      <c r="AX460" s="13" t="s">
        <v>72</v>
      </c>
      <c r="AY460" s="242" t="s">
        <v>133</v>
      </c>
    </row>
    <row r="461" s="14" customFormat="1">
      <c r="A461" s="14"/>
      <c r="B461" s="243"/>
      <c r="C461" s="244"/>
      <c r="D461" s="234" t="s">
        <v>143</v>
      </c>
      <c r="E461" s="245" t="s">
        <v>18</v>
      </c>
      <c r="F461" s="246" t="s">
        <v>230</v>
      </c>
      <c r="G461" s="244"/>
      <c r="H461" s="247">
        <v>5.6799999999999997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143</v>
      </c>
      <c r="AU461" s="253" t="s">
        <v>82</v>
      </c>
      <c r="AV461" s="14" t="s">
        <v>82</v>
      </c>
      <c r="AW461" s="14" t="s">
        <v>34</v>
      </c>
      <c r="AX461" s="14" t="s">
        <v>72</v>
      </c>
      <c r="AY461" s="253" t="s">
        <v>133</v>
      </c>
    </row>
    <row r="462" s="14" customFormat="1">
      <c r="A462" s="14"/>
      <c r="B462" s="243"/>
      <c r="C462" s="244"/>
      <c r="D462" s="234" t="s">
        <v>143</v>
      </c>
      <c r="E462" s="245" t="s">
        <v>18</v>
      </c>
      <c r="F462" s="246" t="s">
        <v>364</v>
      </c>
      <c r="G462" s="244"/>
      <c r="H462" s="247">
        <v>5.6399999999999997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143</v>
      </c>
      <c r="AU462" s="253" t="s">
        <v>82</v>
      </c>
      <c r="AV462" s="14" t="s">
        <v>82</v>
      </c>
      <c r="AW462" s="14" t="s">
        <v>34</v>
      </c>
      <c r="AX462" s="14" t="s">
        <v>72</v>
      </c>
      <c r="AY462" s="253" t="s">
        <v>133</v>
      </c>
    </row>
    <row r="463" s="14" customFormat="1">
      <c r="A463" s="14"/>
      <c r="B463" s="243"/>
      <c r="C463" s="244"/>
      <c r="D463" s="234" t="s">
        <v>143</v>
      </c>
      <c r="E463" s="245" t="s">
        <v>18</v>
      </c>
      <c r="F463" s="246" t="s">
        <v>365</v>
      </c>
      <c r="G463" s="244"/>
      <c r="H463" s="247">
        <v>0.54000000000000004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143</v>
      </c>
      <c r="AU463" s="253" t="s">
        <v>82</v>
      </c>
      <c r="AV463" s="14" t="s">
        <v>82</v>
      </c>
      <c r="AW463" s="14" t="s">
        <v>34</v>
      </c>
      <c r="AX463" s="14" t="s">
        <v>72</v>
      </c>
      <c r="AY463" s="253" t="s">
        <v>133</v>
      </c>
    </row>
    <row r="464" s="14" customFormat="1">
      <c r="A464" s="14"/>
      <c r="B464" s="243"/>
      <c r="C464" s="244"/>
      <c r="D464" s="234" t="s">
        <v>143</v>
      </c>
      <c r="E464" s="245" t="s">
        <v>18</v>
      </c>
      <c r="F464" s="246" t="s">
        <v>366</v>
      </c>
      <c r="G464" s="244"/>
      <c r="H464" s="247">
        <v>-0.88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143</v>
      </c>
      <c r="AU464" s="253" t="s">
        <v>82</v>
      </c>
      <c r="AV464" s="14" t="s">
        <v>82</v>
      </c>
      <c r="AW464" s="14" t="s">
        <v>34</v>
      </c>
      <c r="AX464" s="14" t="s">
        <v>72</v>
      </c>
      <c r="AY464" s="253" t="s">
        <v>133</v>
      </c>
    </row>
    <row r="465" s="13" customFormat="1">
      <c r="A465" s="13"/>
      <c r="B465" s="232"/>
      <c r="C465" s="233"/>
      <c r="D465" s="234" t="s">
        <v>143</v>
      </c>
      <c r="E465" s="235" t="s">
        <v>18</v>
      </c>
      <c r="F465" s="236" t="s">
        <v>232</v>
      </c>
      <c r="G465" s="233"/>
      <c r="H465" s="235" t="s">
        <v>18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143</v>
      </c>
      <c r="AU465" s="242" t="s">
        <v>82</v>
      </c>
      <c r="AV465" s="13" t="s">
        <v>80</v>
      </c>
      <c r="AW465" s="13" t="s">
        <v>34</v>
      </c>
      <c r="AX465" s="13" t="s">
        <v>72</v>
      </c>
      <c r="AY465" s="242" t="s">
        <v>133</v>
      </c>
    </row>
    <row r="466" s="14" customFormat="1">
      <c r="A466" s="14"/>
      <c r="B466" s="243"/>
      <c r="C466" s="244"/>
      <c r="D466" s="234" t="s">
        <v>143</v>
      </c>
      <c r="E466" s="245" t="s">
        <v>18</v>
      </c>
      <c r="F466" s="246" t="s">
        <v>230</v>
      </c>
      <c r="G466" s="244"/>
      <c r="H466" s="247">
        <v>5.6799999999999997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143</v>
      </c>
      <c r="AU466" s="253" t="s">
        <v>82</v>
      </c>
      <c r="AV466" s="14" t="s">
        <v>82</v>
      </c>
      <c r="AW466" s="14" t="s">
        <v>34</v>
      </c>
      <c r="AX466" s="14" t="s">
        <v>72</v>
      </c>
      <c r="AY466" s="253" t="s">
        <v>133</v>
      </c>
    </row>
    <row r="467" s="13" customFormat="1">
      <c r="A467" s="13"/>
      <c r="B467" s="232"/>
      <c r="C467" s="233"/>
      <c r="D467" s="234" t="s">
        <v>143</v>
      </c>
      <c r="E467" s="235" t="s">
        <v>18</v>
      </c>
      <c r="F467" s="236" t="s">
        <v>312</v>
      </c>
      <c r="G467" s="233"/>
      <c r="H467" s="235" t="s">
        <v>18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143</v>
      </c>
      <c r="AU467" s="242" t="s">
        <v>82</v>
      </c>
      <c r="AV467" s="13" t="s">
        <v>80</v>
      </c>
      <c r="AW467" s="13" t="s">
        <v>34</v>
      </c>
      <c r="AX467" s="13" t="s">
        <v>72</v>
      </c>
      <c r="AY467" s="242" t="s">
        <v>133</v>
      </c>
    </row>
    <row r="468" s="14" customFormat="1">
      <c r="A468" s="14"/>
      <c r="B468" s="243"/>
      <c r="C468" s="244"/>
      <c r="D468" s="234" t="s">
        <v>143</v>
      </c>
      <c r="E468" s="245" t="s">
        <v>18</v>
      </c>
      <c r="F468" s="246" t="s">
        <v>367</v>
      </c>
      <c r="G468" s="244"/>
      <c r="H468" s="247">
        <v>2.7000000000000002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143</v>
      </c>
      <c r="AU468" s="253" t="s">
        <v>82</v>
      </c>
      <c r="AV468" s="14" t="s">
        <v>82</v>
      </c>
      <c r="AW468" s="14" t="s">
        <v>34</v>
      </c>
      <c r="AX468" s="14" t="s">
        <v>72</v>
      </c>
      <c r="AY468" s="253" t="s">
        <v>133</v>
      </c>
    </row>
    <row r="469" s="14" customFormat="1">
      <c r="A469" s="14"/>
      <c r="B469" s="243"/>
      <c r="C469" s="244"/>
      <c r="D469" s="234" t="s">
        <v>143</v>
      </c>
      <c r="E469" s="245" t="s">
        <v>18</v>
      </c>
      <c r="F469" s="246" t="s">
        <v>365</v>
      </c>
      <c r="G469" s="244"/>
      <c r="H469" s="247">
        <v>0.54000000000000004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143</v>
      </c>
      <c r="AU469" s="253" t="s">
        <v>82</v>
      </c>
      <c r="AV469" s="14" t="s">
        <v>82</v>
      </c>
      <c r="AW469" s="14" t="s">
        <v>34</v>
      </c>
      <c r="AX469" s="14" t="s">
        <v>72</v>
      </c>
      <c r="AY469" s="253" t="s">
        <v>133</v>
      </c>
    </row>
    <row r="470" s="14" customFormat="1">
      <c r="A470" s="14"/>
      <c r="B470" s="243"/>
      <c r="C470" s="244"/>
      <c r="D470" s="234" t="s">
        <v>143</v>
      </c>
      <c r="E470" s="245" t="s">
        <v>18</v>
      </c>
      <c r="F470" s="246" t="s">
        <v>366</v>
      </c>
      <c r="G470" s="244"/>
      <c r="H470" s="247">
        <v>-0.88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143</v>
      </c>
      <c r="AU470" s="253" t="s">
        <v>82</v>
      </c>
      <c r="AV470" s="14" t="s">
        <v>82</v>
      </c>
      <c r="AW470" s="14" t="s">
        <v>34</v>
      </c>
      <c r="AX470" s="14" t="s">
        <v>72</v>
      </c>
      <c r="AY470" s="253" t="s">
        <v>133</v>
      </c>
    </row>
    <row r="471" s="13" customFormat="1">
      <c r="A471" s="13"/>
      <c r="B471" s="232"/>
      <c r="C471" s="233"/>
      <c r="D471" s="234" t="s">
        <v>143</v>
      </c>
      <c r="E471" s="235" t="s">
        <v>18</v>
      </c>
      <c r="F471" s="236" t="s">
        <v>312</v>
      </c>
      <c r="G471" s="233"/>
      <c r="H471" s="235" t="s">
        <v>18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143</v>
      </c>
      <c r="AU471" s="242" t="s">
        <v>82</v>
      </c>
      <c r="AV471" s="13" t="s">
        <v>80</v>
      </c>
      <c r="AW471" s="13" t="s">
        <v>34</v>
      </c>
      <c r="AX471" s="13" t="s">
        <v>72</v>
      </c>
      <c r="AY471" s="242" t="s">
        <v>133</v>
      </c>
    </row>
    <row r="472" s="14" customFormat="1">
      <c r="A472" s="14"/>
      <c r="B472" s="243"/>
      <c r="C472" s="244"/>
      <c r="D472" s="234" t="s">
        <v>143</v>
      </c>
      <c r="E472" s="245" t="s">
        <v>18</v>
      </c>
      <c r="F472" s="246" t="s">
        <v>368</v>
      </c>
      <c r="G472" s="244"/>
      <c r="H472" s="247">
        <v>5.5199999999999996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143</v>
      </c>
      <c r="AU472" s="253" t="s">
        <v>82</v>
      </c>
      <c r="AV472" s="14" t="s">
        <v>82</v>
      </c>
      <c r="AW472" s="14" t="s">
        <v>34</v>
      </c>
      <c r="AX472" s="14" t="s">
        <v>72</v>
      </c>
      <c r="AY472" s="253" t="s">
        <v>133</v>
      </c>
    </row>
    <row r="473" s="14" customFormat="1">
      <c r="A473" s="14"/>
      <c r="B473" s="243"/>
      <c r="C473" s="244"/>
      <c r="D473" s="234" t="s">
        <v>143</v>
      </c>
      <c r="E473" s="245" t="s">
        <v>18</v>
      </c>
      <c r="F473" s="246" t="s">
        <v>367</v>
      </c>
      <c r="G473" s="244"/>
      <c r="H473" s="247">
        <v>2.7000000000000002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143</v>
      </c>
      <c r="AU473" s="253" t="s">
        <v>82</v>
      </c>
      <c r="AV473" s="14" t="s">
        <v>82</v>
      </c>
      <c r="AW473" s="14" t="s">
        <v>34</v>
      </c>
      <c r="AX473" s="14" t="s">
        <v>72</v>
      </c>
      <c r="AY473" s="253" t="s">
        <v>133</v>
      </c>
    </row>
    <row r="474" s="13" customFormat="1">
      <c r="A474" s="13"/>
      <c r="B474" s="232"/>
      <c r="C474" s="233"/>
      <c r="D474" s="234" t="s">
        <v>143</v>
      </c>
      <c r="E474" s="235" t="s">
        <v>18</v>
      </c>
      <c r="F474" s="236" t="s">
        <v>240</v>
      </c>
      <c r="G474" s="233"/>
      <c r="H474" s="235" t="s">
        <v>18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143</v>
      </c>
      <c r="AU474" s="242" t="s">
        <v>82</v>
      </c>
      <c r="AV474" s="13" t="s">
        <v>80</v>
      </c>
      <c r="AW474" s="13" t="s">
        <v>34</v>
      </c>
      <c r="AX474" s="13" t="s">
        <v>72</v>
      </c>
      <c r="AY474" s="242" t="s">
        <v>133</v>
      </c>
    </row>
    <row r="475" s="14" customFormat="1">
      <c r="A475" s="14"/>
      <c r="B475" s="243"/>
      <c r="C475" s="244"/>
      <c r="D475" s="234" t="s">
        <v>143</v>
      </c>
      <c r="E475" s="245" t="s">
        <v>18</v>
      </c>
      <c r="F475" s="246" t="s">
        <v>315</v>
      </c>
      <c r="G475" s="244"/>
      <c r="H475" s="247">
        <v>7.46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143</v>
      </c>
      <c r="AU475" s="253" t="s">
        <v>82</v>
      </c>
      <c r="AV475" s="14" t="s">
        <v>82</v>
      </c>
      <c r="AW475" s="14" t="s">
        <v>34</v>
      </c>
      <c r="AX475" s="14" t="s">
        <v>72</v>
      </c>
      <c r="AY475" s="253" t="s">
        <v>133</v>
      </c>
    </row>
    <row r="476" s="13" customFormat="1">
      <c r="A476" s="13"/>
      <c r="B476" s="232"/>
      <c r="C476" s="233"/>
      <c r="D476" s="234" t="s">
        <v>143</v>
      </c>
      <c r="E476" s="235" t="s">
        <v>18</v>
      </c>
      <c r="F476" s="236" t="s">
        <v>242</v>
      </c>
      <c r="G476" s="233"/>
      <c r="H476" s="235" t="s">
        <v>18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143</v>
      </c>
      <c r="AU476" s="242" t="s">
        <v>82</v>
      </c>
      <c r="AV476" s="13" t="s">
        <v>80</v>
      </c>
      <c r="AW476" s="13" t="s">
        <v>34</v>
      </c>
      <c r="AX476" s="13" t="s">
        <v>72</v>
      </c>
      <c r="AY476" s="242" t="s">
        <v>133</v>
      </c>
    </row>
    <row r="477" s="14" customFormat="1">
      <c r="A477" s="14"/>
      <c r="B477" s="243"/>
      <c r="C477" s="244"/>
      <c r="D477" s="234" t="s">
        <v>143</v>
      </c>
      <c r="E477" s="245" t="s">
        <v>18</v>
      </c>
      <c r="F477" s="246" t="s">
        <v>369</v>
      </c>
      <c r="G477" s="244"/>
      <c r="H477" s="247">
        <v>21.899999999999999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143</v>
      </c>
      <c r="AU477" s="253" t="s">
        <v>82</v>
      </c>
      <c r="AV477" s="14" t="s">
        <v>82</v>
      </c>
      <c r="AW477" s="14" t="s">
        <v>34</v>
      </c>
      <c r="AX477" s="14" t="s">
        <v>72</v>
      </c>
      <c r="AY477" s="253" t="s">
        <v>133</v>
      </c>
    </row>
    <row r="478" s="13" customFormat="1">
      <c r="A478" s="13"/>
      <c r="B478" s="232"/>
      <c r="C478" s="233"/>
      <c r="D478" s="234" t="s">
        <v>143</v>
      </c>
      <c r="E478" s="235" t="s">
        <v>18</v>
      </c>
      <c r="F478" s="236" t="s">
        <v>370</v>
      </c>
      <c r="G478" s="233"/>
      <c r="H478" s="235" t="s">
        <v>18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143</v>
      </c>
      <c r="AU478" s="242" t="s">
        <v>82</v>
      </c>
      <c r="AV478" s="13" t="s">
        <v>80</v>
      </c>
      <c r="AW478" s="13" t="s">
        <v>34</v>
      </c>
      <c r="AX478" s="13" t="s">
        <v>72</v>
      </c>
      <c r="AY478" s="242" t="s">
        <v>133</v>
      </c>
    </row>
    <row r="479" s="14" customFormat="1">
      <c r="A479" s="14"/>
      <c r="B479" s="243"/>
      <c r="C479" s="244"/>
      <c r="D479" s="234" t="s">
        <v>143</v>
      </c>
      <c r="E479" s="245" t="s">
        <v>18</v>
      </c>
      <c r="F479" s="246" t="s">
        <v>371</v>
      </c>
      <c r="G479" s="244"/>
      <c r="H479" s="247">
        <v>11.32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143</v>
      </c>
      <c r="AU479" s="253" t="s">
        <v>82</v>
      </c>
      <c r="AV479" s="14" t="s">
        <v>82</v>
      </c>
      <c r="AW479" s="14" t="s">
        <v>34</v>
      </c>
      <c r="AX479" s="14" t="s">
        <v>72</v>
      </c>
      <c r="AY479" s="253" t="s">
        <v>133</v>
      </c>
    </row>
    <row r="480" s="13" customFormat="1">
      <c r="A480" s="13"/>
      <c r="B480" s="232"/>
      <c r="C480" s="233"/>
      <c r="D480" s="234" t="s">
        <v>143</v>
      </c>
      <c r="E480" s="235" t="s">
        <v>18</v>
      </c>
      <c r="F480" s="236" t="s">
        <v>246</v>
      </c>
      <c r="G480" s="233"/>
      <c r="H480" s="235" t="s">
        <v>18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143</v>
      </c>
      <c r="AU480" s="242" t="s">
        <v>82</v>
      </c>
      <c r="AV480" s="13" t="s">
        <v>80</v>
      </c>
      <c r="AW480" s="13" t="s">
        <v>34</v>
      </c>
      <c r="AX480" s="13" t="s">
        <v>72</v>
      </c>
      <c r="AY480" s="242" t="s">
        <v>133</v>
      </c>
    </row>
    <row r="481" s="14" customFormat="1">
      <c r="A481" s="14"/>
      <c r="B481" s="243"/>
      <c r="C481" s="244"/>
      <c r="D481" s="234" t="s">
        <v>143</v>
      </c>
      <c r="E481" s="245" t="s">
        <v>18</v>
      </c>
      <c r="F481" s="246" t="s">
        <v>372</v>
      </c>
      <c r="G481" s="244"/>
      <c r="H481" s="247">
        <v>12.779999999999999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143</v>
      </c>
      <c r="AU481" s="253" t="s">
        <v>82</v>
      </c>
      <c r="AV481" s="14" t="s">
        <v>82</v>
      </c>
      <c r="AW481" s="14" t="s">
        <v>34</v>
      </c>
      <c r="AX481" s="14" t="s">
        <v>72</v>
      </c>
      <c r="AY481" s="253" t="s">
        <v>133</v>
      </c>
    </row>
    <row r="482" s="13" customFormat="1">
      <c r="A482" s="13"/>
      <c r="B482" s="232"/>
      <c r="C482" s="233"/>
      <c r="D482" s="234" t="s">
        <v>143</v>
      </c>
      <c r="E482" s="235" t="s">
        <v>18</v>
      </c>
      <c r="F482" s="236" t="s">
        <v>322</v>
      </c>
      <c r="G482" s="233"/>
      <c r="H482" s="235" t="s">
        <v>18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143</v>
      </c>
      <c r="AU482" s="242" t="s">
        <v>82</v>
      </c>
      <c r="AV482" s="13" t="s">
        <v>80</v>
      </c>
      <c r="AW482" s="13" t="s">
        <v>34</v>
      </c>
      <c r="AX482" s="13" t="s">
        <v>72</v>
      </c>
      <c r="AY482" s="242" t="s">
        <v>133</v>
      </c>
    </row>
    <row r="483" s="14" customFormat="1">
      <c r="A483" s="14"/>
      <c r="B483" s="243"/>
      <c r="C483" s="244"/>
      <c r="D483" s="234" t="s">
        <v>143</v>
      </c>
      <c r="E483" s="245" t="s">
        <v>18</v>
      </c>
      <c r="F483" s="246" t="s">
        <v>373</v>
      </c>
      <c r="G483" s="244"/>
      <c r="H483" s="247">
        <v>10.220000000000001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143</v>
      </c>
      <c r="AU483" s="253" t="s">
        <v>82</v>
      </c>
      <c r="AV483" s="14" t="s">
        <v>82</v>
      </c>
      <c r="AW483" s="14" t="s">
        <v>34</v>
      </c>
      <c r="AX483" s="14" t="s">
        <v>72</v>
      </c>
      <c r="AY483" s="253" t="s">
        <v>133</v>
      </c>
    </row>
    <row r="484" s="14" customFormat="1">
      <c r="A484" s="14"/>
      <c r="B484" s="243"/>
      <c r="C484" s="244"/>
      <c r="D484" s="234" t="s">
        <v>143</v>
      </c>
      <c r="E484" s="245" t="s">
        <v>18</v>
      </c>
      <c r="F484" s="246" t="s">
        <v>374</v>
      </c>
      <c r="G484" s="244"/>
      <c r="H484" s="247">
        <v>0.56999999999999995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143</v>
      </c>
      <c r="AU484" s="253" t="s">
        <v>82</v>
      </c>
      <c r="AV484" s="14" t="s">
        <v>82</v>
      </c>
      <c r="AW484" s="14" t="s">
        <v>34</v>
      </c>
      <c r="AX484" s="14" t="s">
        <v>72</v>
      </c>
      <c r="AY484" s="253" t="s">
        <v>133</v>
      </c>
    </row>
    <row r="485" s="14" customFormat="1">
      <c r="A485" s="14"/>
      <c r="B485" s="243"/>
      <c r="C485" s="244"/>
      <c r="D485" s="234" t="s">
        <v>143</v>
      </c>
      <c r="E485" s="245" t="s">
        <v>18</v>
      </c>
      <c r="F485" s="246" t="s">
        <v>375</v>
      </c>
      <c r="G485" s="244"/>
      <c r="H485" s="247">
        <v>-0.93999999999999995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143</v>
      </c>
      <c r="AU485" s="253" t="s">
        <v>82</v>
      </c>
      <c r="AV485" s="14" t="s">
        <v>82</v>
      </c>
      <c r="AW485" s="14" t="s">
        <v>34</v>
      </c>
      <c r="AX485" s="14" t="s">
        <v>72</v>
      </c>
      <c r="AY485" s="253" t="s">
        <v>133</v>
      </c>
    </row>
    <row r="486" s="13" customFormat="1">
      <c r="A486" s="13"/>
      <c r="B486" s="232"/>
      <c r="C486" s="233"/>
      <c r="D486" s="234" t="s">
        <v>143</v>
      </c>
      <c r="E486" s="235" t="s">
        <v>18</v>
      </c>
      <c r="F486" s="236" t="s">
        <v>252</v>
      </c>
      <c r="G486" s="233"/>
      <c r="H486" s="235" t="s">
        <v>18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143</v>
      </c>
      <c r="AU486" s="242" t="s">
        <v>82</v>
      </c>
      <c r="AV486" s="13" t="s">
        <v>80</v>
      </c>
      <c r="AW486" s="13" t="s">
        <v>34</v>
      </c>
      <c r="AX486" s="13" t="s">
        <v>72</v>
      </c>
      <c r="AY486" s="242" t="s">
        <v>133</v>
      </c>
    </row>
    <row r="487" s="14" customFormat="1">
      <c r="A487" s="14"/>
      <c r="B487" s="243"/>
      <c r="C487" s="244"/>
      <c r="D487" s="234" t="s">
        <v>143</v>
      </c>
      <c r="E487" s="245" t="s">
        <v>18</v>
      </c>
      <c r="F487" s="246" t="s">
        <v>376</v>
      </c>
      <c r="G487" s="244"/>
      <c r="H487" s="247">
        <v>14.890000000000001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143</v>
      </c>
      <c r="AU487" s="253" t="s">
        <v>82</v>
      </c>
      <c r="AV487" s="14" t="s">
        <v>82</v>
      </c>
      <c r="AW487" s="14" t="s">
        <v>34</v>
      </c>
      <c r="AX487" s="14" t="s">
        <v>72</v>
      </c>
      <c r="AY487" s="253" t="s">
        <v>133</v>
      </c>
    </row>
    <row r="488" s="14" customFormat="1">
      <c r="A488" s="14"/>
      <c r="B488" s="243"/>
      <c r="C488" s="244"/>
      <c r="D488" s="234" t="s">
        <v>143</v>
      </c>
      <c r="E488" s="245" t="s">
        <v>18</v>
      </c>
      <c r="F488" s="246" t="s">
        <v>377</v>
      </c>
      <c r="G488" s="244"/>
      <c r="H488" s="247">
        <v>-1.6000000000000001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143</v>
      </c>
      <c r="AU488" s="253" t="s">
        <v>82</v>
      </c>
      <c r="AV488" s="14" t="s">
        <v>82</v>
      </c>
      <c r="AW488" s="14" t="s">
        <v>34</v>
      </c>
      <c r="AX488" s="14" t="s">
        <v>72</v>
      </c>
      <c r="AY488" s="253" t="s">
        <v>133</v>
      </c>
    </row>
    <row r="489" s="13" customFormat="1">
      <c r="A489" s="13"/>
      <c r="B489" s="232"/>
      <c r="C489" s="233"/>
      <c r="D489" s="234" t="s">
        <v>143</v>
      </c>
      <c r="E489" s="235" t="s">
        <v>18</v>
      </c>
      <c r="F489" s="236" t="s">
        <v>256</v>
      </c>
      <c r="G489" s="233"/>
      <c r="H489" s="235" t="s">
        <v>18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143</v>
      </c>
      <c r="AU489" s="242" t="s">
        <v>82</v>
      </c>
      <c r="AV489" s="13" t="s">
        <v>80</v>
      </c>
      <c r="AW489" s="13" t="s">
        <v>34</v>
      </c>
      <c r="AX489" s="13" t="s">
        <v>72</v>
      </c>
      <c r="AY489" s="242" t="s">
        <v>133</v>
      </c>
    </row>
    <row r="490" s="14" customFormat="1">
      <c r="A490" s="14"/>
      <c r="B490" s="243"/>
      <c r="C490" s="244"/>
      <c r="D490" s="234" t="s">
        <v>143</v>
      </c>
      <c r="E490" s="245" t="s">
        <v>18</v>
      </c>
      <c r="F490" s="246" t="s">
        <v>378</v>
      </c>
      <c r="G490" s="244"/>
      <c r="H490" s="247">
        <v>6.7199999999999998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143</v>
      </c>
      <c r="AU490" s="253" t="s">
        <v>82</v>
      </c>
      <c r="AV490" s="14" t="s">
        <v>82</v>
      </c>
      <c r="AW490" s="14" t="s">
        <v>34</v>
      </c>
      <c r="AX490" s="14" t="s">
        <v>72</v>
      </c>
      <c r="AY490" s="253" t="s">
        <v>133</v>
      </c>
    </row>
    <row r="491" s="14" customFormat="1">
      <c r="A491" s="14"/>
      <c r="B491" s="243"/>
      <c r="C491" s="244"/>
      <c r="D491" s="234" t="s">
        <v>143</v>
      </c>
      <c r="E491" s="245" t="s">
        <v>18</v>
      </c>
      <c r="F491" s="246" t="s">
        <v>379</v>
      </c>
      <c r="G491" s="244"/>
      <c r="H491" s="247">
        <v>0.28000000000000003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143</v>
      </c>
      <c r="AU491" s="253" t="s">
        <v>82</v>
      </c>
      <c r="AV491" s="14" t="s">
        <v>82</v>
      </c>
      <c r="AW491" s="14" t="s">
        <v>34</v>
      </c>
      <c r="AX491" s="14" t="s">
        <v>72</v>
      </c>
      <c r="AY491" s="253" t="s">
        <v>133</v>
      </c>
    </row>
    <row r="492" s="14" customFormat="1">
      <c r="A492" s="14"/>
      <c r="B492" s="243"/>
      <c r="C492" s="244"/>
      <c r="D492" s="234" t="s">
        <v>143</v>
      </c>
      <c r="E492" s="245" t="s">
        <v>18</v>
      </c>
      <c r="F492" s="246" t="s">
        <v>380</v>
      </c>
      <c r="G492" s="244"/>
      <c r="H492" s="247">
        <v>-0.28000000000000003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143</v>
      </c>
      <c r="AU492" s="253" t="s">
        <v>82</v>
      </c>
      <c r="AV492" s="14" t="s">
        <v>82</v>
      </c>
      <c r="AW492" s="14" t="s">
        <v>34</v>
      </c>
      <c r="AX492" s="14" t="s">
        <v>72</v>
      </c>
      <c r="AY492" s="253" t="s">
        <v>133</v>
      </c>
    </row>
    <row r="493" s="13" customFormat="1">
      <c r="A493" s="13"/>
      <c r="B493" s="232"/>
      <c r="C493" s="233"/>
      <c r="D493" s="234" t="s">
        <v>143</v>
      </c>
      <c r="E493" s="235" t="s">
        <v>18</v>
      </c>
      <c r="F493" s="236" t="s">
        <v>327</v>
      </c>
      <c r="G493" s="233"/>
      <c r="H493" s="235" t="s">
        <v>18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143</v>
      </c>
      <c r="AU493" s="242" t="s">
        <v>82</v>
      </c>
      <c r="AV493" s="13" t="s">
        <v>80</v>
      </c>
      <c r="AW493" s="13" t="s">
        <v>34</v>
      </c>
      <c r="AX493" s="13" t="s">
        <v>72</v>
      </c>
      <c r="AY493" s="242" t="s">
        <v>133</v>
      </c>
    </row>
    <row r="494" s="14" customFormat="1">
      <c r="A494" s="14"/>
      <c r="B494" s="243"/>
      <c r="C494" s="244"/>
      <c r="D494" s="234" t="s">
        <v>143</v>
      </c>
      <c r="E494" s="245" t="s">
        <v>18</v>
      </c>
      <c r="F494" s="246" t="s">
        <v>381</v>
      </c>
      <c r="G494" s="244"/>
      <c r="H494" s="247">
        <v>11.529999999999999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143</v>
      </c>
      <c r="AU494" s="253" t="s">
        <v>82</v>
      </c>
      <c r="AV494" s="14" t="s">
        <v>82</v>
      </c>
      <c r="AW494" s="14" t="s">
        <v>34</v>
      </c>
      <c r="AX494" s="14" t="s">
        <v>72</v>
      </c>
      <c r="AY494" s="253" t="s">
        <v>133</v>
      </c>
    </row>
    <row r="495" s="13" customFormat="1">
      <c r="A495" s="13"/>
      <c r="B495" s="232"/>
      <c r="C495" s="233"/>
      <c r="D495" s="234" t="s">
        <v>143</v>
      </c>
      <c r="E495" s="235" t="s">
        <v>18</v>
      </c>
      <c r="F495" s="236" t="s">
        <v>329</v>
      </c>
      <c r="G495" s="233"/>
      <c r="H495" s="235" t="s">
        <v>18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143</v>
      </c>
      <c r="AU495" s="242" t="s">
        <v>82</v>
      </c>
      <c r="AV495" s="13" t="s">
        <v>80</v>
      </c>
      <c r="AW495" s="13" t="s">
        <v>34</v>
      </c>
      <c r="AX495" s="13" t="s">
        <v>72</v>
      </c>
      <c r="AY495" s="242" t="s">
        <v>133</v>
      </c>
    </row>
    <row r="496" s="14" customFormat="1">
      <c r="A496" s="14"/>
      <c r="B496" s="243"/>
      <c r="C496" s="244"/>
      <c r="D496" s="234" t="s">
        <v>143</v>
      </c>
      <c r="E496" s="245" t="s">
        <v>18</v>
      </c>
      <c r="F496" s="246" t="s">
        <v>382</v>
      </c>
      <c r="G496" s="244"/>
      <c r="H496" s="247">
        <v>8.6099999999999994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143</v>
      </c>
      <c r="AU496" s="253" t="s">
        <v>82</v>
      </c>
      <c r="AV496" s="14" t="s">
        <v>82</v>
      </c>
      <c r="AW496" s="14" t="s">
        <v>34</v>
      </c>
      <c r="AX496" s="14" t="s">
        <v>72</v>
      </c>
      <c r="AY496" s="253" t="s">
        <v>133</v>
      </c>
    </row>
    <row r="497" s="14" customFormat="1">
      <c r="A497" s="14"/>
      <c r="B497" s="243"/>
      <c r="C497" s="244"/>
      <c r="D497" s="234" t="s">
        <v>143</v>
      </c>
      <c r="E497" s="245" t="s">
        <v>18</v>
      </c>
      <c r="F497" s="246" t="s">
        <v>291</v>
      </c>
      <c r="G497" s="244"/>
      <c r="H497" s="247">
        <v>-1.2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143</v>
      </c>
      <c r="AU497" s="253" t="s">
        <v>82</v>
      </c>
      <c r="AV497" s="14" t="s">
        <v>82</v>
      </c>
      <c r="AW497" s="14" t="s">
        <v>34</v>
      </c>
      <c r="AX497" s="14" t="s">
        <v>72</v>
      </c>
      <c r="AY497" s="253" t="s">
        <v>133</v>
      </c>
    </row>
    <row r="498" s="13" customFormat="1">
      <c r="A498" s="13"/>
      <c r="B498" s="232"/>
      <c r="C498" s="233"/>
      <c r="D498" s="234" t="s">
        <v>143</v>
      </c>
      <c r="E498" s="235" t="s">
        <v>18</v>
      </c>
      <c r="F498" s="236" t="s">
        <v>383</v>
      </c>
      <c r="G498" s="233"/>
      <c r="H498" s="235" t="s">
        <v>18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143</v>
      </c>
      <c r="AU498" s="242" t="s">
        <v>82</v>
      </c>
      <c r="AV498" s="13" t="s">
        <v>80</v>
      </c>
      <c r="AW498" s="13" t="s">
        <v>34</v>
      </c>
      <c r="AX498" s="13" t="s">
        <v>72</v>
      </c>
      <c r="AY498" s="242" t="s">
        <v>133</v>
      </c>
    </row>
    <row r="499" s="14" customFormat="1">
      <c r="A499" s="14"/>
      <c r="B499" s="243"/>
      <c r="C499" s="244"/>
      <c r="D499" s="234" t="s">
        <v>143</v>
      </c>
      <c r="E499" s="245" t="s">
        <v>18</v>
      </c>
      <c r="F499" s="246" t="s">
        <v>384</v>
      </c>
      <c r="G499" s="244"/>
      <c r="H499" s="247">
        <v>16.940000000000001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143</v>
      </c>
      <c r="AU499" s="253" t="s">
        <v>82</v>
      </c>
      <c r="AV499" s="14" t="s">
        <v>82</v>
      </c>
      <c r="AW499" s="14" t="s">
        <v>34</v>
      </c>
      <c r="AX499" s="14" t="s">
        <v>72</v>
      </c>
      <c r="AY499" s="253" t="s">
        <v>133</v>
      </c>
    </row>
    <row r="500" s="14" customFormat="1">
      <c r="A500" s="14"/>
      <c r="B500" s="243"/>
      <c r="C500" s="244"/>
      <c r="D500" s="234" t="s">
        <v>143</v>
      </c>
      <c r="E500" s="245" t="s">
        <v>18</v>
      </c>
      <c r="F500" s="246" t="s">
        <v>379</v>
      </c>
      <c r="G500" s="244"/>
      <c r="H500" s="247">
        <v>0.28000000000000003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143</v>
      </c>
      <c r="AU500" s="253" t="s">
        <v>82</v>
      </c>
      <c r="AV500" s="14" t="s">
        <v>82</v>
      </c>
      <c r="AW500" s="14" t="s">
        <v>34</v>
      </c>
      <c r="AX500" s="14" t="s">
        <v>72</v>
      </c>
      <c r="AY500" s="253" t="s">
        <v>133</v>
      </c>
    </row>
    <row r="501" s="14" customFormat="1">
      <c r="A501" s="14"/>
      <c r="B501" s="243"/>
      <c r="C501" s="244"/>
      <c r="D501" s="234" t="s">
        <v>143</v>
      </c>
      <c r="E501" s="245" t="s">
        <v>18</v>
      </c>
      <c r="F501" s="246" t="s">
        <v>385</v>
      </c>
      <c r="G501" s="244"/>
      <c r="H501" s="247">
        <v>-1.48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143</v>
      </c>
      <c r="AU501" s="253" t="s">
        <v>82</v>
      </c>
      <c r="AV501" s="14" t="s">
        <v>82</v>
      </c>
      <c r="AW501" s="14" t="s">
        <v>34</v>
      </c>
      <c r="AX501" s="14" t="s">
        <v>72</v>
      </c>
      <c r="AY501" s="253" t="s">
        <v>133</v>
      </c>
    </row>
    <row r="502" s="13" customFormat="1">
      <c r="A502" s="13"/>
      <c r="B502" s="232"/>
      <c r="C502" s="233"/>
      <c r="D502" s="234" t="s">
        <v>143</v>
      </c>
      <c r="E502" s="235" t="s">
        <v>18</v>
      </c>
      <c r="F502" s="236" t="s">
        <v>386</v>
      </c>
      <c r="G502" s="233"/>
      <c r="H502" s="235" t="s">
        <v>18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143</v>
      </c>
      <c r="AU502" s="242" t="s">
        <v>82</v>
      </c>
      <c r="AV502" s="13" t="s">
        <v>80</v>
      </c>
      <c r="AW502" s="13" t="s">
        <v>34</v>
      </c>
      <c r="AX502" s="13" t="s">
        <v>72</v>
      </c>
      <c r="AY502" s="242" t="s">
        <v>133</v>
      </c>
    </row>
    <row r="503" s="14" customFormat="1">
      <c r="A503" s="14"/>
      <c r="B503" s="243"/>
      <c r="C503" s="244"/>
      <c r="D503" s="234" t="s">
        <v>143</v>
      </c>
      <c r="E503" s="245" t="s">
        <v>18</v>
      </c>
      <c r="F503" s="246" t="s">
        <v>387</v>
      </c>
      <c r="G503" s="244"/>
      <c r="H503" s="247">
        <v>30.300000000000001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143</v>
      </c>
      <c r="AU503" s="253" t="s">
        <v>82</v>
      </c>
      <c r="AV503" s="14" t="s">
        <v>82</v>
      </c>
      <c r="AW503" s="14" t="s">
        <v>34</v>
      </c>
      <c r="AX503" s="14" t="s">
        <v>72</v>
      </c>
      <c r="AY503" s="253" t="s">
        <v>133</v>
      </c>
    </row>
    <row r="504" s="14" customFormat="1">
      <c r="A504" s="14"/>
      <c r="B504" s="243"/>
      <c r="C504" s="244"/>
      <c r="D504" s="234" t="s">
        <v>143</v>
      </c>
      <c r="E504" s="245" t="s">
        <v>18</v>
      </c>
      <c r="F504" s="246" t="s">
        <v>379</v>
      </c>
      <c r="G504" s="244"/>
      <c r="H504" s="247">
        <v>0.28000000000000003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143</v>
      </c>
      <c r="AU504" s="253" t="s">
        <v>82</v>
      </c>
      <c r="AV504" s="14" t="s">
        <v>82</v>
      </c>
      <c r="AW504" s="14" t="s">
        <v>34</v>
      </c>
      <c r="AX504" s="14" t="s">
        <v>72</v>
      </c>
      <c r="AY504" s="253" t="s">
        <v>133</v>
      </c>
    </row>
    <row r="505" s="14" customFormat="1">
      <c r="A505" s="14"/>
      <c r="B505" s="243"/>
      <c r="C505" s="244"/>
      <c r="D505" s="234" t="s">
        <v>143</v>
      </c>
      <c r="E505" s="245" t="s">
        <v>18</v>
      </c>
      <c r="F505" s="246" t="s">
        <v>388</v>
      </c>
      <c r="G505" s="244"/>
      <c r="H505" s="247">
        <v>-1.6799999999999999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143</v>
      </c>
      <c r="AU505" s="253" t="s">
        <v>82</v>
      </c>
      <c r="AV505" s="14" t="s">
        <v>82</v>
      </c>
      <c r="AW505" s="14" t="s">
        <v>34</v>
      </c>
      <c r="AX505" s="14" t="s">
        <v>72</v>
      </c>
      <c r="AY505" s="253" t="s">
        <v>133</v>
      </c>
    </row>
    <row r="506" s="15" customFormat="1">
      <c r="A506" s="15"/>
      <c r="B506" s="254"/>
      <c r="C506" s="255"/>
      <c r="D506" s="234" t="s">
        <v>143</v>
      </c>
      <c r="E506" s="256" t="s">
        <v>18</v>
      </c>
      <c r="F506" s="257" t="s">
        <v>148</v>
      </c>
      <c r="G506" s="255"/>
      <c r="H506" s="258">
        <v>274.82999999999998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143</v>
      </c>
      <c r="AU506" s="264" t="s">
        <v>82</v>
      </c>
      <c r="AV506" s="15" t="s">
        <v>141</v>
      </c>
      <c r="AW506" s="15" t="s">
        <v>34</v>
      </c>
      <c r="AX506" s="15" t="s">
        <v>80</v>
      </c>
      <c r="AY506" s="264" t="s">
        <v>133</v>
      </c>
    </row>
    <row r="507" s="2" customFormat="1" ht="16.5" customHeight="1">
      <c r="A507" s="40"/>
      <c r="B507" s="41"/>
      <c r="C507" s="220" t="s">
        <v>392</v>
      </c>
      <c r="D507" s="220" t="s">
        <v>136</v>
      </c>
      <c r="E507" s="221" t="s">
        <v>393</v>
      </c>
      <c r="F507" s="222" t="s">
        <v>394</v>
      </c>
      <c r="G507" s="223" t="s">
        <v>178</v>
      </c>
      <c r="H507" s="224">
        <v>0.23000000000000001</v>
      </c>
      <c r="I507" s="225"/>
      <c r="J507" s="224">
        <f>ROUND(I507*H507,2)</f>
        <v>0</v>
      </c>
      <c r="K507" s="222" t="s">
        <v>140</v>
      </c>
      <c r="L507" s="46"/>
      <c r="M507" s="226" t="s">
        <v>18</v>
      </c>
      <c r="N507" s="227" t="s">
        <v>43</v>
      </c>
      <c r="O507" s="86"/>
      <c r="P507" s="228">
        <f>O507*H507</f>
        <v>0</v>
      </c>
      <c r="Q507" s="228">
        <v>0.038199999999999998</v>
      </c>
      <c r="R507" s="228">
        <f>Q507*H507</f>
        <v>0.0087860000000000004</v>
      </c>
      <c r="S507" s="228">
        <v>0</v>
      </c>
      <c r="T507" s="22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0" t="s">
        <v>141</v>
      </c>
      <c r="AT507" s="230" t="s">
        <v>136</v>
      </c>
      <c r="AU507" s="230" t="s">
        <v>82</v>
      </c>
      <c r="AY507" s="19" t="s">
        <v>133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9" t="s">
        <v>80</v>
      </c>
      <c r="BK507" s="231">
        <f>ROUND(I507*H507,2)</f>
        <v>0</v>
      </c>
      <c r="BL507" s="19" t="s">
        <v>141</v>
      </c>
      <c r="BM507" s="230" t="s">
        <v>395</v>
      </c>
    </row>
    <row r="508" s="13" customFormat="1">
      <c r="A508" s="13"/>
      <c r="B508" s="232"/>
      <c r="C508" s="233"/>
      <c r="D508" s="234" t="s">
        <v>143</v>
      </c>
      <c r="E508" s="235" t="s">
        <v>18</v>
      </c>
      <c r="F508" s="236" t="s">
        <v>396</v>
      </c>
      <c r="G508" s="233"/>
      <c r="H508" s="235" t="s">
        <v>18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143</v>
      </c>
      <c r="AU508" s="242" t="s">
        <v>82</v>
      </c>
      <c r="AV508" s="13" t="s">
        <v>80</v>
      </c>
      <c r="AW508" s="13" t="s">
        <v>34</v>
      </c>
      <c r="AX508" s="13" t="s">
        <v>72</v>
      </c>
      <c r="AY508" s="242" t="s">
        <v>133</v>
      </c>
    </row>
    <row r="509" s="14" customFormat="1">
      <c r="A509" s="14"/>
      <c r="B509" s="243"/>
      <c r="C509" s="244"/>
      <c r="D509" s="234" t="s">
        <v>143</v>
      </c>
      <c r="E509" s="245" t="s">
        <v>18</v>
      </c>
      <c r="F509" s="246" t="s">
        <v>397</v>
      </c>
      <c r="G509" s="244"/>
      <c r="H509" s="247">
        <v>0.11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143</v>
      </c>
      <c r="AU509" s="253" t="s">
        <v>82</v>
      </c>
      <c r="AV509" s="14" t="s">
        <v>82</v>
      </c>
      <c r="AW509" s="14" t="s">
        <v>34</v>
      </c>
      <c r="AX509" s="14" t="s">
        <v>72</v>
      </c>
      <c r="AY509" s="253" t="s">
        <v>133</v>
      </c>
    </row>
    <row r="510" s="14" customFormat="1">
      <c r="A510" s="14"/>
      <c r="B510" s="243"/>
      <c r="C510" s="244"/>
      <c r="D510" s="234" t="s">
        <v>143</v>
      </c>
      <c r="E510" s="245" t="s">
        <v>18</v>
      </c>
      <c r="F510" s="246" t="s">
        <v>398</v>
      </c>
      <c r="G510" s="244"/>
      <c r="H510" s="247">
        <v>0.080000000000000002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143</v>
      </c>
      <c r="AU510" s="253" t="s">
        <v>82</v>
      </c>
      <c r="AV510" s="14" t="s">
        <v>82</v>
      </c>
      <c r="AW510" s="14" t="s">
        <v>34</v>
      </c>
      <c r="AX510" s="14" t="s">
        <v>72</v>
      </c>
      <c r="AY510" s="253" t="s">
        <v>133</v>
      </c>
    </row>
    <row r="511" s="14" customFormat="1">
      <c r="A511" s="14"/>
      <c r="B511" s="243"/>
      <c r="C511" s="244"/>
      <c r="D511" s="234" t="s">
        <v>143</v>
      </c>
      <c r="E511" s="245" t="s">
        <v>18</v>
      </c>
      <c r="F511" s="246" t="s">
        <v>399</v>
      </c>
      <c r="G511" s="244"/>
      <c r="H511" s="247">
        <v>0.040000000000000001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143</v>
      </c>
      <c r="AU511" s="253" t="s">
        <v>82</v>
      </c>
      <c r="AV511" s="14" t="s">
        <v>82</v>
      </c>
      <c r="AW511" s="14" t="s">
        <v>34</v>
      </c>
      <c r="AX511" s="14" t="s">
        <v>72</v>
      </c>
      <c r="AY511" s="253" t="s">
        <v>133</v>
      </c>
    </row>
    <row r="512" s="15" customFormat="1">
      <c r="A512" s="15"/>
      <c r="B512" s="254"/>
      <c r="C512" s="255"/>
      <c r="D512" s="234" t="s">
        <v>143</v>
      </c>
      <c r="E512" s="256" t="s">
        <v>18</v>
      </c>
      <c r="F512" s="257" t="s">
        <v>148</v>
      </c>
      <c r="G512" s="255"/>
      <c r="H512" s="258">
        <v>0.23000000000000001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4" t="s">
        <v>143</v>
      </c>
      <c r="AU512" s="264" t="s">
        <v>82</v>
      </c>
      <c r="AV512" s="15" t="s">
        <v>141</v>
      </c>
      <c r="AW512" s="15" t="s">
        <v>34</v>
      </c>
      <c r="AX512" s="15" t="s">
        <v>80</v>
      </c>
      <c r="AY512" s="264" t="s">
        <v>133</v>
      </c>
    </row>
    <row r="513" s="2" customFormat="1" ht="16.5" customHeight="1">
      <c r="A513" s="40"/>
      <c r="B513" s="41"/>
      <c r="C513" s="220" t="s">
        <v>400</v>
      </c>
      <c r="D513" s="220" t="s">
        <v>136</v>
      </c>
      <c r="E513" s="221" t="s">
        <v>401</v>
      </c>
      <c r="F513" s="222" t="s">
        <v>402</v>
      </c>
      <c r="G513" s="223" t="s">
        <v>178</v>
      </c>
      <c r="H513" s="224">
        <v>10.68</v>
      </c>
      <c r="I513" s="225"/>
      <c r="J513" s="224">
        <f>ROUND(I513*H513,2)</f>
        <v>0</v>
      </c>
      <c r="K513" s="222" t="s">
        <v>140</v>
      </c>
      <c r="L513" s="46"/>
      <c r="M513" s="226" t="s">
        <v>18</v>
      </c>
      <c r="N513" s="227" t="s">
        <v>43</v>
      </c>
      <c r="O513" s="86"/>
      <c r="P513" s="228">
        <f>O513*H513</f>
        <v>0</v>
      </c>
      <c r="Q513" s="228">
        <v>0.033579999999999999</v>
      </c>
      <c r="R513" s="228">
        <f>Q513*H513</f>
        <v>0.35863439999999996</v>
      </c>
      <c r="S513" s="228">
        <v>0</v>
      </c>
      <c r="T513" s="22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30" t="s">
        <v>141</v>
      </c>
      <c r="AT513" s="230" t="s">
        <v>136</v>
      </c>
      <c r="AU513" s="230" t="s">
        <v>82</v>
      </c>
      <c r="AY513" s="19" t="s">
        <v>133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9" t="s">
        <v>80</v>
      </c>
      <c r="BK513" s="231">
        <f>ROUND(I513*H513,2)</f>
        <v>0</v>
      </c>
      <c r="BL513" s="19" t="s">
        <v>141</v>
      </c>
      <c r="BM513" s="230" t="s">
        <v>403</v>
      </c>
    </row>
    <row r="514" s="13" customFormat="1">
      <c r="A514" s="13"/>
      <c r="B514" s="232"/>
      <c r="C514" s="233"/>
      <c r="D514" s="234" t="s">
        <v>143</v>
      </c>
      <c r="E514" s="235" t="s">
        <v>18</v>
      </c>
      <c r="F514" s="236" t="s">
        <v>268</v>
      </c>
      <c r="G514" s="233"/>
      <c r="H514" s="235" t="s">
        <v>18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143</v>
      </c>
      <c r="AU514" s="242" t="s">
        <v>82</v>
      </c>
      <c r="AV514" s="13" t="s">
        <v>80</v>
      </c>
      <c r="AW514" s="13" t="s">
        <v>34</v>
      </c>
      <c r="AX514" s="13" t="s">
        <v>72</v>
      </c>
      <c r="AY514" s="242" t="s">
        <v>133</v>
      </c>
    </row>
    <row r="515" s="14" customFormat="1">
      <c r="A515" s="14"/>
      <c r="B515" s="243"/>
      <c r="C515" s="244"/>
      <c r="D515" s="234" t="s">
        <v>143</v>
      </c>
      <c r="E515" s="245" t="s">
        <v>18</v>
      </c>
      <c r="F515" s="246" t="s">
        <v>404</v>
      </c>
      <c r="G515" s="244"/>
      <c r="H515" s="247">
        <v>1.53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143</v>
      </c>
      <c r="AU515" s="253" t="s">
        <v>82</v>
      </c>
      <c r="AV515" s="14" t="s">
        <v>82</v>
      </c>
      <c r="AW515" s="14" t="s">
        <v>34</v>
      </c>
      <c r="AX515" s="14" t="s">
        <v>72</v>
      </c>
      <c r="AY515" s="253" t="s">
        <v>133</v>
      </c>
    </row>
    <row r="516" s="14" customFormat="1">
      <c r="A516" s="14"/>
      <c r="B516" s="243"/>
      <c r="C516" s="244"/>
      <c r="D516" s="234" t="s">
        <v>143</v>
      </c>
      <c r="E516" s="245" t="s">
        <v>18</v>
      </c>
      <c r="F516" s="246" t="s">
        <v>405</v>
      </c>
      <c r="G516" s="244"/>
      <c r="H516" s="247">
        <v>3.0299999999999998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143</v>
      </c>
      <c r="AU516" s="253" t="s">
        <v>82</v>
      </c>
      <c r="AV516" s="14" t="s">
        <v>82</v>
      </c>
      <c r="AW516" s="14" t="s">
        <v>34</v>
      </c>
      <c r="AX516" s="14" t="s">
        <v>72</v>
      </c>
      <c r="AY516" s="253" t="s">
        <v>133</v>
      </c>
    </row>
    <row r="517" s="14" customFormat="1">
      <c r="A517" s="14"/>
      <c r="B517" s="243"/>
      <c r="C517" s="244"/>
      <c r="D517" s="234" t="s">
        <v>143</v>
      </c>
      <c r="E517" s="245" t="s">
        <v>18</v>
      </c>
      <c r="F517" s="246" t="s">
        <v>406</v>
      </c>
      <c r="G517" s="244"/>
      <c r="H517" s="247">
        <v>3.2999999999999998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143</v>
      </c>
      <c r="AU517" s="253" t="s">
        <v>82</v>
      </c>
      <c r="AV517" s="14" t="s">
        <v>82</v>
      </c>
      <c r="AW517" s="14" t="s">
        <v>34</v>
      </c>
      <c r="AX517" s="14" t="s">
        <v>72</v>
      </c>
      <c r="AY517" s="253" t="s">
        <v>133</v>
      </c>
    </row>
    <row r="518" s="14" customFormat="1">
      <c r="A518" s="14"/>
      <c r="B518" s="243"/>
      <c r="C518" s="244"/>
      <c r="D518" s="234" t="s">
        <v>143</v>
      </c>
      <c r="E518" s="245" t="s">
        <v>18</v>
      </c>
      <c r="F518" s="246" t="s">
        <v>407</v>
      </c>
      <c r="G518" s="244"/>
      <c r="H518" s="247">
        <v>2.8199999999999998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143</v>
      </c>
      <c r="AU518" s="253" t="s">
        <v>82</v>
      </c>
      <c r="AV518" s="14" t="s">
        <v>82</v>
      </c>
      <c r="AW518" s="14" t="s">
        <v>34</v>
      </c>
      <c r="AX518" s="14" t="s">
        <v>72</v>
      </c>
      <c r="AY518" s="253" t="s">
        <v>133</v>
      </c>
    </row>
    <row r="519" s="15" customFormat="1">
      <c r="A519" s="15"/>
      <c r="B519" s="254"/>
      <c r="C519" s="255"/>
      <c r="D519" s="234" t="s">
        <v>143</v>
      </c>
      <c r="E519" s="256" t="s">
        <v>18</v>
      </c>
      <c r="F519" s="257" t="s">
        <v>148</v>
      </c>
      <c r="G519" s="255"/>
      <c r="H519" s="258">
        <v>10.68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143</v>
      </c>
      <c r="AU519" s="264" t="s">
        <v>82</v>
      </c>
      <c r="AV519" s="15" t="s">
        <v>141</v>
      </c>
      <c r="AW519" s="15" t="s">
        <v>34</v>
      </c>
      <c r="AX519" s="15" t="s">
        <v>80</v>
      </c>
      <c r="AY519" s="264" t="s">
        <v>133</v>
      </c>
    </row>
    <row r="520" s="2" customFormat="1" ht="21.75" customHeight="1">
      <c r="A520" s="40"/>
      <c r="B520" s="41"/>
      <c r="C520" s="220" t="s">
        <v>408</v>
      </c>
      <c r="D520" s="220" t="s">
        <v>136</v>
      </c>
      <c r="E520" s="221" t="s">
        <v>409</v>
      </c>
      <c r="F520" s="222" t="s">
        <v>410</v>
      </c>
      <c r="G520" s="223" t="s">
        <v>139</v>
      </c>
      <c r="H520" s="224">
        <v>0.22</v>
      </c>
      <c r="I520" s="225"/>
      <c r="J520" s="224">
        <f>ROUND(I520*H520,2)</f>
        <v>0</v>
      </c>
      <c r="K520" s="222" t="s">
        <v>140</v>
      </c>
      <c r="L520" s="46"/>
      <c r="M520" s="226" t="s">
        <v>18</v>
      </c>
      <c r="N520" s="227" t="s">
        <v>43</v>
      </c>
      <c r="O520" s="86"/>
      <c r="P520" s="228">
        <f>O520*H520</f>
        <v>0</v>
      </c>
      <c r="Q520" s="228">
        <v>2.2563399999999998</v>
      </c>
      <c r="R520" s="228">
        <f>Q520*H520</f>
        <v>0.49639479999999997</v>
      </c>
      <c r="S520" s="228">
        <v>0</v>
      </c>
      <c r="T520" s="22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0" t="s">
        <v>141</v>
      </c>
      <c r="AT520" s="230" t="s">
        <v>136</v>
      </c>
      <c r="AU520" s="230" t="s">
        <v>82</v>
      </c>
      <c r="AY520" s="19" t="s">
        <v>133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9" t="s">
        <v>80</v>
      </c>
      <c r="BK520" s="231">
        <f>ROUND(I520*H520,2)</f>
        <v>0</v>
      </c>
      <c r="BL520" s="19" t="s">
        <v>141</v>
      </c>
      <c r="BM520" s="230" t="s">
        <v>411</v>
      </c>
    </row>
    <row r="521" s="13" customFormat="1">
      <c r="A521" s="13"/>
      <c r="B521" s="232"/>
      <c r="C521" s="233"/>
      <c r="D521" s="234" t="s">
        <v>143</v>
      </c>
      <c r="E521" s="235" t="s">
        <v>18</v>
      </c>
      <c r="F521" s="236" t="s">
        <v>412</v>
      </c>
      <c r="G521" s="233"/>
      <c r="H521" s="235" t="s">
        <v>18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143</v>
      </c>
      <c r="AU521" s="242" t="s">
        <v>82</v>
      </c>
      <c r="AV521" s="13" t="s">
        <v>80</v>
      </c>
      <c r="AW521" s="13" t="s">
        <v>34</v>
      </c>
      <c r="AX521" s="13" t="s">
        <v>72</v>
      </c>
      <c r="AY521" s="242" t="s">
        <v>133</v>
      </c>
    </row>
    <row r="522" s="14" customFormat="1">
      <c r="A522" s="14"/>
      <c r="B522" s="243"/>
      <c r="C522" s="244"/>
      <c r="D522" s="234" t="s">
        <v>143</v>
      </c>
      <c r="E522" s="245" t="s">
        <v>18</v>
      </c>
      <c r="F522" s="246" t="s">
        <v>413</v>
      </c>
      <c r="G522" s="244"/>
      <c r="H522" s="247">
        <v>0.01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143</v>
      </c>
      <c r="AU522" s="253" t="s">
        <v>82</v>
      </c>
      <c r="AV522" s="14" t="s">
        <v>82</v>
      </c>
      <c r="AW522" s="14" t="s">
        <v>34</v>
      </c>
      <c r="AX522" s="14" t="s">
        <v>72</v>
      </c>
      <c r="AY522" s="253" t="s">
        <v>133</v>
      </c>
    </row>
    <row r="523" s="14" customFormat="1">
      <c r="A523" s="14"/>
      <c r="B523" s="243"/>
      <c r="C523" s="244"/>
      <c r="D523" s="234" t="s">
        <v>143</v>
      </c>
      <c r="E523" s="245" t="s">
        <v>18</v>
      </c>
      <c r="F523" s="246" t="s">
        <v>414</v>
      </c>
      <c r="G523" s="244"/>
      <c r="H523" s="247">
        <v>0.01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143</v>
      </c>
      <c r="AU523" s="253" t="s">
        <v>82</v>
      </c>
      <c r="AV523" s="14" t="s">
        <v>82</v>
      </c>
      <c r="AW523" s="14" t="s">
        <v>34</v>
      </c>
      <c r="AX523" s="14" t="s">
        <v>72</v>
      </c>
      <c r="AY523" s="253" t="s">
        <v>133</v>
      </c>
    </row>
    <row r="524" s="14" customFormat="1">
      <c r="A524" s="14"/>
      <c r="B524" s="243"/>
      <c r="C524" s="244"/>
      <c r="D524" s="234" t="s">
        <v>143</v>
      </c>
      <c r="E524" s="245" t="s">
        <v>18</v>
      </c>
      <c r="F524" s="246" t="s">
        <v>415</v>
      </c>
      <c r="G524" s="244"/>
      <c r="H524" s="247">
        <v>0.01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143</v>
      </c>
      <c r="AU524" s="253" t="s">
        <v>82</v>
      </c>
      <c r="AV524" s="14" t="s">
        <v>82</v>
      </c>
      <c r="AW524" s="14" t="s">
        <v>34</v>
      </c>
      <c r="AX524" s="14" t="s">
        <v>72</v>
      </c>
      <c r="AY524" s="253" t="s">
        <v>133</v>
      </c>
    </row>
    <row r="525" s="14" customFormat="1">
      <c r="A525" s="14"/>
      <c r="B525" s="243"/>
      <c r="C525" s="244"/>
      <c r="D525" s="234" t="s">
        <v>143</v>
      </c>
      <c r="E525" s="245" t="s">
        <v>18</v>
      </c>
      <c r="F525" s="246" t="s">
        <v>416</v>
      </c>
      <c r="G525" s="244"/>
      <c r="H525" s="247">
        <v>0.01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143</v>
      </c>
      <c r="AU525" s="253" t="s">
        <v>82</v>
      </c>
      <c r="AV525" s="14" t="s">
        <v>82</v>
      </c>
      <c r="AW525" s="14" t="s">
        <v>34</v>
      </c>
      <c r="AX525" s="14" t="s">
        <v>72</v>
      </c>
      <c r="AY525" s="253" t="s">
        <v>133</v>
      </c>
    </row>
    <row r="526" s="14" customFormat="1">
      <c r="A526" s="14"/>
      <c r="B526" s="243"/>
      <c r="C526" s="244"/>
      <c r="D526" s="234" t="s">
        <v>143</v>
      </c>
      <c r="E526" s="245" t="s">
        <v>18</v>
      </c>
      <c r="F526" s="246" t="s">
        <v>414</v>
      </c>
      <c r="G526" s="244"/>
      <c r="H526" s="247">
        <v>0.01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143</v>
      </c>
      <c r="AU526" s="253" t="s">
        <v>82</v>
      </c>
      <c r="AV526" s="14" t="s">
        <v>82</v>
      </c>
      <c r="AW526" s="14" t="s">
        <v>34</v>
      </c>
      <c r="AX526" s="14" t="s">
        <v>72</v>
      </c>
      <c r="AY526" s="253" t="s">
        <v>133</v>
      </c>
    </row>
    <row r="527" s="14" customFormat="1">
      <c r="A527" s="14"/>
      <c r="B527" s="243"/>
      <c r="C527" s="244"/>
      <c r="D527" s="234" t="s">
        <v>143</v>
      </c>
      <c r="E527" s="245" t="s">
        <v>18</v>
      </c>
      <c r="F527" s="246" t="s">
        <v>417</v>
      </c>
      <c r="G527" s="244"/>
      <c r="H527" s="247">
        <v>0.01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143</v>
      </c>
      <c r="AU527" s="253" t="s">
        <v>82</v>
      </c>
      <c r="AV527" s="14" t="s">
        <v>82</v>
      </c>
      <c r="AW527" s="14" t="s">
        <v>34</v>
      </c>
      <c r="AX527" s="14" t="s">
        <v>72</v>
      </c>
      <c r="AY527" s="253" t="s">
        <v>133</v>
      </c>
    </row>
    <row r="528" s="14" customFormat="1">
      <c r="A528" s="14"/>
      <c r="B528" s="243"/>
      <c r="C528" s="244"/>
      <c r="D528" s="234" t="s">
        <v>143</v>
      </c>
      <c r="E528" s="245" t="s">
        <v>18</v>
      </c>
      <c r="F528" s="246" t="s">
        <v>415</v>
      </c>
      <c r="G528" s="244"/>
      <c r="H528" s="247">
        <v>0.01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143</v>
      </c>
      <c r="AU528" s="253" t="s">
        <v>82</v>
      </c>
      <c r="AV528" s="14" t="s">
        <v>82</v>
      </c>
      <c r="AW528" s="14" t="s">
        <v>34</v>
      </c>
      <c r="AX528" s="14" t="s">
        <v>72</v>
      </c>
      <c r="AY528" s="253" t="s">
        <v>133</v>
      </c>
    </row>
    <row r="529" s="14" customFormat="1">
      <c r="A529" s="14"/>
      <c r="B529" s="243"/>
      <c r="C529" s="244"/>
      <c r="D529" s="234" t="s">
        <v>143</v>
      </c>
      <c r="E529" s="245" t="s">
        <v>18</v>
      </c>
      <c r="F529" s="246" t="s">
        <v>418</v>
      </c>
      <c r="G529" s="244"/>
      <c r="H529" s="247">
        <v>0.029999999999999999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143</v>
      </c>
      <c r="AU529" s="253" t="s">
        <v>82</v>
      </c>
      <c r="AV529" s="14" t="s">
        <v>82</v>
      </c>
      <c r="AW529" s="14" t="s">
        <v>34</v>
      </c>
      <c r="AX529" s="14" t="s">
        <v>72</v>
      </c>
      <c r="AY529" s="253" t="s">
        <v>133</v>
      </c>
    </row>
    <row r="530" s="14" customFormat="1">
      <c r="A530" s="14"/>
      <c r="B530" s="243"/>
      <c r="C530" s="244"/>
      <c r="D530" s="234" t="s">
        <v>143</v>
      </c>
      <c r="E530" s="245" t="s">
        <v>18</v>
      </c>
      <c r="F530" s="246" t="s">
        <v>419</v>
      </c>
      <c r="G530" s="244"/>
      <c r="H530" s="247">
        <v>0.01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143</v>
      </c>
      <c r="AU530" s="253" t="s">
        <v>82</v>
      </c>
      <c r="AV530" s="14" t="s">
        <v>82</v>
      </c>
      <c r="AW530" s="14" t="s">
        <v>34</v>
      </c>
      <c r="AX530" s="14" t="s">
        <v>72</v>
      </c>
      <c r="AY530" s="253" t="s">
        <v>133</v>
      </c>
    </row>
    <row r="531" s="14" customFormat="1">
      <c r="A531" s="14"/>
      <c r="B531" s="243"/>
      <c r="C531" s="244"/>
      <c r="D531" s="234" t="s">
        <v>143</v>
      </c>
      <c r="E531" s="245" t="s">
        <v>18</v>
      </c>
      <c r="F531" s="246" t="s">
        <v>414</v>
      </c>
      <c r="G531" s="244"/>
      <c r="H531" s="247">
        <v>0.01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143</v>
      </c>
      <c r="AU531" s="253" t="s">
        <v>82</v>
      </c>
      <c r="AV531" s="14" t="s">
        <v>82</v>
      </c>
      <c r="AW531" s="14" t="s">
        <v>34</v>
      </c>
      <c r="AX531" s="14" t="s">
        <v>72</v>
      </c>
      <c r="AY531" s="253" t="s">
        <v>133</v>
      </c>
    </row>
    <row r="532" s="14" customFormat="1">
      <c r="A532" s="14"/>
      <c r="B532" s="243"/>
      <c r="C532" s="244"/>
      <c r="D532" s="234" t="s">
        <v>143</v>
      </c>
      <c r="E532" s="245" t="s">
        <v>18</v>
      </c>
      <c r="F532" s="246" t="s">
        <v>420</v>
      </c>
      <c r="G532" s="244"/>
      <c r="H532" s="247">
        <v>0.02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143</v>
      </c>
      <c r="AU532" s="253" t="s">
        <v>82</v>
      </c>
      <c r="AV532" s="14" t="s">
        <v>82</v>
      </c>
      <c r="AW532" s="14" t="s">
        <v>34</v>
      </c>
      <c r="AX532" s="14" t="s">
        <v>72</v>
      </c>
      <c r="AY532" s="253" t="s">
        <v>133</v>
      </c>
    </row>
    <row r="533" s="14" customFormat="1">
      <c r="A533" s="14"/>
      <c r="B533" s="243"/>
      <c r="C533" s="244"/>
      <c r="D533" s="234" t="s">
        <v>143</v>
      </c>
      <c r="E533" s="245" t="s">
        <v>18</v>
      </c>
      <c r="F533" s="246" t="s">
        <v>421</v>
      </c>
      <c r="G533" s="244"/>
      <c r="H533" s="247">
        <v>0.02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143</v>
      </c>
      <c r="AU533" s="253" t="s">
        <v>82</v>
      </c>
      <c r="AV533" s="14" t="s">
        <v>82</v>
      </c>
      <c r="AW533" s="14" t="s">
        <v>34</v>
      </c>
      <c r="AX533" s="14" t="s">
        <v>72</v>
      </c>
      <c r="AY533" s="253" t="s">
        <v>133</v>
      </c>
    </row>
    <row r="534" s="14" customFormat="1">
      <c r="A534" s="14"/>
      <c r="B534" s="243"/>
      <c r="C534" s="244"/>
      <c r="D534" s="234" t="s">
        <v>143</v>
      </c>
      <c r="E534" s="245" t="s">
        <v>18</v>
      </c>
      <c r="F534" s="246" t="s">
        <v>422</v>
      </c>
      <c r="G534" s="244"/>
      <c r="H534" s="247">
        <v>0.01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143</v>
      </c>
      <c r="AU534" s="253" t="s">
        <v>82</v>
      </c>
      <c r="AV534" s="14" t="s">
        <v>82</v>
      </c>
      <c r="AW534" s="14" t="s">
        <v>34</v>
      </c>
      <c r="AX534" s="14" t="s">
        <v>72</v>
      </c>
      <c r="AY534" s="253" t="s">
        <v>133</v>
      </c>
    </row>
    <row r="535" s="14" customFormat="1">
      <c r="A535" s="14"/>
      <c r="B535" s="243"/>
      <c r="C535" s="244"/>
      <c r="D535" s="234" t="s">
        <v>143</v>
      </c>
      <c r="E535" s="245" t="s">
        <v>18</v>
      </c>
      <c r="F535" s="246" t="s">
        <v>423</v>
      </c>
      <c r="G535" s="244"/>
      <c r="H535" s="247">
        <v>0.01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143</v>
      </c>
      <c r="AU535" s="253" t="s">
        <v>82</v>
      </c>
      <c r="AV535" s="14" t="s">
        <v>82</v>
      </c>
      <c r="AW535" s="14" t="s">
        <v>34</v>
      </c>
      <c r="AX535" s="14" t="s">
        <v>72</v>
      </c>
      <c r="AY535" s="253" t="s">
        <v>133</v>
      </c>
    </row>
    <row r="536" s="14" customFormat="1">
      <c r="A536" s="14"/>
      <c r="B536" s="243"/>
      <c r="C536" s="244"/>
      <c r="D536" s="234" t="s">
        <v>143</v>
      </c>
      <c r="E536" s="245" t="s">
        <v>18</v>
      </c>
      <c r="F536" s="246" t="s">
        <v>423</v>
      </c>
      <c r="G536" s="244"/>
      <c r="H536" s="247">
        <v>0.01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143</v>
      </c>
      <c r="AU536" s="253" t="s">
        <v>82</v>
      </c>
      <c r="AV536" s="14" t="s">
        <v>82</v>
      </c>
      <c r="AW536" s="14" t="s">
        <v>34</v>
      </c>
      <c r="AX536" s="14" t="s">
        <v>72</v>
      </c>
      <c r="AY536" s="253" t="s">
        <v>133</v>
      </c>
    </row>
    <row r="537" s="14" customFormat="1">
      <c r="A537" s="14"/>
      <c r="B537" s="243"/>
      <c r="C537" s="244"/>
      <c r="D537" s="234" t="s">
        <v>143</v>
      </c>
      <c r="E537" s="245" t="s">
        <v>18</v>
      </c>
      <c r="F537" s="246" t="s">
        <v>414</v>
      </c>
      <c r="G537" s="244"/>
      <c r="H537" s="247">
        <v>0.01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143</v>
      </c>
      <c r="AU537" s="253" t="s">
        <v>82</v>
      </c>
      <c r="AV537" s="14" t="s">
        <v>82</v>
      </c>
      <c r="AW537" s="14" t="s">
        <v>34</v>
      </c>
      <c r="AX537" s="14" t="s">
        <v>72</v>
      </c>
      <c r="AY537" s="253" t="s">
        <v>133</v>
      </c>
    </row>
    <row r="538" s="14" customFormat="1">
      <c r="A538" s="14"/>
      <c r="B538" s="243"/>
      <c r="C538" s="244"/>
      <c r="D538" s="234" t="s">
        <v>143</v>
      </c>
      <c r="E538" s="245" t="s">
        <v>18</v>
      </c>
      <c r="F538" s="246" t="s">
        <v>414</v>
      </c>
      <c r="G538" s="244"/>
      <c r="H538" s="247">
        <v>0.01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143</v>
      </c>
      <c r="AU538" s="253" t="s">
        <v>82</v>
      </c>
      <c r="AV538" s="14" t="s">
        <v>82</v>
      </c>
      <c r="AW538" s="14" t="s">
        <v>34</v>
      </c>
      <c r="AX538" s="14" t="s">
        <v>72</v>
      </c>
      <c r="AY538" s="253" t="s">
        <v>133</v>
      </c>
    </row>
    <row r="539" s="14" customFormat="1">
      <c r="A539" s="14"/>
      <c r="B539" s="243"/>
      <c r="C539" s="244"/>
      <c r="D539" s="234" t="s">
        <v>143</v>
      </c>
      <c r="E539" s="245" t="s">
        <v>18</v>
      </c>
      <c r="F539" s="246" t="s">
        <v>424</v>
      </c>
      <c r="G539" s="244"/>
      <c r="H539" s="247">
        <v>0.01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143</v>
      </c>
      <c r="AU539" s="253" t="s">
        <v>82</v>
      </c>
      <c r="AV539" s="14" t="s">
        <v>82</v>
      </c>
      <c r="AW539" s="14" t="s">
        <v>34</v>
      </c>
      <c r="AX539" s="14" t="s">
        <v>72</v>
      </c>
      <c r="AY539" s="253" t="s">
        <v>133</v>
      </c>
    </row>
    <row r="540" s="15" customFormat="1">
      <c r="A540" s="15"/>
      <c r="B540" s="254"/>
      <c r="C540" s="255"/>
      <c r="D540" s="234" t="s">
        <v>143</v>
      </c>
      <c r="E540" s="256" t="s">
        <v>18</v>
      </c>
      <c r="F540" s="257" t="s">
        <v>148</v>
      </c>
      <c r="G540" s="255"/>
      <c r="H540" s="258">
        <v>0.22000000000000003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4" t="s">
        <v>143</v>
      </c>
      <c r="AU540" s="264" t="s">
        <v>82</v>
      </c>
      <c r="AV540" s="15" t="s">
        <v>141</v>
      </c>
      <c r="AW540" s="15" t="s">
        <v>34</v>
      </c>
      <c r="AX540" s="15" t="s">
        <v>80</v>
      </c>
      <c r="AY540" s="264" t="s">
        <v>133</v>
      </c>
    </row>
    <row r="541" s="2" customFormat="1" ht="16.5" customHeight="1">
      <c r="A541" s="40"/>
      <c r="B541" s="41"/>
      <c r="C541" s="220" t="s">
        <v>425</v>
      </c>
      <c r="D541" s="220" t="s">
        <v>136</v>
      </c>
      <c r="E541" s="221" t="s">
        <v>426</v>
      </c>
      <c r="F541" s="222" t="s">
        <v>427</v>
      </c>
      <c r="G541" s="223" t="s">
        <v>178</v>
      </c>
      <c r="H541" s="224">
        <v>49.689999999999998</v>
      </c>
      <c r="I541" s="225"/>
      <c r="J541" s="224">
        <f>ROUND(I541*H541,2)</f>
        <v>0</v>
      </c>
      <c r="K541" s="222" t="s">
        <v>140</v>
      </c>
      <c r="L541" s="46"/>
      <c r="M541" s="226" t="s">
        <v>18</v>
      </c>
      <c r="N541" s="227" t="s">
        <v>43</v>
      </c>
      <c r="O541" s="86"/>
      <c r="P541" s="228">
        <f>O541*H541</f>
        <v>0</v>
      </c>
      <c r="Q541" s="228">
        <v>0.063</v>
      </c>
      <c r="R541" s="228">
        <f>Q541*H541</f>
        <v>3.1304699999999999</v>
      </c>
      <c r="S541" s="228">
        <v>0</v>
      </c>
      <c r="T541" s="22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0" t="s">
        <v>141</v>
      </c>
      <c r="AT541" s="230" t="s">
        <v>136</v>
      </c>
      <c r="AU541" s="230" t="s">
        <v>82</v>
      </c>
      <c r="AY541" s="19" t="s">
        <v>133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9" t="s">
        <v>80</v>
      </c>
      <c r="BK541" s="231">
        <f>ROUND(I541*H541,2)</f>
        <v>0</v>
      </c>
      <c r="BL541" s="19" t="s">
        <v>141</v>
      </c>
      <c r="BM541" s="230" t="s">
        <v>428</v>
      </c>
    </row>
    <row r="542" s="13" customFormat="1">
      <c r="A542" s="13"/>
      <c r="B542" s="232"/>
      <c r="C542" s="233"/>
      <c r="D542" s="234" t="s">
        <v>143</v>
      </c>
      <c r="E542" s="235" t="s">
        <v>18</v>
      </c>
      <c r="F542" s="236" t="s">
        <v>268</v>
      </c>
      <c r="G542" s="233"/>
      <c r="H542" s="235" t="s">
        <v>18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143</v>
      </c>
      <c r="AU542" s="242" t="s">
        <v>82</v>
      </c>
      <c r="AV542" s="13" t="s">
        <v>80</v>
      </c>
      <c r="AW542" s="13" t="s">
        <v>34</v>
      </c>
      <c r="AX542" s="13" t="s">
        <v>72</v>
      </c>
      <c r="AY542" s="242" t="s">
        <v>133</v>
      </c>
    </row>
    <row r="543" s="14" customFormat="1">
      <c r="A543" s="14"/>
      <c r="B543" s="243"/>
      <c r="C543" s="244"/>
      <c r="D543" s="234" t="s">
        <v>143</v>
      </c>
      <c r="E543" s="245" t="s">
        <v>18</v>
      </c>
      <c r="F543" s="246" t="s">
        <v>429</v>
      </c>
      <c r="G543" s="244"/>
      <c r="H543" s="247">
        <v>49.689999999999998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143</v>
      </c>
      <c r="AU543" s="253" t="s">
        <v>82</v>
      </c>
      <c r="AV543" s="14" t="s">
        <v>82</v>
      </c>
      <c r="AW543" s="14" t="s">
        <v>34</v>
      </c>
      <c r="AX543" s="14" t="s">
        <v>72</v>
      </c>
      <c r="AY543" s="253" t="s">
        <v>133</v>
      </c>
    </row>
    <row r="544" s="15" customFormat="1">
      <c r="A544" s="15"/>
      <c r="B544" s="254"/>
      <c r="C544" s="255"/>
      <c r="D544" s="234" t="s">
        <v>143</v>
      </c>
      <c r="E544" s="256" t="s">
        <v>18</v>
      </c>
      <c r="F544" s="257" t="s">
        <v>148</v>
      </c>
      <c r="G544" s="255"/>
      <c r="H544" s="258">
        <v>49.689999999999998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4" t="s">
        <v>143</v>
      </c>
      <c r="AU544" s="264" t="s">
        <v>82</v>
      </c>
      <c r="AV544" s="15" t="s">
        <v>141</v>
      </c>
      <c r="AW544" s="15" t="s">
        <v>34</v>
      </c>
      <c r="AX544" s="15" t="s">
        <v>80</v>
      </c>
      <c r="AY544" s="264" t="s">
        <v>133</v>
      </c>
    </row>
    <row r="545" s="2" customFormat="1" ht="21.75" customHeight="1">
      <c r="A545" s="40"/>
      <c r="B545" s="41"/>
      <c r="C545" s="220" t="s">
        <v>430</v>
      </c>
      <c r="D545" s="220" t="s">
        <v>136</v>
      </c>
      <c r="E545" s="221" t="s">
        <v>431</v>
      </c>
      <c r="F545" s="222" t="s">
        <v>432</v>
      </c>
      <c r="G545" s="223" t="s">
        <v>151</v>
      </c>
      <c r="H545" s="224">
        <v>22</v>
      </c>
      <c r="I545" s="225"/>
      <c r="J545" s="224">
        <f>ROUND(I545*H545,2)</f>
        <v>0</v>
      </c>
      <c r="K545" s="222" t="s">
        <v>140</v>
      </c>
      <c r="L545" s="46"/>
      <c r="M545" s="226" t="s">
        <v>18</v>
      </c>
      <c r="N545" s="227" t="s">
        <v>43</v>
      </c>
      <c r="O545" s="86"/>
      <c r="P545" s="228">
        <f>O545*H545</f>
        <v>0</v>
      </c>
      <c r="Q545" s="228">
        <v>0.00048000000000000001</v>
      </c>
      <c r="R545" s="228">
        <f>Q545*H545</f>
        <v>0.01056</v>
      </c>
      <c r="S545" s="228">
        <v>0</v>
      </c>
      <c r="T545" s="22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30" t="s">
        <v>141</v>
      </c>
      <c r="AT545" s="230" t="s">
        <v>136</v>
      </c>
      <c r="AU545" s="230" t="s">
        <v>82</v>
      </c>
      <c r="AY545" s="19" t="s">
        <v>133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9" t="s">
        <v>80</v>
      </c>
      <c r="BK545" s="231">
        <f>ROUND(I545*H545,2)</f>
        <v>0</v>
      </c>
      <c r="BL545" s="19" t="s">
        <v>141</v>
      </c>
      <c r="BM545" s="230" t="s">
        <v>433</v>
      </c>
    </row>
    <row r="546" s="13" customFormat="1">
      <c r="A546" s="13"/>
      <c r="B546" s="232"/>
      <c r="C546" s="233"/>
      <c r="D546" s="234" t="s">
        <v>143</v>
      </c>
      <c r="E546" s="235" t="s">
        <v>18</v>
      </c>
      <c r="F546" s="236" t="s">
        <v>268</v>
      </c>
      <c r="G546" s="233"/>
      <c r="H546" s="235" t="s">
        <v>18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143</v>
      </c>
      <c r="AU546" s="242" t="s">
        <v>82</v>
      </c>
      <c r="AV546" s="13" t="s">
        <v>80</v>
      </c>
      <c r="AW546" s="13" t="s">
        <v>34</v>
      </c>
      <c r="AX546" s="13" t="s">
        <v>72</v>
      </c>
      <c r="AY546" s="242" t="s">
        <v>133</v>
      </c>
    </row>
    <row r="547" s="14" customFormat="1">
      <c r="A547" s="14"/>
      <c r="B547" s="243"/>
      <c r="C547" s="244"/>
      <c r="D547" s="234" t="s">
        <v>143</v>
      </c>
      <c r="E547" s="245" t="s">
        <v>18</v>
      </c>
      <c r="F547" s="246" t="s">
        <v>185</v>
      </c>
      <c r="G547" s="244"/>
      <c r="H547" s="247">
        <v>9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143</v>
      </c>
      <c r="AU547" s="253" t="s">
        <v>82</v>
      </c>
      <c r="AV547" s="14" t="s">
        <v>82</v>
      </c>
      <c r="AW547" s="14" t="s">
        <v>34</v>
      </c>
      <c r="AX547" s="14" t="s">
        <v>72</v>
      </c>
      <c r="AY547" s="253" t="s">
        <v>133</v>
      </c>
    </row>
    <row r="548" s="14" customFormat="1">
      <c r="A548" s="14"/>
      <c r="B548" s="243"/>
      <c r="C548" s="244"/>
      <c r="D548" s="234" t="s">
        <v>143</v>
      </c>
      <c r="E548" s="245" t="s">
        <v>18</v>
      </c>
      <c r="F548" s="246" t="s">
        <v>175</v>
      </c>
      <c r="G548" s="244"/>
      <c r="H548" s="247">
        <v>7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143</v>
      </c>
      <c r="AU548" s="253" t="s">
        <v>82</v>
      </c>
      <c r="AV548" s="14" t="s">
        <v>82</v>
      </c>
      <c r="AW548" s="14" t="s">
        <v>34</v>
      </c>
      <c r="AX548" s="14" t="s">
        <v>72</v>
      </c>
      <c r="AY548" s="253" t="s">
        <v>133</v>
      </c>
    </row>
    <row r="549" s="14" customFormat="1">
      <c r="A549" s="14"/>
      <c r="B549" s="243"/>
      <c r="C549" s="244"/>
      <c r="D549" s="234" t="s">
        <v>143</v>
      </c>
      <c r="E549" s="245" t="s">
        <v>18</v>
      </c>
      <c r="F549" s="246" t="s">
        <v>141</v>
      </c>
      <c r="G549" s="244"/>
      <c r="H549" s="247">
        <v>4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143</v>
      </c>
      <c r="AU549" s="253" t="s">
        <v>82</v>
      </c>
      <c r="AV549" s="14" t="s">
        <v>82</v>
      </c>
      <c r="AW549" s="14" t="s">
        <v>34</v>
      </c>
      <c r="AX549" s="14" t="s">
        <v>72</v>
      </c>
      <c r="AY549" s="253" t="s">
        <v>133</v>
      </c>
    </row>
    <row r="550" s="14" customFormat="1">
      <c r="A550" s="14"/>
      <c r="B550" s="243"/>
      <c r="C550" s="244"/>
      <c r="D550" s="234" t="s">
        <v>143</v>
      </c>
      <c r="E550" s="245" t="s">
        <v>18</v>
      </c>
      <c r="F550" s="246" t="s">
        <v>82</v>
      </c>
      <c r="G550" s="244"/>
      <c r="H550" s="247">
        <v>2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143</v>
      </c>
      <c r="AU550" s="253" t="s">
        <v>82</v>
      </c>
      <c r="AV550" s="14" t="s">
        <v>82</v>
      </c>
      <c r="AW550" s="14" t="s">
        <v>34</v>
      </c>
      <c r="AX550" s="14" t="s">
        <v>72</v>
      </c>
      <c r="AY550" s="253" t="s">
        <v>133</v>
      </c>
    </row>
    <row r="551" s="15" customFormat="1">
      <c r="A551" s="15"/>
      <c r="B551" s="254"/>
      <c r="C551" s="255"/>
      <c r="D551" s="234" t="s">
        <v>143</v>
      </c>
      <c r="E551" s="256" t="s">
        <v>18</v>
      </c>
      <c r="F551" s="257" t="s">
        <v>148</v>
      </c>
      <c r="G551" s="255"/>
      <c r="H551" s="258">
        <v>22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143</v>
      </c>
      <c r="AU551" s="264" t="s">
        <v>82</v>
      </c>
      <c r="AV551" s="15" t="s">
        <v>141</v>
      </c>
      <c r="AW551" s="15" t="s">
        <v>34</v>
      </c>
      <c r="AX551" s="15" t="s">
        <v>80</v>
      </c>
      <c r="AY551" s="264" t="s">
        <v>133</v>
      </c>
    </row>
    <row r="552" s="2" customFormat="1" ht="16.5" customHeight="1">
      <c r="A552" s="40"/>
      <c r="B552" s="41"/>
      <c r="C552" s="265" t="s">
        <v>434</v>
      </c>
      <c r="D552" s="265" t="s">
        <v>193</v>
      </c>
      <c r="E552" s="266" t="s">
        <v>435</v>
      </c>
      <c r="F552" s="267" t="s">
        <v>436</v>
      </c>
      <c r="G552" s="268" t="s">
        <v>151</v>
      </c>
      <c r="H552" s="269">
        <v>9</v>
      </c>
      <c r="I552" s="270"/>
      <c r="J552" s="269">
        <f>ROUND(I552*H552,2)</f>
        <v>0</v>
      </c>
      <c r="K552" s="267" t="s">
        <v>140</v>
      </c>
      <c r="L552" s="271"/>
      <c r="M552" s="272" t="s">
        <v>18</v>
      </c>
      <c r="N552" s="273" t="s">
        <v>43</v>
      </c>
      <c r="O552" s="86"/>
      <c r="P552" s="228">
        <f>O552*H552</f>
        <v>0</v>
      </c>
      <c r="Q552" s="228">
        <v>0.012590000000000001</v>
      </c>
      <c r="R552" s="228">
        <f>Q552*H552</f>
        <v>0.11331000000000001</v>
      </c>
      <c r="S552" s="228">
        <v>0</v>
      </c>
      <c r="T552" s="22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0" t="s">
        <v>181</v>
      </c>
      <c r="AT552" s="230" t="s">
        <v>193</v>
      </c>
      <c r="AU552" s="230" t="s">
        <v>82</v>
      </c>
      <c r="AY552" s="19" t="s">
        <v>133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9" t="s">
        <v>80</v>
      </c>
      <c r="BK552" s="231">
        <f>ROUND(I552*H552,2)</f>
        <v>0</v>
      </c>
      <c r="BL552" s="19" t="s">
        <v>141</v>
      </c>
      <c r="BM552" s="230" t="s">
        <v>437</v>
      </c>
    </row>
    <row r="553" s="13" customFormat="1">
      <c r="A553" s="13"/>
      <c r="B553" s="232"/>
      <c r="C553" s="233"/>
      <c r="D553" s="234" t="s">
        <v>143</v>
      </c>
      <c r="E553" s="235" t="s">
        <v>18</v>
      </c>
      <c r="F553" s="236" t="s">
        <v>268</v>
      </c>
      <c r="G553" s="233"/>
      <c r="H553" s="235" t="s">
        <v>18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143</v>
      </c>
      <c r="AU553" s="242" t="s">
        <v>82</v>
      </c>
      <c r="AV553" s="13" t="s">
        <v>80</v>
      </c>
      <c r="AW553" s="13" t="s">
        <v>34</v>
      </c>
      <c r="AX553" s="13" t="s">
        <v>72</v>
      </c>
      <c r="AY553" s="242" t="s">
        <v>133</v>
      </c>
    </row>
    <row r="554" s="14" customFormat="1">
      <c r="A554" s="14"/>
      <c r="B554" s="243"/>
      <c r="C554" s="244"/>
      <c r="D554" s="234" t="s">
        <v>143</v>
      </c>
      <c r="E554" s="245" t="s">
        <v>18</v>
      </c>
      <c r="F554" s="246" t="s">
        <v>438</v>
      </c>
      <c r="G554" s="244"/>
      <c r="H554" s="247">
        <v>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143</v>
      </c>
      <c r="AU554" s="253" t="s">
        <v>82</v>
      </c>
      <c r="AV554" s="14" t="s">
        <v>82</v>
      </c>
      <c r="AW554" s="14" t="s">
        <v>34</v>
      </c>
      <c r="AX554" s="14" t="s">
        <v>72</v>
      </c>
      <c r="AY554" s="253" t="s">
        <v>133</v>
      </c>
    </row>
    <row r="555" s="14" customFormat="1">
      <c r="A555" s="14"/>
      <c r="B555" s="243"/>
      <c r="C555" s="244"/>
      <c r="D555" s="234" t="s">
        <v>143</v>
      </c>
      <c r="E555" s="245" t="s">
        <v>18</v>
      </c>
      <c r="F555" s="246" t="s">
        <v>439</v>
      </c>
      <c r="G555" s="244"/>
      <c r="H555" s="247">
        <v>4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143</v>
      </c>
      <c r="AU555" s="253" t="s">
        <v>82</v>
      </c>
      <c r="AV555" s="14" t="s">
        <v>82</v>
      </c>
      <c r="AW555" s="14" t="s">
        <v>34</v>
      </c>
      <c r="AX555" s="14" t="s">
        <v>72</v>
      </c>
      <c r="AY555" s="253" t="s">
        <v>133</v>
      </c>
    </row>
    <row r="556" s="14" customFormat="1">
      <c r="A556" s="14"/>
      <c r="B556" s="243"/>
      <c r="C556" s="244"/>
      <c r="D556" s="234" t="s">
        <v>143</v>
      </c>
      <c r="E556" s="245" t="s">
        <v>18</v>
      </c>
      <c r="F556" s="246" t="s">
        <v>80</v>
      </c>
      <c r="G556" s="244"/>
      <c r="H556" s="247">
        <v>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143</v>
      </c>
      <c r="AU556" s="253" t="s">
        <v>82</v>
      </c>
      <c r="AV556" s="14" t="s">
        <v>82</v>
      </c>
      <c r="AW556" s="14" t="s">
        <v>34</v>
      </c>
      <c r="AX556" s="14" t="s">
        <v>72</v>
      </c>
      <c r="AY556" s="253" t="s">
        <v>133</v>
      </c>
    </row>
    <row r="557" s="14" customFormat="1">
      <c r="A557" s="14"/>
      <c r="B557" s="243"/>
      <c r="C557" s="244"/>
      <c r="D557" s="234" t="s">
        <v>143</v>
      </c>
      <c r="E557" s="245" t="s">
        <v>18</v>
      </c>
      <c r="F557" s="246" t="s">
        <v>438</v>
      </c>
      <c r="G557" s="244"/>
      <c r="H557" s="247">
        <v>2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143</v>
      </c>
      <c r="AU557" s="253" t="s">
        <v>82</v>
      </c>
      <c r="AV557" s="14" t="s">
        <v>82</v>
      </c>
      <c r="AW557" s="14" t="s">
        <v>34</v>
      </c>
      <c r="AX557" s="14" t="s">
        <v>72</v>
      </c>
      <c r="AY557" s="253" t="s">
        <v>133</v>
      </c>
    </row>
    <row r="558" s="15" customFormat="1">
      <c r="A558" s="15"/>
      <c r="B558" s="254"/>
      <c r="C558" s="255"/>
      <c r="D558" s="234" t="s">
        <v>143</v>
      </c>
      <c r="E558" s="256" t="s">
        <v>18</v>
      </c>
      <c r="F558" s="257" t="s">
        <v>148</v>
      </c>
      <c r="G558" s="255"/>
      <c r="H558" s="258">
        <v>9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143</v>
      </c>
      <c r="AU558" s="264" t="s">
        <v>82</v>
      </c>
      <c r="AV558" s="15" t="s">
        <v>141</v>
      </c>
      <c r="AW558" s="15" t="s">
        <v>34</v>
      </c>
      <c r="AX558" s="15" t="s">
        <v>80</v>
      </c>
      <c r="AY558" s="264" t="s">
        <v>133</v>
      </c>
    </row>
    <row r="559" s="2" customFormat="1" ht="16.5" customHeight="1">
      <c r="A559" s="40"/>
      <c r="B559" s="41"/>
      <c r="C559" s="265" t="s">
        <v>440</v>
      </c>
      <c r="D559" s="265" t="s">
        <v>193</v>
      </c>
      <c r="E559" s="266" t="s">
        <v>441</v>
      </c>
      <c r="F559" s="267" t="s">
        <v>442</v>
      </c>
      <c r="G559" s="268" t="s">
        <v>151</v>
      </c>
      <c r="H559" s="269">
        <v>7</v>
      </c>
      <c r="I559" s="270"/>
      <c r="J559" s="269">
        <f>ROUND(I559*H559,2)</f>
        <v>0</v>
      </c>
      <c r="K559" s="267" t="s">
        <v>140</v>
      </c>
      <c r="L559" s="271"/>
      <c r="M559" s="272" t="s">
        <v>18</v>
      </c>
      <c r="N559" s="273" t="s">
        <v>43</v>
      </c>
      <c r="O559" s="86"/>
      <c r="P559" s="228">
        <f>O559*H559</f>
        <v>0</v>
      </c>
      <c r="Q559" s="228">
        <v>0.01286</v>
      </c>
      <c r="R559" s="228">
        <f>Q559*H559</f>
        <v>0.090020000000000003</v>
      </c>
      <c r="S559" s="228">
        <v>0</v>
      </c>
      <c r="T559" s="22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0" t="s">
        <v>181</v>
      </c>
      <c r="AT559" s="230" t="s">
        <v>193</v>
      </c>
      <c r="AU559" s="230" t="s">
        <v>82</v>
      </c>
      <c r="AY559" s="19" t="s">
        <v>133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9" t="s">
        <v>80</v>
      </c>
      <c r="BK559" s="231">
        <f>ROUND(I559*H559,2)</f>
        <v>0</v>
      </c>
      <c r="BL559" s="19" t="s">
        <v>141</v>
      </c>
      <c r="BM559" s="230" t="s">
        <v>443</v>
      </c>
    </row>
    <row r="560" s="13" customFormat="1">
      <c r="A560" s="13"/>
      <c r="B560" s="232"/>
      <c r="C560" s="233"/>
      <c r="D560" s="234" t="s">
        <v>143</v>
      </c>
      <c r="E560" s="235" t="s">
        <v>18</v>
      </c>
      <c r="F560" s="236" t="s">
        <v>268</v>
      </c>
      <c r="G560" s="233"/>
      <c r="H560" s="235" t="s">
        <v>18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143</v>
      </c>
      <c r="AU560" s="242" t="s">
        <v>82</v>
      </c>
      <c r="AV560" s="13" t="s">
        <v>80</v>
      </c>
      <c r="AW560" s="13" t="s">
        <v>34</v>
      </c>
      <c r="AX560" s="13" t="s">
        <v>72</v>
      </c>
      <c r="AY560" s="242" t="s">
        <v>133</v>
      </c>
    </row>
    <row r="561" s="14" customFormat="1">
      <c r="A561" s="14"/>
      <c r="B561" s="243"/>
      <c r="C561" s="244"/>
      <c r="D561" s="234" t="s">
        <v>143</v>
      </c>
      <c r="E561" s="245" t="s">
        <v>18</v>
      </c>
      <c r="F561" s="246" t="s">
        <v>438</v>
      </c>
      <c r="G561" s="244"/>
      <c r="H561" s="247">
        <v>2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143</v>
      </c>
      <c r="AU561" s="253" t="s">
        <v>82</v>
      </c>
      <c r="AV561" s="14" t="s">
        <v>82</v>
      </c>
      <c r="AW561" s="14" t="s">
        <v>34</v>
      </c>
      <c r="AX561" s="14" t="s">
        <v>72</v>
      </c>
      <c r="AY561" s="253" t="s">
        <v>133</v>
      </c>
    </row>
    <row r="562" s="14" customFormat="1">
      <c r="A562" s="14"/>
      <c r="B562" s="243"/>
      <c r="C562" s="244"/>
      <c r="D562" s="234" t="s">
        <v>143</v>
      </c>
      <c r="E562" s="245" t="s">
        <v>18</v>
      </c>
      <c r="F562" s="246" t="s">
        <v>438</v>
      </c>
      <c r="G562" s="244"/>
      <c r="H562" s="247">
        <v>2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143</v>
      </c>
      <c r="AU562" s="253" t="s">
        <v>82</v>
      </c>
      <c r="AV562" s="14" t="s">
        <v>82</v>
      </c>
      <c r="AW562" s="14" t="s">
        <v>34</v>
      </c>
      <c r="AX562" s="14" t="s">
        <v>72</v>
      </c>
      <c r="AY562" s="253" t="s">
        <v>133</v>
      </c>
    </row>
    <row r="563" s="14" customFormat="1">
      <c r="A563" s="14"/>
      <c r="B563" s="243"/>
      <c r="C563" s="244"/>
      <c r="D563" s="234" t="s">
        <v>143</v>
      </c>
      <c r="E563" s="245" t="s">
        <v>18</v>
      </c>
      <c r="F563" s="246" t="s">
        <v>444</v>
      </c>
      <c r="G563" s="244"/>
      <c r="H563" s="247">
        <v>3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143</v>
      </c>
      <c r="AU563" s="253" t="s">
        <v>82</v>
      </c>
      <c r="AV563" s="14" t="s">
        <v>82</v>
      </c>
      <c r="AW563" s="14" t="s">
        <v>34</v>
      </c>
      <c r="AX563" s="14" t="s">
        <v>72</v>
      </c>
      <c r="AY563" s="253" t="s">
        <v>133</v>
      </c>
    </row>
    <row r="564" s="15" customFormat="1">
      <c r="A564" s="15"/>
      <c r="B564" s="254"/>
      <c r="C564" s="255"/>
      <c r="D564" s="234" t="s">
        <v>143</v>
      </c>
      <c r="E564" s="256" t="s">
        <v>18</v>
      </c>
      <c r="F564" s="257" t="s">
        <v>148</v>
      </c>
      <c r="G564" s="255"/>
      <c r="H564" s="258">
        <v>7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143</v>
      </c>
      <c r="AU564" s="264" t="s">
        <v>82</v>
      </c>
      <c r="AV564" s="15" t="s">
        <v>141</v>
      </c>
      <c r="AW564" s="15" t="s">
        <v>34</v>
      </c>
      <c r="AX564" s="15" t="s">
        <v>80</v>
      </c>
      <c r="AY564" s="264" t="s">
        <v>133</v>
      </c>
    </row>
    <row r="565" s="2" customFormat="1" ht="16.5" customHeight="1">
      <c r="A565" s="40"/>
      <c r="B565" s="41"/>
      <c r="C565" s="265" t="s">
        <v>445</v>
      </c>
      <c r="D565" s="265" t="s">
        <v>193</v>
      </c>
      <c r="E565" s="266" t="s">
        <v>446</v>
      </c>
      <c r="F565" s="267" t="s">
        <v>447</v>
      </c>
      <c r="G565" s="268" t="s">
        <v>151</v>
      </c>
      <c r="H565" s="269">
        <v>4</v>
      </c>
      <c r="I565" s="270"/>
      <c r="J565" s="269">
        <f>ROUND(I565*H565,2)</f>
        <v>0</v>
      </c>
      <c r="K565" s="267" t="s">
        <v>140</v>
      </c>
      <c r="L565" s="271"/>
      <c r="M565" s="272" t="s">
        <v>18</v>
      </c>
      <c r="N565" s="273" t="s">
        <v>43</v>
      </c>
      <c r="O565" s="86"/>
      <c r="P565" s="228">
        <f>O565*H565</f>
        <v>0</v>
      </c>
      <c r="Q565" s="228">
        <v>0.013100000000000001</v>
      </c>
      <c r="R565" s="228">
        <f>Q565*H565</f>
        <v>0.052400000000000002</v>
      </c>
      <c r="S565" s="228">
        <v>0</v>
      </c>
      <c r="T565" s="22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0" t="s">
        <v>181</v>
      </c>
      <c r="AT565" s="230" t="s">
        <v>193</v>
      </c>
      <c r="AU565" s="230" t="s">
        <v>82</v>
      </c>
      <c r="AY565" s="19" t="s">
        <v>133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9" t="s">
        <v>80</v>
      </c>
      <c r="BK565" s="231">
        <f>ROUND(I565*H565,2)</f>
        <v>0</v>
      </c>
      <c r="BL565" s="19" t="s">
        <v>141</v>
      </c>
      <c r="BM565" s="230" t="s">
        <v>448</v>
      </c>
    </row>
    <row r="566" s="13" customFormat="1">
      <c r="A566" s="13"/>
      <c r="B566" s="232"/>
      <c r="C566" s="233"/>
      <c r="D566" s="234" t="s">
        <v>143</v>
      </c>
      <c r="E566" s="235" t="s">
        <v>18</v>
      </c>
      <c r="F566" s="236" t="s">
        <v>268</v>
      </c>
      <c r="G566" s="233"/>
      <c r="H566" s="235" t="s">
        <v>18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143</v>
      </c>
      <c r="AU566" s="242" t="s">
        <v>82</v>
      </c>
      <c r="AV566" s="13" t="s">
        <v>80</v>
      </c>
      <c r="AW566" s="13" t="s">
        <v>34</v>
      </c>
      <c r="AX566" s="13" t="s">
        <v>72</v>
      </c>
      <c r="AY566" s="242" t="s">
        <v>133</v>
      </c>
    </row>
    <row r="567" s="14" customFormat="1">
      <c r="A567" s="14"/>
      <c r="B567" s="243"/>
      <c r="C567" s="244"/>
      <c r="D567" s="234" t="s">
        <v>143</v>
      </c>
      <c r="E567" s="245" t="s">
        <v>18</v>
      </c>
      <c r="F567" s="246" t="s">
        <v>438</v>
      </c>
      <c r="G567" s="244"/>
      <c r="H567" s="247">
        <v>2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143</v>
      </c>
      <c r="AU567" s="253" t="s">
        <v>82</v>
      </c>
      <c r="AV567" s="14" t="s">
        <v>82</v>
      </c>
      <c r="AW567" s="14" t="s">
        <v>34</v>
      </c>
      <c r="AX567" s="14" t="s">
        <v>72</v>
      </c>
      <c r="AY567" s="253" t="s">
        <v>133</v>
      </c>
    </row>
    <row r="568" s="14" customFormat="1">
      <c r="A568" s="14"/>
      <c r="B568" s="243"/>
      <c r="C568" s="244"/>
      <c r="D568" s="234" t="s">
        <v>143</v>
      </c>
      <c r="E568" s="245" t="s">
        <v>18</v>
      </c>
      <c r="F568" s="246" t="s">
        <v>438</v>
      </c>
      <c r="G568" s="244"/>
      <c r="H568" s="247">
        <v>2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143</v>
      </c>
      <c r="AU568" s="253" t="s">
        <v>82</v>
      </c>
      <c r="AV568" s="14" t="s">
        <v>82</v>
      </c>
      <c r="AW568" s="14" t="s">
        <v>34</v>
      </c>
      <c r="AX568" s="14" t="s">
        <v>72</v>
      </c>
      <c r="AY568" s="253" t="s">
        <v>133</v>
      </c>
    </row>
    <row r="569" s="15" customFormat="1">
      <c r="A569" s="15"/>
      <c r="B569" s="254"/>
      <c r="C569" s="255"/>
      <c r="D569" s="234" t="s">
        <v>143</v>
      </c>
      <c r="E569" s="256" t="s">
        <v>18</v>
      </c>
      <c r="F569" s="257" t="s">
        <v>148</v>
      </c>
      <c r="G569" s="255"/>
      <c r="H569" s="258">
        <v>4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143</v>
      </c>
      <c r="AU569" s="264" t="s">
        <v>82</v>
      </c>
      <c r="AV569" s="15" t="s">
        <v>141</v>
      </c>
      <c r="AW569" s="15" t="s">
        <v>34</v>
      </c>
      <c r="AX569" s="15" t="s">
        <v>80</v>
      </c>
      <c r="AY569" s="264" t="s">
        <v>133</v>
      </c>
    </row>
    <row r="570" s="2" customFormat="1" ht="16.5" customHeight="1">
      <c r="A570" s="40"/>
      <c r="B570" s="41"/>
      <c r="C570" s="265" t="s">
        <v>449</v>
      </c>
      <c r="D570" s="265" t="s">
        <v>193</v>
      </c>
      <c r="E570" s="266" t="s">
        <v>450</v>
      </c>
      <c r="F570" s="267" t="s">
        <v>451</v>
      </c>
      <c r="G570" s="268" t="s">
        <v>151</v>
      </c>
      <c r="H570" s="269">
        <v>2</v>
      </c>
      <c r="I570" s="270"/>
      <c r="J570" s="269">
        <f>ROUND(I570*H570,2)</f>
        <v>0</v>
      </c>
      <c r="K570" s="267" t="s">
        <v>140</v>
      </c>
      <c r="L570" s="271"/>
      <c r="M570" s="272" t="s">
        <v>18</v>
      </c>
      <c r="N570" s="273" t="s">
        <v>43</v>
      </c>
      <c r="O570" s="86"/>
      <c r="P570" s="228">
        <f>O570*H570</f>
        <v>0</v>
      </c>
      <c r="Q570" s="228">
        <v>0.01336</v>
      </c>
      <c r="R570" s="228">
        <f>Q570*H570</f>
        <v>0.026720000000000001</v>
      </c>
      <c r="S570" s="228">
        <v>0</v>
      </c>
      <c r="T570" s="22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0" t="s">
        <v>181</v>
      </c>
      <c r="AT570" s="230" t="s">
        <v>193</v>
      </c>
      <c r="AU570" s="230" t="s">
        <v>82</v>
      </c>
      <c r="AY570" s="19" t="s">
        <v>133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9" t="s">
        <v>80</v>
      </c>
      <c r="BK570" s="231">
        <f>ROUND(I570*H570,2)</f>
        <v>0</v>
      </c>
      <c r="BL570" s="19" t="s">
        <v>141</v>
      </c>
      <c r="BM570" s="230" t="s">
        <v>452</v>
      </c>
    </row>
    <row r="571" s="13" customFormat="1">
      <c r="A571" s="13"/>
      <c r="B571" s="232"/>
      <c r="C571" s="233"/>
      <c r="D571" s="234" t="s">
        <v>143</v>
      </c>
      <c r="E571" s="235" t="s">
        <v>18</v>
      </c>
      <c r="F571" s="236" t="s">
        <v>268</v>
      </c>
      <c r="G571" s="233"/>
      <c r="H571" s="235" t="s">
        <v>18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143</v>
      </c>
      <c r="AU571" s="242" t="s">
        <v>82</v>
      </c>
      <c r="AV571" s="13" t="s">
        <v>80</v>
      </c>
      <c r="AW571" s="13" t="s">
        <v>34</v>
      </c>
      <c r="AX571" s="13" t="s">
        <v>72</v>
      </c>
      <c r="AY571" s="242" t="s">
        <v>133</v>
      </c>
    </row>
    <row r="572" s="14" customFormat="1">
      <c r="A572" s="14"/>
      <c r="B572" s="243"/>
      <c r="C572" s="244"/>
      <c r="D572" s="234" t="s">
        <v>143</v>
      </c>
      <c r="E572" s="245" t="s">
        <v>18</v>
      </c>
      <c r="F572" s="246" t="s">
        <v>80</v>
      </c>
      <c r="G572" s="244"/>
      <c r="H572" s="247">
        <v>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143</v>
      </c>
      <c r="AU572" s="253" t="s">
        <v>82</v>
      </c>
      <c r="AV572" s="14" t="s">
        <v>82</v>
      </c>
      <c r="AW572" s="14" t="s">
        <v>34</v>
      </c>
      <c r="AX572" s="14" t="s">
        <v>72</v>
      </c>
      <c r="AY572" s="253" t="s">
        <v>133</v>
      </c>
    </row>
    <row r="573" s="14" customFormat="1">
      <c r="A573" s="14"/>
      <c r="B573" s="243"/>
      <c r="C573" s="244"/>
      <c r="D573" s="234" t="s">
        <v>143</v>
      </c>
      <c r="E573" s="245" t="s">
        <v>18</v>
      </c>
      <c r="F573" s="246" t="s">
        <v>80</v>
      </c>
      <c r="G573" s="244"/>
      <c r="H573" s="247">
        <v>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143</v>
      </c>
      <c r="AU573" s="253" t="s">
        <v>82</v>
      </c>
      <c r="AV573" s="14" t="s">
        <v>82</v>
      </c>
      <c r="AW573" s="14" t="s">
        <v>34</v>
      </c>
      <c r="AX573" s="14" t="s">
        <v>72</v>
      </c>
      <c r="AY573" s="253" t="s">
        <v>133</v>
      </c>
    </row>
    <row r="574" s="15" customFormat="1">
      <c r="A574" s="15"/>
      <c r="B574" s="254"/>
      <c r="C574" s="255"/>
      <c r="D574" s="234" t="s">
        <v>143</v>
      </c>
      <c r="E574" s="256" t="s">
        <v>18</v>
      </c>
      <c r="F574" s="257" t="s">
        <v>148</v>
      </c>
      <c r="G574" s="255"/>
      <c r="H574" s="258">
        <v>2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4" t="s">
        <v>143</v>
      </c>
      <c r="AU574" s="264" t="s">
        <v>82</v>
      </c>
      <c r="AV574" s="15" t="s">
        <v>141</v>
      </c>
      <c r="AW574" s="15" t="s">
        <v>34</v>
      </c>
      <c r="AX574" s="15" t="s">
        <v>80</v>
      </c>
      <c r="AY574" s="264" t="s">
        <v>133</v>
      </c>
    </row>
    <row r="575" s="12" customFormat="1" ht="22.8" customHeight="1">
      <c r="A575" s="12"/>
      <c r="B575" s="204"/>
      <c r="C575" s="205"/>
      <c r="D575" s="206" t="s">
        <v>71</v>
      </c>
      <c r="E575" s="218" t="s">
        <v>185</v>
      </c>
      <c r="F575" s="218" t="s">
        <v>453</v>
      </c>
      <c r="G575" s="205"/>
      <c r="H575" s="205"/>
      <c r="I575" s="208"/>
      <c r="J575" s="219">
        <f>BK575</f>
        <v>0</v>
      </c>
      <c r="K575" s="205"/>
      <c r="L575" s="210"/>
      <c r="M575" s="211"/>
      <c r="N575" s="212"/>
      <c r="O575" s="212"/>
      <c r="P575" s="213">
        <f>SUM(P576:P779)</f>
        <v>0</v>
      </c>
      <c r="Q575" s="212"/>
      <c r="R575" s="213">
        <f>SUM(R576:R779)</f>
        <v>0.1205852</v>
      </c>
      <c r="S575" s="212"/>
      <c r="T575" s="214">
        <f>SUM(T576:T779)</f>
        <v>30.852920000000001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5" t="s">
        <v>80</v>
      </c>
      <c r="AT575" s="216" t="s">
        <v>71</v>
      </c>
      <c r="AU575" s="216" t="s">
        <v>80</v>
      </c>
      <c r="AY575" s="215" t="s">
        <v>133</v>
      </c>
      <c r="BK575" s="217">
        <f>SUM(BK576:BK779)</f>
        <v>0</v>
      </c>
    </row>
    <row r="576" s="2" customFormat="1" ht="21.75" customHeight="1">
      <c r="A576" s="40"/>
      <c r="B576" s="41"/>
      <c r="C576" s="220" t="s">
        <v>454</v>
      </c>
      <c r="D576" s="220" t="s">
        <v>136</v>
      </c>
      <c r="E576" s="221" t="s">
        <v>455</v>
      </c>
      <c r="F576" s="222" t="s">
        <v>456</v>
      </c>
      <c r="G576" s="223" t="s">
        <v>178</v>
      </c>
      <c r="H576" s="224">
        <v>153.56</v>
      </c>
      <c r="I576" s="225"/>
      <c r="J576" s="224">
        <f>ROUND(I576*H576,2)</f>
        <v>0</v>
      </c>
      <c r="K576" s="222" t="s">
        <v>140</v>
      </c>
      <c r="L576" s="46"/>
      <c r="M576" s="226" t="s">
        <v>18</v>
      </c>
      <c r="N576" s="227" t="s">
        <v>43</v>
      </c>
      <c r="O576" s="86"/>
      <c r="P576" s="228">
        <f>O576*H576</f>
        <v>0</v>
      </c>
      <c r="Q576" s="228">
        <v>0.00012999999999999999</v>
      </c>
      <c r="R576" s="228">
        <f>Q576*H576</f>
        <v>0.019962799999999999</v>
      </c>
      <c r="S576" s="228">
        <v>0</v>
      </c>
      <c r="T576" s="22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0" t="s">
        <v>141</v>
      </c>
      <c r="AT576" s="230" t="s">
        <v>136</v>
      </c>
      <c r="AU576" s="230" t="s">
        <v>82</v>
      </c>
      <c r="AY576" s="19" t="s">
        <v>133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9" t="s">
        <v>80</v>
      </c>
      <c r="BK576" s="231">
        <f>ROUND(I576*H576,2)</f>
        <v>0</v>
      </c>
      <c r="BL576" s="19" t="s">
        <v>141</v>
      </c>
      <c r="BM576" s="230" t="s">
        <v>457</v>
      </c>
    </row>
    <row r="577" s="13" customFormat="1">
      <c r="A577" s="13"/>
      <c r="B577" s="232"/>
      <c r="C577" s="233"/>
      <c r="D577" s="234" t="s">
        <v>143</v>
      </c>
      <c r="E577" s="235" t="s">
        <v>18</v>
      </c>
      <c r="F577" s="236" t="s">
        <v>268</v>
      </c>
      <c r="G577" s="233"/>
      <c r="H577" s="235" t="s">
        <v>18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143</v>
      </c>
      <c r="AU577" s="242" t="s">
        <v>82</v>
      </c>
      <c r="AV577" s="13" t="s">
        <v>80</v>
      </c>
      <c r="AW577" s="13" t="s">
        <v>34</v>
      </c>
      <c r="AX577" s="13" t="s">
        <v>72</v>
      </c>
      <c r="AY577" s="242" t="s">
        <v>133</v>
      </c>
    </row>
    <row r="578" s="14" customFormat="1">
      <c r="A578" s="14"/>
      <c r="B578" s="243"/>
      <c r="C578" s="244"/>
      <c r="D578" s="234" t="s">
        <v>143</v>
      </c>
      <c r="E578" s="245" t="s">
        <v>18</v>
      </c>
      <c r="F578" s="246" t="s">
        <v>458</v>
      </c>
      <c r="G578" s="244"/>
      <c r="H578" s="247">
        <v>153.56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143</v>
      </c>
      <c r="AU578" s="253" t="s">
        <v>82</v>
      </c>
      <c r="AV578" s="14" t="s">
        <v>82</v>
      </c>
      <c r="AW578" s="14" t="s">
        <v>34</v>
      </c>
      <c r="AX578" s="14" t="s">
        <v>72</v>
      </c>
      <c r="AY578" s="253" t="s">
        <v>133</v>
      </c>
    </row>
    <row r="579" s="15" customFormat="1">
      <c r="A579" s="15"/>
      <c r="B579" s="254"/>
      <c r="C579" s="255"/>
      <c r="D579" s="234" t="s">
        <v>143</v>
      </c>
      <c r="E579" s="256" t="s">
        <v>18</v>
      </c>
      <c r="F579" s="257" t="s">
        <v>148</v>
      </c>
      <c r="G579" s="255"/>
      <c r="H579" s="258">
        <v>153.56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143</v>
      </c>
      <c r="AU579" s="264" t="s">
        <v>82</v>
      </c>
      <c r="AV579" s="15" t="s">
        <v>141</v>
      </c>
      <c r="AW579" s="15" t="s">
        <v>34</v>
      </c>
      <c r="AX579" s="15" t="s">
        <v>80</v>
      </c>
      <c r="AY579" s="264" t="s">
        <v>133</v>
      </c>
    </row>
    <row r="580" s="2" customFormat="1" ht="21.75" customHeight="1">
      <c r="A580" s="40"/>
      <c r="B580" s="41"/>
      <c r="C580" s="220" t="s">
        <v>459</v>
      </c>
      <c r="D580" s="220" t="s">
        <v>136</v>
      </c>
      <c r="E580" s="221" t="s">
        <v>460</v>
      </c>
      <c r="F580" s="222" t="s">
        <v>461</v>
      </c>
      <c r="G580" s="223" t="s">
        <v>178</v>
      </c>
      <c r="H580" s="224">
        <v>153.56</v>
      </c>
      <c r="I580" s="225"/>
      <c r="J580" s="224">
        <f>ROUND(I580*H580,2)</f>
        <v>0</v>
      </c>
      <c r="K580" s="222" t="s">
        <v>140</v>
      </c>
      <c r="L580" s="46"/>
      <c r="M580" s="226" t="s">
        <v>18</v>
      </c>
      <c r="N580" s="227" t="s">
        <v>43</v>
      </c>
      <c r="O580" s="86"/>
      <c r="P580" s="228">
        <f>O580*H580</f>
        <v>0</v>
      </c>
      <c r="Q580" s="228">
        <v>4.0000000000000003E-05</v>
      </c>
      <c r="R580" s="228">
        <f>Q580*H580</f>
        <v>0.006142400000000001</v>
      </c>
      <c r="S580" s="228">
        <v>0</v>
      </c>
      <c r="T580" s="22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0" t="s">
        <v>141</v>
      </c>
      <c r="AT580" s="230" t="s">
        <v>136</v>
      </c>
      <c r="AU580" s="230" t="s">
        <v>82</v>
      </c>
      <c r="AY580" s="19" t="s">
        <v>133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9" t="s">
        <v>80</v>
      </c>
      <c r="BK580" s="231">
        <f>ROUND(I580*H580,2)</f>
        <v>0</v>
      </c>
      <c r="BL580" s="19" t="s">
        <v>141</v>
      </c>
      <c r="BM580" s="230" t="s">
        <v>462</v>
      </c>
    </row>
    <row r="581" s="13" customFormat="1">
      <c r="A581" s="13"/>
      <c r="B581" s="232"/>
      <c r="C581" s="233"/>
      <c r="D581" s="234" t="s">
        <v>143</v>
      </c>
      <c r="E581" s="235" t="s">
        <v>18</v>
      </c>
      <c r="F581" s="236" t="s">
        <v>268</v>
      </c>
      <c r="G581" s="233"/>
      <c r="H581" s="235" t="s">
        <v>18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143</v>
      </c>
      <c r="AU581" s="242" t="s">
        <v>82</v>
      </c>
      <c r="AV581" s="13" t="s">
        <v>80</v>
      </c>
      <c r="AW581" s="13" t="s">
        <v>34</v>
      </c>
      <c r="AX581" s="13" t="s">
        <v>72</v>
      </c>
      <c r="AY581" s="242" t="s">
        <v>133</v>
      </c>
    </row>
    <row r="582" s="14" customFormat="1">
      <c r="A582" s="14"/>
      <c r="B582" s="243"/>
      <c r="C582" s="244"/>
      <c r="D582" s="234" t="s">
        <v>143</v>
      </c>
      <c r="E582" s="245" t="s">
        <v>18</v>
      </c>
      <c r="F582" s="246" t="s">
        <v>458</v>
      </c>
      <c r="G582" s="244"/>
      <c r="H582" s="247">
        <v>153.56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143</v>
      </c>
      <c r="AU582" s="253" t="s">
        <v>82</v>
      </c>
      <c r="AV582" s="14" t="s">
        <v>82</v>
      </c>
      <c r="AW582" s="14" t="s">
        <v>34</v>
      </c>
      <c r="AX582" s="14" t="s">
        <v>72</v>
      </c>
      <c r="AY582" s="253" t="s">
        <v>133</v>
      </c>
    </row>
    <row r="583" s="15" customFormat="1">
      <c r="A583" s="15"/>
      <c r="B583" s="254"/>
      <c r="C583" s="255"/>
      <c r="D583" s="234" t="s">
        <v>143</v>
      </c>
      <c r="E583" s="256" t="s">
        <v>18</v>
      </c>
      <c r="F583" s="257" t="s">
        <v>148</v>
      </c>
      <c r="G583" s="255"/>
      <c r="H583" s="258">
        <v>153.56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143</v>
      </c>
      <c r="AU583" s="264" t="s">
        <v>82</v>
      </c>
      <c r="AV583" s="15" t="s">
        <v>141</v>
      </c>
      <c r="AW583" s="15" t="s">
        <v>34</v>
      </c>
      <c r="AX583" s="15" t="s">
        <v>80</v>
      </c>
      <c r="AY583" s="264" t="s">
        <v>133</v>
      </c>
    </row>
    <row r="584" s="2" customFormat="1" ht="21.75" customHeight="1">
      <c r="A584" s="40"/>
      <c r="B584" s="41"/>
      <c r="C584" s="220" t="s">
        <v>463</v>
      </c>
      <c r="D584" s="220" t="s">
        <v>136</v>
      </c>
      <c r="E584" s="221" t="s">
        <v>464</v>
      </c>
      <c r="F584" s="222" t="s">
        <v>465</v>
      </c>
      <c r="G584" s="223" t="s">
        <v>178</v>
      </c>
      <c r="H584" s="224">
        <v>42.520000000000003</v>
      </c>
      <c r="I584" s="225"/>
      <c r="J584" s="224">
        <f>ROUND(I584*H584,2)</f>
        <v>0</v>
      </c>
      <c r="K584" s="222" t="s">
        <v>140</v>
      </c>
      <c r="L584" s="46"/>
      <c r="M584" s="226" t="s">
        <v>18</v>
      </c>
      <c r="N584" s="227" t="s">
        <v>43</v>
      </c>
      <c r="O584" s="86"/>
      <c r="P584" s="228">
        <f>O584*H584</f>
        <v>0</v>
      </c>
      <c r="Q584" s="228">
        <v>0</v>
      </c>
      <c r="R584" s="228">
        <f>Q584*H584</f>
        <v>0</v>
      </c>
      <c r="S584" s="228">
        <v>0.13100000000000001</v>
      </c>
      <c r="T584" s="229">
        <f>S584*H584</f>
        <v>5.5701200000000011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0" t="s">
        <v>141</v>
      </c>
      <c r="AT584" s="230" t="s">
        <v>136</v>
      </c>
      <c r="AU584" s="230" t="s">
        <v>82</v>
      </c>
      <c r="AY584" s="19" t="s">
        <v>133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9" t="s">
        <v>80</v>
      </c>
      <c r="BK584" s="231">
        <f>ROUND(I584*H584,2)</f>
        <v>0</v>
      </c>
      <c r="BL584" s="19" t="s">
        <v>141</v>
      </c>
      <c r="BM584" s="230" t="s">
        <v>466</v>
      </c>
    </row>
    <row r="585" s="13" customFormat="1">
      <c r="A585" s="13"/>
      <c r="B585" s="232"/>
      <c r="C585" s="233"/>
      <c r="D585" s="234" t="s">
        <v>143</v>
      </c>
      <c r="E585" s="235" t="s">
        <v>18</v>
      </c>
      <c r="F585" s="236" t="s">
        <v>412</v>
      </c>
      <c r="G585" s="233"/>
      <c r="H585" s="235" t="s">
        <v>18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143</v>
      </c>
      <c r="AU585" s="242" t="s">
        <v>82</v>
      </c>
      <c r="AV585" s="13" t="s">
        <v>80</v>
      </c>
      <c r="AW585" s="13" t="s">
        <v>34</v>
      </c>
      <c r="AX585" s="13" t="s">
        <v>72</v>
      </c>
      <c r="AY585" s="242" t="s">
        <v>133</v>
      </c>
    </row>
    <row r="586" s="14" customFormat="1">
      <c r="A586" s="14"/>
      <c r="B586" s="243"/>
      <c r="C586" s="244"/>
      <c r="D586" s="234" t="s">
        <v>143</v>
      </c>
      <c r="E586" s="245" t="s">
        <v>18</v>
      </c>
      <c r="F586" s="246" t="s">
        <v>467</v>
      </c>
      <c r="G586" s="244"/>
      <c r="H586" s="247">
        <v>1.8999999999999999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143</v>
      </c>
      <c r="AU586" s="253" t="s">
        <v>82</v>
      </c>
      <c r="AV586" s="14" t="s">
        <v>82</v>
      </c>
      <c r="AW586" s="14" t="s">
        <v>34</v>
      </c>
      <c r="AX586" s="14" t="s">
        <v>72</v>
      </c>
      <c r="AY586" s="253" t="s">
        <v>133</v>
      </c>
    </row>
    <row r="587" s="14" customFormat="1">
      <c r="A587" s="14"/>
      <c r="B587" s="243"/>
      <c r="C587" s="244"/>
      <c r="D587" s="234" t="s">
        <v>143</v>
      </c>
      <c r="E587" s="245" t="s">
        <v>18</v>
      </c>
      <c r="F587" s="246" t="s">
        <v>218</v>
      </c>
      <c r="G587" s="244"/>
      <c r="H587" s="247">
        <v>-1.6000000000000001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143</v>
      </c>
      <c r="AU587" s="253" t="s">
        <v>82</v>
      </c>
      <c r="AV587" s="14" t="s">
        <v>82</v>
      </c>
      <c r="AW587" s="14" t="s">
        <v>34</v>
      </c>
      <c r="AX587" s="14" t="s">
        <v>72</v>
      </c>
      <c r="AY587" s="253" t="s">
        <v>133</v>
      </c>
    </row>
    <row r="588" s="14" customFormat="1">
      <c r="A588" s="14"/>
      <c r="B588" s="243"/>
      <c r="C588" s="244"/>
      <c r="D588" s="234" t="s">
        <v>143</v>
      </c>
      <c r="E588" s="245" t="s">
        <v>18</v>
      </c>
      <c r="F588" s="246" t="s">
        <v>234</v>
      </c>
      <c r="G588" s="244"/>
      <c r="H588" s="247">
        <v>2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143</v>
      </c>
      <c r="AU588" s="253" t="s">
        <v>82</v>
      </c>
      <c r="AV588" s="14" t="s">
        <v>82</v>
      </c>
      <c r="AW588" s="14" t="s">
        <v>34</v>
      </c>
      <c r="AX588" s="14" t="s">
        <v>72</v>
      </c>
      <c r="AY588" s="253" t="s">
        <v>133</v>
      </c>
    </row>
    <row r="589" s="14" customFormat="1">
      <c r="A589" s="14"/>
      <c r="B589" s="243"/>
      <c r="C589" s="244"/>
      <c r="D589" s="234" t="s">
        <v>143</v>
      </c>
      <c r="E589" s="245" t="s">
        <v>18</v>
      </c>
      <c r="F589" s="246" t="s">
        <v>218</v>
      </c>
      <c r="G589" s="244"/>
      <c r="H589" s="247">
        <v>-1.6000000000000001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143</v>
      </c>
      <c r="AU589" s="253" t="s">
        <v>82</v>
      </c>
      <c r="AV589" s="14" t="s">
        <v>82</v>
      </c>
      <c r="AW589" s="14" t="s">
        <v>34</v>
      </c>
      <c r="AX589" s="14" t="s">
        <v>72</v>
      </c>
      <c r="AY589" s="253" t="s">
        <v>133</v>
      </c>
    </row>
    <row r="590" s="14" customFormat="1">
      <c r="A590" s="14"/>
      <c r="B590" s="243"/>
      <c r="C590" s="244"/>
      <c r="D590" s="234" t="s">
        <v>143</v>
      </c>
      <c r="E590" s="245" t="s">
        <v>18</v>
      </c>
      <c r="F590" s="246" t="s">
        <v>468</v>
      </c>
      <c r="G590" s="244"/>
      <c r="H590" s="247">
        <v>2.2000000000000002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143</v>
      </c>
      <c r="AU590" s="253" t="s">
        <v>82</v>
      </c>
      <c r="AV590" s="14" t="s">
        <v>82</v>
      </c>
      <c r="AW590" s="14" t="s">
        <v>34</v>
      </c>
      <c r="AX590" s="14" t="s">
        <v>72</v>
      </c>
      <c r="AY590" s="253" t="s">
        <v>133</v>
      </c>
    </row>
    <row r="591" s="14" customFormat="1">
      <c r="A591" s="14"/>
      <c r="B591" s="243"/>
      <c r="C591" s="244"/>
      <c r="D591" s="234" t="s">
        <v>143</v>
      </c>
      <c r="E591" s="245" t="s">
        <v>18</v>
      </c>
      <c r="F591" s="246" t="s">
        <v>218</v>
      </c>
      <c r="G591" s="244"/>
      <c r="H591" s="247">
        <v>-1.6000000000000001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143</v>
      </c>
      <c r="AU591" s="253" t="s">
        <v>82</v>
      </c>
      <c r="AV591" s="14" t="s">
        <v>82</v>
      </c>
      <c r="AW591" s="14" t="s">
        <v>34</v>
      </c>
      <c r="AX591" s="14" t="s">
        <v>72</v>
      </c>
      <c r="AY591" s="253" t="s">
        <v>133</v>
      </c>
    </row>
    <row r="592" s="14" customFormat="1">
      <c r="A592" s="14"/>
      <c r="B592" s="243"/>
      <c r="C592" s="244"/>
      <c r="D592" s="234" t="s">
        <v>143</v>
      </c>
      <c r="E592" s="245" t="s">
        <v>18</v>
      </c>
      <c r="F592" s="246" t="s">
        <v>469</v>
      </c>
      <c r="G592" s="244"/>
      <c r="H592" s="247">
        <v>5.6600000000000001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143</v>
      </c>
      <c r="AU592" s="253" t="s">
        <v>82</v>
      </c>
      <c r="AV592" s="14" t="s">
        <v>82</v>
      </c>
      <c r="AW592" s="14" t="s">
        <v>34</v>
      </c>
      <c r="AX592" s="14" t="s">
        <v>72</v>
      </c>
      <c r="AY592" s="253" t="s">
        <v>133</v>
      </c>
    </row>
    <row r="593" s="14" customFormat="1">
      <c r="A593" s="14"/>
      <c r="B593" s="243"/>
      <c r="C593" s="244"/>
      <c r="D593" s="234" t="s">
        <v>143</v>
      </c>
      <c r="E593" s="245" t="s">
        <v>18</v>
      </c>
      <c r="F593" s="246" t="s">
        <v>234</v>
      </c>
      <c r="G593" s="244"/>
      <c r="H593" s="247">
        <v>2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143</v>
      </c>
      <c r="AU593" s="253" t="s">
        <v>82</v>
      </c>
      <c r="AV593" s="14" t="s">
        <v>82</v>
      </c>
      <c r="AW593" s="14" t="s">
        <v>34</v>
      </c>
      <c r="AX593" s="14" t="s">
        <v>72</v>
      </c>
      <c r="AY593" s="253" t="s">
        <v>133</v>
      </c>
    </row>
    <row r="594" s="14" customFormat="1">
      <c r="A594" s="14"/>
      <c r="B594" s="243"/>
      <c r="C594" s="244"/>
      <c r="D594" s="234" t="s">
        <v>143</v>
      </c>
      <c r="E594" s="245" t="s">
        <v>18</v>
      </c>
      <c r="F594" s="246" t="s">
        <v>218</v>
      </c>
      <c r="G594" s="244"/>
      <c r="H594" s="247">
        <v>-1.6000000000000001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143</v>
      </c>
      <c r="AU594" s="253" t="s">
        <v>82</v>
      </c>
      <c r="AV594" s="14" t="s">
        <v>82</v>
      </c>
      <c r="AW594" s="14" t="s">
        <v>34</v>
      </c>
      <c r="AX594" s="14" t="s">
        <v>72</v>
      </c>
      <c r="AY594" s="253" t="s">
        <v>133</v>
      </c>
    </row>
    <row r="595" s="14" customFormat="1">
      <c r="A595" s="14"/>
      <c r="B595" s="243"/>
      <c r="C595" s="244"/>
      <c r="D595" s="234" t="s">
        <v>143</v>
      </c>
      <c r="E595" s="245" t="s">
        <v>18</v>
      </c>
      <c r="F595" s="246" t="s">
        <v>470</v>
      </c>
      <c r="G595" s="244"/>
      <c r="H595" s="247">
        <v>1.98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143</v>
      </c>
      <c r="AU595" s="253" t="s">
        <v>82</v>
      </c>
      <c r="AV595" s="14" t="s">
        <v>82</v>
      </c>
      <c r="AW595" s="14" t="s">
        <v>34</v>
      </c>
      <c r="AX595" s="14" t="s">
        <v>72</v>
      </c>
      <c r="AY595" s="253" t="s">
        <v>133</v>
      </c>
    </row>
    <row r="596" s="14" customFormat="1">
      <c r="A596" s="14"/>
      <c r="B596" s="243"/>
      <c r="C596" s="244"/>
      <c r="D596" s="234" t="s">
        <v>143</v>
      </c>
      <c r="E596" s="245" t="s">
        <v>18</v>
      </c>
      <c r="F596" s="246" t="s">
        <v>468</v>
      </c>
      <c r="G596" s="244"/>
      <c r="H596" s="247">
        <v>2.2000000000000002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143</v>
      </c>
      <c r="AU596" s="253" t="s">
        <v>82</v>
      </c>
      <c r="AV596" s="14" t="s">
        <v>82</v>
      </c>
      <c r="AW596" s="14" t="s">
        <v>34</v>
      </c>
      <c r="AX596" s="14" t="s">
        <v>72</v>
      </c>
      <c r="AY596" s="253" t="s">
        <v>133</v>
      </c>
    </row>
    <row r="597" s="14" customFormat="1">
      <c r="A597" s="14"/>
      <c r="B597" s="243"/>
      <c r="C597" s="244"/>
      <c r="D597" s="234" t="s">
        <v>143</v>
      </c>
      <c r="E597" s="245" t="s">
        <v>18</v>
      </c>
      <c r="F597" s="246" t="s">
        <v>218</v>
      </c>
      <c r="G597" s="244"/>
      <c r="H597" s="247">
        <v>-1.6000000000000001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143</v>
      </c>
      <c r="AU597" s="253" t="s">
        <v>82</v>
      </c>
      <c r="AV597" s="14" t="s">
        <v>82</v>
      </c>
      <c r="AW597" s="14" t="s">
        <v>34</v>
      </c>
      <c r="AX597" s="14" t="s">
        <v>72</v>
      </c>
      <c r="AY597" s="253" t="s">
        <v>133</v>
      </c>
    </row>
    <row r="598" s="14" customFormat="1">
      <c r="A598" s="14"/>
      <c r="B598" s="243"/>
      <c r="C598" s="244"/>
      <c r="D598" s="234" t="s">
        <v>143</v>
      </c>
      <c r="E598" s="245" t="s">
        <v>18</v>
      </c>
      <c r="F598" s="246" t="s">
        <v>345</v>
      </c>
      <c r="G598" s="244"/>
      <c r="H598" s="247">
        <v>15.98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143</v>
      </c>
      <c r="AU598" s="253" t="s">
        <v>82</v>
      </c>
      <c r="AV598" s="14" t="s">
        <v>82</v>
      </c>
      <c r="AW598" s="14" t="s">
        <v>34</v>
      </c>
      <c r="AX598" s="14" t="s">
        <v>72</v>
      </c>
      <c r="AY598" s="253" t="s">
        <v>133</v>
      </c>
    </row>
    <row r="599" s="14" customFormat="1">
      <c r="A599" s="14"/>
      <c r="B599" s="243"/>
      <c r="C599" s="244"/>
      <c r="D599" s="234" t="s">
        <v>143</v>
      </c>
      <c r="E599" s="245" t="s">
        <v>18</v>
      </c>
      <c r="F599" s="246" t="s">
        <v>471</v>
      </c>
      <c r="G599" s="244"/>
      <c r="H599" s="247">
        <v>2.1000000000000001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143</v>
      </c>
      <c r="AU599" s="253" t="s">
        <v>82</v>
      </c>
      <c r="AV599" s="14" t="s">
        <v>82</v>
      </c>
      <c r="AW599" s="14" t="s">
        <v>34</v>
      </c>
      <c r="AX599" s="14" t="s">
        <v>72</v>
      </c>
      <c r="AY599" s="253" t="s">
        <v>133</v>
      </c>
    </row>
    <row r="600" s="14" customFormat="1">
      <c r="A600" s="14"/>
      <c r="B600" s="243"/>
      <c r="C600" s="244"/>
      <c r="D600" s="234" t="s">
        <v>143</v>
      </c>
      <c r="E600" s="245" t="s">
        <v>18</v>
      </c>
      <c r="F600" s="246" t="s">
        <v>218</v>
      </c>
      <c r="G600" s="244"/>
      <c r="H600" s="247">
        <v>-1.6000000000000001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143</v>
      </c>
      <c r="AU600" s="253" t="s">
        <v>82</v>
      </c>
      <c r="AV600" s="14" t="s">
        <v>82</v>
      </c>
      <c r="AW600" s="14" t="s">
        <v>34</v>
      </c>
      <c r="AX600" s="14" t="s">
        <v>72</v>
      </c>
      <c r="AY600" s="253" t="s">
        <v>133</v>
      </c>
    </row>
    <row r="601" s="14" customFormat="1">
      <c r="A601" s="14"/>
      <c r="B601" s="243"/>
      <c r="C601" s="244"/>
      <c r="D601" s="234" t="s">
        <v>143</v>
      </c>
      <c r="E601" s="245" t="s">
        <v>18</v>
      </c>
      <c r="F601" s="246" t="s">
        <v>234</v>
      </c>
      <c r="G601" s="244"/>
      <c r="H601" s="247">
        <v>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143</v>
      </c>
      <c r="AU601" s="253" t="s">
        <v>82</v>
      </c>
      <c r="AV601" s="14" t="s">
        <v>82</v>
      </c>
      <c r="AW601" s="14" t="s">
        <v>34</v>
      </c>
      <c r="AX601" s="14" t="s">
        <v>72</v>
      </c>
      <c r="AY601" s="253" t="s">
        <v>133</v>
      </c>
    </row>
    <row r="602" s="14" customFormat="1">
      <c r="A602" s="14"/>
      <c r="B602" s="243"/>
      <c r="C602" s="244"/>
      <c r="D602" s="234" t="s">
        <v>143</v>
      </c>
      <c r="E602" s="245" t="s">
        <v>18</v>
      </c>
      <c r="F602" s="246" t="s">
        <v>218</v>
      </c>
      <c r="G602" s="244"/>
      <c r="H602" s="247">
        <v>-1.6000000000000001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143</v>
      </c>
      <c r="AU602" s="253" t="s">
        <v>82</v>
      </c>
      <c r="AV602" s="14" t="s">
        <v>82</v>
      </c>
      <c r="AW602" s="14" t="s">
        <v>34</v>
      </c>
      <c r="AX602" s="14" t="s">
        <v>72</v>
      </c>
      <c r="AY602" s="253" t="s">
        <v>133</v>
      </c>
    </row>
    <row r="603" s="14" customFormat="1">
      <c r="A603" s="14"/>
      <c r="B603" s="243"/>
      <c r="C603" s="244"/>
      <c r="D603" s="234" t="s">
        <v>143</v>
      </c>
      <c r="E603" s="245" t="s">
        <v>18</v>
      </c>
      <c r="F603" s="246" t="s">
        <v>247</v>
      </c>
      <c r="G603" s="244"/>
      <c r="H603" s="247">
        <v>7.6699999999999999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143</v>
      </c>
      <c r="AU603" s="253" t="s">
        <v>82</v>
      </c>
      <c r="AV603" s="14" t="s">
        <v>82</v>
      </c>
      <c r="AW603" s="14" t="s">
        <v>34</v>
      </c>
      <c r="AX603" s="14" t="s">
        <v>72</v>
      </c>
      <c r="AY603" s="253" t="s">
        <v>133</v>
      </c>
    </row>
    <row r="604" s="14" customFormat="1">
      <c r="A604" s="14"/>
      <c r="B604" s="243"/>
      <c r="C604" s="244"/>
      <c r="D604" s="234" t="s">
        <v>143</v>
      </c>
      <c r="E604" s="245" t="s">
        <v>18</v>
      </c>
      <c r="F604" s="246" t="s">
        <v>218</v>
      </c>
      <c r="G604" s="244"/>
      <c r="H604" s="247">
        <v>-1.6000000000000001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143</v>
      </c>
      <c r="AU604" s="253" t="s">
        <v>82</v>
      </c>
      <c r="AV604" s="14" t="s">
        <v>82</v>
      </c>
      <c r="AW604" s="14" t="s">
        <v>34</v>
      </c>
      <c r="AX604" s="14" t="s">
        <v>72</v>
      </c>
      <c r="AY604" s="253" t="s">
        <v>133</v>
      </c>
    </row>
    <row r="605" s="14" customFormat="1">
      <c r="A605" s="14"/>
      <c r="B605" s="243"/>
      <c r="C605" s="244"/>
      <c r="D605" s="234" t="s">
        <v>143</v>
      </c>
      <c r="E605" s="245" t="s">
        <v>18</v>
      </c>
      <c r="F605" s="246" t="s">
        <v>472</v>
      </c>
      <c r="G605" s="244"/>
      <c r="H605" s="247">
        <v>5.0599999999999996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143</v>
      </c>
      <c r="AU605" s="253" t="s">
        <v>82</v>
      </c>
      <c r="AV605" s="14" t="s">
        <v>82</v>
      </c>
      <c r="AW605" s="14" t="s">
        <v>34</v>
      </c>
      <c r="AX605" s="14" t="s">
        <v>72</v>
      </c>
      <c r="AY605" s="253" t="s">
        <v>133</v>
      </c>
    </row>
    <row r="606" s="14" customFormat="1">
      <c r="A606" s="14"/>
      <c r="B606" s="243"/>
      <c r="C606" s="244"/>
      <c r="D606" s="234" t="s">
        <v>143</v>
      </c>
      <c r="E606" s="245" t="s">
        <v>18</v>
      </c>
      <c r="F606" s="246" t="s">
        <v>473</v>
      </c>
      <c r="G606" s="244"/>
      <c r="H606" s="247">
        <v>-2.3999999999999999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143</v>
      </c>
      <c r="AU606" s="253" t="s">
        <v>82</v>
      </c>
      <c r="AV606" s="14" t="s">
        <v>82</v>
      </c>
      <c r="AW606" s="14" t="s">
        <v>34</v>
      </c>
      <c r="AX606" s="14" t="s">
        <v>72</v>
      </c>
      <c r="AY606" s="253" t="s">
        <v>133</v>
      </c>
    </row>
    <row r="607" s="14" customFormat="1">
      <c r="A607" s="14"/>
      <c r="B607" s="243"/>
      <c r="C607" s="244"/>
      <c r="D607" s="234" t="s">
        <v>143</v>
      </c>
      <c r="E607" s="245" t="s">
        <v>18</v>
      </c>
      <c r="F607" s="246" t="s">
        <v>474</v>
      </c>
      <c r="G607" s="244"/>
      <c r="H607" s="247">
        <v>2.0499999999999998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143</v>
      </c>
      <c r="AU607" s="253" t="s">
        <v>82</v>
      </c>
      <c r="AV607" s="14" t="s">
        <v>82</v>
      </c>
      <c r="AW607" s="14" t="s">
        <v>34</v>
      </c>
      <c r="AX607" s="14" t="s">
        <v>72</v>
      </c>
      <c r="AY607" s="253" t="s">
        <v>133</v>
      </c>
    </row>
    <row r="608" s="14" customFormat="1">
      <c r="A608" s="14"/>
      <c r="B608" s="243"/>
      <c r="C608" s="244"/>
      <c r="D608" s="234" t="s">
        <v>143</v>
      </c>
      <c r="E608" s="245" t="s">
        <v>18</v>
      </c>
      <c r="F608" s="246" t="s">
        <v>255</v>
      </c>
      <c r="G608" s="244"/>
      <c r="H608" s="247">
        <v>1.6000000000000001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143</v>
      </c>
      <c r="AU608" s="253" t="s">
        <v>82</v>
      </c>
      <c r="AV608" s="14" t="s">
        <v>82</v>
      </c>
      <c r="AW608" s="14" t="s">
        <v>34</v>
      </c>
      <c r="AX608" s="14" t="s">
        <v>72</v>
      </c>
      <c r="AY608" s="253" t="s">
        <v>133</v>
      </c>
    </row>
    <row r="609" s="14" customFormat="1">
      <c r="A609" s="14"/>
      <c r="B609" s="243"/>
      <c r="C609" s="244"/>
      <c r="D609" s="234" t="s">
        <v>143</v>
      </c>
      <c r="E609" s="245" t="s">
        <v>18</v>
      </c>
      <c r="F609" s="246" t="s">
        <v>231</v>
      </c>
      <c r="G609" s="244"/>
      <c r="H609" s="247">
        <v>-1.3999999999999999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143</v>
      </c>
      <c r="AU609" s="253" t="s">
        <v>82</v>
      </c>
      <c r="AV609" s="14" t="s">
        <v>82</v>
      </c>
      <c r="AW609" s="14" t="s">
        <v>34</v>
      </c>
      <c r="AX609" s="14" t="s">
        <v>72</v>
      </c>
      <c r="AY609" s="253" t="s">
        <v>133</v>
      </c>
    </row>
    <row r="610" s="14" customFormat="1">
      <c r="A610" s="14"/>
      <c r="B610" s="243"/>
      <c r="C610" s="244"/>
      <c r="D610" s="234" t="s">
        <v>143</v>
      </c>
      <c r="E610" s="245" t="s">
        <v>18</v>
      </c>
      <c r="F610" s="246" t="s">
        <v>255</v>
      </c>
      <c r="G610" s="244"/>
      <c r="H610" s="247">
        <v>1.6000000000000001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143</v>
      </c>
      <c r="AU610" s="253" t="s">
        <v>82</v>
      </c>
      <c r="AV610" s="14" t="s">
        <v>82</v>
      </c>
      <c r="AW610" s="14" t="s">
        <v>34</v>
      </c>
      <c r="AX610" s="14" t="s">
        <v>72</v>
      </c>
      <c r="AY610" s="253" t="s">
        <v>133</v>
      </c>
    </row>
    <row r="611" s="14" customFormat="1">
      <c r="A611" s="14"/>
      <c r="B611" s="243"/>
      <c r="C611" s="244"/>
      <c r="D611" s="234" t="s">
        <v>143</v>
      </c>
      <c r="E611" s="245" t="s">
        <v>18</v>
      </c>
      <c r="F611" s="246" t="s">
        <v>231</v>
      </c>
      <c r="G611" s="244"/>
      <c r="H611" s="247">
        <v>-1.3999999999999999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143</v>
      </c>
      <c r="AU611" s="253" t="s">
        <v>82</v>
      </c>
      <c r="AV611" s="14" t="s">
        <v>82</v>
      </c>
      <c r="AW611" s="14" t="s">
        <v>34</v>
      </c>
      <c r="AX611" s="14" t="s">
        <v>72</v>
      </c>
      <c r="AY611" s="253" t="s">
        <v>133</v>
      </c>
    </row>
    <row r="612" s="14" customFormat="1">
      <c r="A612" s="14"/>
      <c r="B612" s="243"/>
      <c r="C612" s="244"/>
      <c r="D612" s="234" t="s">
        <v>143</v>
      </c>
      <c r="E612" s="245" t="s">
        <v>18</v>
      </c>
      <c r="F612" s="246" t="s">
        <v>475</v>
      </c>
      <c r="G612" s="244"/>
      <c r="H612" s="247">
        <v>3.6499999999999999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143</v>
      </c>
      <c r="AU612" s="253" t="s">
        <v>82</v>
      </c>
      <c r="AV612" s="14" t="s">
        <v>82</v>
      </c>
      <c r="AW612" s="14" t="s">
        <v>34</v>
      </c>
      <c r="AX612" s="14" t="s">
        <v>72</v>
      </c>
      <c r="AY612" s="253" t="s">
        <v>133</v>
      </c>
    </row>
    <row r="613" s="14" customFormat="1">
      <c r="A613" s="14"/>
      <c r="B613" s="243"/>
      <c r="C613" s="244"/>
      <c r="D613" s="234" t="s">
        <v>143</v>
      </c>
      <c r="E613" s="245" t="s">
        <v>18</v>
      </c>
      <c r="F613" s="246" t="s">
        <v>234</v>
      </c>
      <c r="G613" s="244"/>
      <c r="H613" s="247">
        <v>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143</v>
      </c>
      <c r="AU613" s="253" t="s">
        <v>82</v>
      </c>
      <c r="AV613" s="14" t="s">
        <v>82</v>
      </c>
      <c r="AW613" s="14" t="s">
        <v>34</v>
      </c>
      <c r="AX613" s="14" t="s">
        <v>72</v>
      </c>
      <c r="AY613" s="253" t="s">
        <v>133</v>
      </c>
    </row>
    <row r="614" s="14" customFormat="1">
      <c r="A614" s="14"/>
      <c r="B614" s="243"/>
      <c r="C614" s="244"/>
      <c r="D614" s="234" t="s">
        <v>143</v>
      </c>
      <c r="E614" s="245" t="s">
        <v>18</v>
      </c>
      <c r="F614" s="246" t="s">
        <v>218</v>
      </c>
      <c r="G614" s="244"/>
      <c r="H614" s="247">
        <v>-1.6000000000000001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143</v>
      </c>
      <c r="AU614" s="253" t="s">
        <v>82</v>
      </c>
      <c r="AV614" s="14" t="s">
        <v>82</v>
      </c>
      <c r="AW614" s="14" t="s">
        <v>34</v>
      </c>
      <c r="AX614" s="14" t="s">
        <v>72</v>
      </c>
      <c r="AY614" s="253" t="s">
        <v>133</v>
      </c>
    </row>
    <row r="615" s="14" customFormat="1">
      <c r="A615" s="14"/>
      <c r="B615" s="243"/>
      <c r="C615" s="244"/>
      <c r="D615" s="234" t="s">
        <v>143</v>
      </c>
      <c r="E615" s="245" t="s">
        <v>18</v>
      </c>
      <c r="F615" s="246" t="s">
        <v>476</v>
      </c>
      <c r="G615" s="244"/>
      <c r="H615" s="247">
        <v>1.6699999999999999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143</v>
      </c>
      <c r="AU615" s="253" t="s">
        <v>82</v>
      </c>
      <c r="AV615" s="14" t="s">
        <v>82</v>
      </c>
      <c r="AW615" s="14" t="s">
        <v>34</v>
      </c>
      <c r="AX615" s="14" t="s">
        <v>72</v>
      </c>
      <c r="AY615" s="253" t="s">
        <v>133</v>
      </c>
    </row>
    <row r="616" s="14" customFormat="1">
      <c r="A616" s="14"/>
      <c r="B616" s="243"/>
      <c r="C616" s="244"/>
      <c r="D616" s="234" t="s">
        <v>143</v>
      </c>
      <c r="E616" s="245" t="s">
        <v>18</v>
      </c>
      <c r="F616" s="246" t="s">
        <v>220</v>
      </c>
      <c r="G616" s="244"/>
      <c r="H616" s="247">
        <v>-1.2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143</v>
      </c>
      <c r="AU616" s="253" t="s">
        <v>82</v>
      </c>
      <c r="AV616" s="14" t="s">
        <v>82</v>
      </c>
      <c r="AW616" s="14" t="s">
        <v>34</v>
      </c>
      <c r="AX616" s="14" t="s">
        <v>72</v>
      </c>
      <c r="AY616" s="253" t="s">
        <v>133</v>
      </c>
    </row>
    <row r="617" s="15" customFormat="1">
      <c r="A617" s="15"/>
      <c r="B617" s="254"/>
      <c r="C617" s="255"/>
      <c r="D617" s="234" t="s">
        <v>143</v>
      </c>
      <c r="E617" s="256" t="s">
        <v>18</v>
      </c>
      <c r="F617" s="257" t="s">
        <v>148</v>
      </c>
      <c r="G617" s="255"/>
      <c r="H617" s="258">
        <v>42.520000000000003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143</v>
      </c>
      <c r="AU617" s="264" t="s">
        <v>82</v>
      </c>
      <c r="AV617" s="15" t="s">
        <v>141</v>
      </c>
      <c r="AW617" s="15" t="s">
        <v>34</v>
      </c>
      <c r="AX617" s="15" t="s">
        <v>80</v>
      </c>
      <c r="AY617" s="264" t="s">
        <v>133</v>
      </c>
    </row>
    <row r="618" s="2" customFormat="1" ht="21.75" customHeight="1">
      <c r="A618" s="40"/>
      <c r="B618" s="41"/>
      <c r="C618" s="220" t="s">
        <v>477</v>
      </c>
      <c r="D618" s="220" t="s">
        <v>136</v>
      </c>
      <c r="E618" s="221" t="s">
        <v>478</v>
      </c>
      <c r="F618" s="222" t="s">
        <v>479</v>
      </c>
      <c r="G618" s="223" t="s">
        <v>139</v>
      </c>
      <c r="H618" s="224">
        <v>2.4300000000000002</v>
      </c>
      <c r="I618" s="225"/>
      <c r="J618" s="224">
        <f>ROUND(I618*H618,2)</f>
        <v>0</v>
      </c>
      <c r="K618" s="222" t="s">
        <v>140</v>
      </c>
      <c r="L618" s="46"/>
      <c r="M618" s="226" t="s">
        <v>18</v>
      </c>
      <c r="N618" s="227" t="s">
        <v>43</v>
      </c>
      <c r="O618" s="86"/>
      <c r="P618" s="228">
        <f>O618*H618</f>
        <v>0</v>
      </c>
      <c r="Q618" s="228">
        <v>0</v>
      </c>
      <c r="R618" s="228">
        <f>Q618*H618</f>
        <v>0</v>
      </c>
      <c r="S618" s="228">
        <v>1.8</v>
      </c>
      <c r="T618" s="229">
        <f>S618*H618</f>
        <v>4.3740000000000006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0" t="s">
        <v>141</v>
      </c>
      <c r="AT618" s="230" t="s">
        <v>136</v>
      </c>
      <c r="AU618" s="230" t="s">
        <v>82</v>
      </c>
      <c r="AY618" s="19" t="s">
        <v>133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9" t="s">
        <v>80</v>
      </c>
      <c r="BK618" s="231">
        <f>ROUND(I618*H618,2)</f>
        <v>0</v>
      </c>
      <c r="BL618" s="19" t="s">
        <v>141</v>
      </c>
      <c r="BM618" s="230" t="s">
        <v>480</v>
      </c>
    </row>
    <row r="619" s="13" customFormat="1">
      <c r="A619" s="13"/>
      <c r="B619" s="232"/>
      <c r="C619" s="233"/>
      <c r="D619" s="234" t="s">
        <v>143</v>
      </c>
      <c r="E619" s="235" t="s">
        <v>18</v>
      </c>
      <c r="F619" s="236" t="s">
        <v>412</v>
      </c>
      <c r="G619" s="233"/>
      <c r="H619" s="235" t="s">
        <v>18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143</v>
      </c>
      <c r="AU619" s="242" t="s">
        <v>82</v>
      </c>
      <c r="AV619" s="13" t="s">
        <v>80</v>
      </c>
      <c r="AW619" s="13" t="s">
        <v>34</v>
      </c>
      <c r="AX619" s="13" t="s">
        <v>72</v>
      </c>
      <c r="AY619" s="242" t="s">
        <v>133</v>
      </c>
    </row>
    <row r="620" s="14" customFormat="1">
      <c r="A620" s="14"/>
      <c r="B620" s="243"/>
      <c r="C620" s="244"/>
      <c r="D620" s="234" t="s">
        <v>143</v>
      </c>
      <c r="E620" s="245" t="s">
        <v>18</v>
      </c>
      <c r="F620" s="246" t="s">
        <v>481</v>
      </c>
      <c r="G620" s="244"/>
      <c r="H620" s="247">
        <v>2.4300000000000002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143</v>
      </c>
      <c r="AU620" s="253" t="s">
        <v>82</v>
      </c>
      <c r="AV620" s="14" t="s">
        <v>82</v>
      </c>
      <c r="AW620" s="14" t="s">
        <v>34</v>
      </c>
      <c r="AX620" s="14" t="s">
        <v>72</v>
      </c>
      <c r="AY620" s="253" t="s">
        <v>133</v>
      </c>
    </row>
    <row r="621" s="15" customFormat="1">
      <c r="A621" s="15"/>
      <c r="B621" s="254"/>
      <c r="C621" s="255"/>
      <c r="D621" s="234" t="s">
        <v>143</v>
      </c>
      <c r="E621" s="256" t="s">
        <v>18</v>
      </c>
      <c r="F621" s="257" t="s">
        <v>148</v>
      </c>
      <c r="G621" s="255"/>
      <c r="H621" s="258">
        <v>2.4300000000000002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143</v>
      </c>
      <c r="AU621" s="264" t="s">
        <v>82</v>
      </c>
      <c r="AV621" s="15" t="s">
        <v>141</v>
      </c>
      <c r="AW621" s="15" t="s">
        <v>34</v>
      </c>
      <c r="AX621" s="15" t="s">
        <v>80</v>
      </c>
      <c r="AY621" s="264" t="s">
        <v>133</v>
      </c>
    </row>
    <row r="622" s="2" customFormat="1" ht="16.5" customHeight="1">
      <c r="A622" s="40"/>
      <c r="B622" s="41"/>
      <c r="C622" s="220" t="s">
        <v>482</v>
      </c>
      <c r="D622" s="220" t="s">
        <v>136</v>
      </c>
      <c r="E622" s="221" t="s">
        <v>483</v>
      </c>
      <c r="F622" s="222" t="s">
        <v>484</v>
      </c>
      <c r="G622" s="223" t="s">
        <v>139</v>
      </c>
      <c r="H622" s="224">
        <v>0.38</v>
      </c>
      <c r="I622" s="225"/>
      <c r="J622" s="224">
        <f>ROUND(I622*H622,2)</f>
        <v>0</v>
      </c>
      <c r="K622" s="222" t="s">
        <v>140</v>
      </c>
      <c r="L622" s="46"/>
      <c r="M622" s="226" t="s">
        <v>18</v>
      </c>
      <c r="N622" s="227" t="s">
        <v>43</v>
      </c>
      <c r="O622" s="86"/>
      <c r="P622" s="228">
        <f>O622*H622</f>
        <v>0</v>
      </c>
      <c r="Q622" s="228">
        <v>0</v>
      </c>
      <c r="R622" s="228">
        <f>Q622*H622</f>
        <v>0</v>
      </c>
      <c r="S622" s="228">
        <v>2.2000000000000002</v>
      </c>
      <c r="T622" s="229">
        <f>S622*H622</f>
        <v>0.83600000000000008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0" t="s">
        <v>141</v>
      </c>
      <c r="AT622" s="230" t="s">
        <v>136</v>
      </c>
      <c r="AU622" s="230" t="s">
        <v>82</v>
      </c>
      <c r="AY622" s="19" t="s">
        <v>133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9" t="s">
        <v>80</v>
      </c>
      <c r="BK622" s="231">
        <f>ROUND(I622*H622,2)</f>
        <v>0</v>
      </c>
      <c r="BL622" s="19" t="s">
        <v>141</v>
      </c>
      <c r="BM622" s="230" t="s">
        <v>485</v>
      </c>
    </row>
    <row r="623" s="13" customFormat="1">
      <c r="A623" s="13"/>
      <c r="B623" s="232"/>
      <c r="C623" s="233"/>
      <c r="D623" s="234" t="s">
        <v>143</v>
      </c>
      <c r="E623" s="235" t="s">
        <v>18</v>
      </c>
      <c r="F623" s="236" t="s">
        <v>268</v>
      </c>
      <c r="G623" s="233"/>
      <c r="H623" s="235" t="s">
        <v>18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143</v>
      </c>
      <c r="AU623" s="242" t="s">
        <v>82</v>
      </c>
      <c r="AV623" s="13" t="s">
        <v>80</v>
      </c>
      <c r="AW623" s="13" t="s">
        <v>34</v>
      </c>
      <c r="AX623" s="13" t="s">
        <v>72</v>
      </c>
      <c r="AY623" s="242" t="s">
        <v>133</v>
      </c>
    </row>
    <row r="624" s="13" customFormat="1">
      <c r="A624" s="13"/>
      <c r="B624" s="232"/>
      <c r="C624" s="233"/>
      <c r="D624" s="234" t="s">
        <v>143</v>
      </c>
      <c r="E624" s="235" t="s">
        <v>18</v>
      </c>
      <c r="F624" s="236" t="s">
        <v>486</v>
      </c>
      <c r="G624" s="233"/>
      <c r="H624" s="235" t="s">
        <v>18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143</v>
      </c>
      <c r="AU624" s="242" t="s">
        <v>82</v>
      </c>
      <c r="AV624" s="13" t="s">
        <v>80</v>
      </c>
      <c r="AW624" s="13" t="s">
        <v>34</v>
      </c>
      <c r="AX624" s="13" t="s">
        <v>72</v>
      </c>
      <c r="AY624" s="242" t="s">
        <v>133</v>
      </c>
    </row>
    <row r="625" s="14" customFormat="1">
      <c r="A625" s="14"/>
      <c r="B625" s="243"/>
      <c r="C625" s="244"/>
      <c r="D625" s="234" t="s">
        <v>143</v>
      </c>
      <c r="E625" s="245" t="s">
        <v>18</v>
      </c>
      <c r="F625" s="246" t="s">
        <v>487</v>
      </c>
      <c r="G625" s="244"/>
      <c r="H625" s="247">
        <v>0.01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143</v>
      </c>
      <c r="AU625" s="253" t="s">
        <v>82</v>
      </c>
      <c r="AV625" s="14" t="s">
        <v>82</v>
      </c>
      <c r="AW625" s="14" t="s">
        <v>34</v>
      </c>
      <c r="AX625" s="14" t="s">
        <v>72</v>
      </c>
      <c r="AY625" s="253" t="s">
        <v>133</v>
      </c>
    </row>
    <row r="626" s="14" customFormat="1">
      <c r="A626" s="14"/>
      <c r="B626" s="243"/>
      <c r="C626" s="244"/>
      <c r="D626" s="234" t="s">
        <v>143</v>
      </c>
      <c r="E626" s="245" t="s">
        <v>18</v>
      </c>
      <c r="F626" s="246" t="s">
        <v>488</v>
      </c>
      <c r="G626" s="244"/>
      <c r="H626" s="247">
        <v>0.37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143</v>
      </c>
      <c r="AU626" s="253" t="s">
        <v>82</v>
      </c>
      <c r="AV626" s="14" t="s">
        <v>82</v>
      </c>
      <c r="AW626" s="14" t="s">
        <v>34</v>
      </c>
      <c r="AX626" s="14" t="s">
        <v>72</v>
      </c>
      <c r="AY626" s="253" t="s">
        <v>133</v>
      </c>
    </row>
    <row r="627" s="15" customFormat="1">
      <c r="A627" s="15"/>
      <c r="B627" s="254"/>
      <c r="C627" s="255"/>
      <c r="D627" s="234" t="s">
        <v>143</v>
      </c>
      <c r="E627" s="256" t="s">
        <v>18</v>
      </c>
      <c r="F627" s="257" t="s">
        <v>148</v>
      </c>
      <c r="G627" s="255"/>
      <c r="H627" s="258">
        <v>0.38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4" t="s">
        <v>143</v>
      </c>
      <c r="AU627" s="264" t="s">
        <v>82</v>
      </c>
      <c r="AV627" s="15" t="s">
        <v>141</v>
      </c>
      <c r="AW627" s="15" t="s">
        <v>34</v>
      </c>
      <c r="AX627" s="15" t="s">
        <v>80</v>
      </c>
      <c r="AY627" s="264" t="s">
        <v>133</v>
      </c>
    </row>
    <row r="628" s="2" customFormat="1" ht="21.75" customHeight="1">
      <c r="A628" s="40"/>
      <c r="B628" s="41"/>
      <c r="C628" s="220" t="s">
        <v>489</v>
      </c>
      <c r="D628" s="220" t="s">
        <v>136</v>
      </c>
      <c r="E628" s="221" t="s">
        <v>490</v>
      </c>
      <c r="F628" s="222" t="s">
        <v>491</v>
      </c>
      <c r="G628" s="223" t="s">
        <v>178</v>
      </c>
      <c r="H628" s="224">
        <v>1.8700000000000001</v>
      </c>
      <c r="I628" s="225"/>
      <c r="J628" s="224">
        <f>ROUND(I628*H628,2)</f>
        <v>0</v>
      </c>
      <c r="K628" s="222" t="s">
        <v>140</v>
      </c>
      <c r="L628" s="46"/>
      <c r="M628" s="226" t="s">
        <v>18</v>
      </c>
      <c r="N628" s="227" t="s">
        <v>43</v>
      </c>
      <c r="O628" s="86"/>
      <c r="P628" s="228">
        <f>O628*H628</f>
        <v>0</v>
      </c>
      <c r="Q628" s="228">
        <v>0</v>
      </c>
      <c r="R628" s="228">
        <f>Q628*H628</f>
        <v>0</v>
      </c>
      <c r="S628" s="228">
        <v>0.062</v>
      </c>
      <c r="T628" s="229">
        <f>S628*H628</f>
        <v>0.11594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0" t="s">
        <v>141</v>
      </c>
      <c r="AT628" s="230" t="s">
        <v>136</v>
      </c>
      <c r="AU628" s="230" t="s">
        <v>82</v>
      </c>
      <c r="AY628" s="19" t="s">
        <v>133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9" t="s">
        <v>80</v>
      </c>
      <c r="BK628" s="231">
        <f>ROUND(I628*H628,2)</f>
        <v>0</v>
      </c>
      <c r="BL628" s="19" t="s">
        <v>141</v>
      </c>
      <c r="BM628" s="230" t="s">
        <v>492</v>
      </c>
    </row>
    <row r="629" s="13" customFormat="1">
      <c r="A629" s="13"/>
      <c r="B629" s="232"/>
      <c r="C629" s="233"/>
      <c r="D629" s="234" t="s">
        <v>143</v>
      </c>
      <c r="E629" s="235" t="s">
        <v>18</v>
      </c>
      <c r="F629" s="236" t="s">
        <v>412</v>
      </c>
      <c r="G629" s="233"/>
      <c r="H629" s="235" t="s">
        <v>18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143</v>
      </c>
      <c r="AU629" s="242" t="s">
        <v>82</v>
      </c>
      <c r="AV629" s="13" t="s">
        <v>80</v>
      </c>
      <c r="AW629" s="13" t="s">
        <v>34</v>
      </c>
      <c r="AX629" s="13" t="s">
        <v>72</v>
      </c>
      <c r="AY629" s="242" t="s">
        <v>133</v>
      </c>
    </row>
    <row r="630" s="13" customFormat="1">
      <c r="A630" s="13"/>
      <c r="B630" s="232"/>
      <c r="C630" s="233"/>
      <c r="D630" s="234" t="s">
        <v>143</v>
      </c>
      <c r="E630" s="235" t="s">
        <v>18</v>
      </c>
      <c r="F630" s="236" t="s">
        <v>493</v>
      </c>
      <c r="G630" s="233"/>
      <c r="H630" s="235" t="s">
        <v>18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143</v>
      </c>
      <c r="AU630" s="242" t="s">
        <v>82</v>
      </c>
      <c r="AV630" s="13" t="s">
        <v>80</v>
      </c>
      <c r="AW630" s="13" t="s">
        <v>34</v>
      </c>
      <c r="AX630" s="13" t="s">
        <v>72</v>
      </c>
      <c r="AY630" s="242" t="s">
        <v>133</v>
      </c>
    </row>
    <row r="631" s="14" customFormat="1">
      <c r="A631" s="14"/>
      <c r="B631" s="243"/>
      <c r="C631" s="244"/>
      <c r="D631" s="234" t="s">
        <v>143</v>
      </c>
      <c r="E631" s="245" t="s">
        <v>18</v>
      </c>
      <c r="F631" s="246" t="s">
        <v>494</v>
      </c>
      <c r="G631" s="244"/>
      <c r="H631" s="247">
        <v>1.8700000000000001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143</v>
      </c>
      <c r="AU631" s="253" t="s">
        <v>82</v>
      </c>
      <c r="AV631" s="14" t="s">
        <v>82</v>
      </c>
      <c r="AW631" s="14" t="s">
        <v>34</v>
      </c>
      <c r="AX631" s="14" t="s">
        <v>72</v>
      </c>
      <c r="AY631" s="253" t="s">
        <v>133</v>
      </c>
    </row>
    <row r="632" s="15" customFormat="1">
      <c r="A632" s="15"/>
      <c r="B632" s="254"/>
      <c r="C632" s="255"/>
      <c r="D632" s="234" t="s">
        <v>143</v>
      </c>
      <c r="E632" s="256" t="s">
        <v>18</v>
      </c>
      <c r="F632" s="257" t="s">
        <v>148</v>
      </c>
      <c r="G632" s="255"/>
      <c r="H632" s="258">
        <v>1.8700000000000001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4" t="s">
        <v>143</v>
      </c>
      <c r="AU632" s="264" t="s">
        <v>82</v>
      </c>
      <c r="AV632" s="15" t="s">
        <v>141</v>
      </c>
      <c r="AW632" s="15" t="s">
        <v>34</v>
      </c>
      <c r="AX632" s="15" t="s">
        <v>80</v>
      </c>
      <c r="AY632" s="264" t="s">
        <v>133</v>
      </c>
    </row>
    <row r="633" s="2" customFormat="1" ht="21.75" customHeight="1">
      <c r="A633" s="40"/>
      <c r="B633" s="41"/>
      <c r="C633" s="220" t="s">
        <v>495</v>
      </c>
      <c r="D633" s="220" t="s">
        <v>136</v>
      </c>
      <c r="E633" s="221" t="s">
        <v>496</v>
      </c>
      <c r="F633" s="222" t="s">
        <v>497</v>
      </c>
      <c r="G633" s="223" t="s">
        <v>178</v>
      </c>
      <c r="H633" s="224">
        <v>22.199999999999999</v>
      </c>
      <c r="I633" s="225"/>
      <c r="J633" s="224">
        <f>ROUND(I633*H633,2)</f>
        <v>0</v>
      </c>
      <c r="K633" s="222" t="s">
        <v>140</v>
      </c>
      <c r="L633" s="46"/>
      <c r="M633" s="226" t="s">
        <v>18</v>
      </c>
      <c r="N633" s="227" t="s">
        <v>43</v>
      </c>
      <c r="O633" s="86"/>
      <c r="P633" s="228">
        <f>O633*H633</f>
        <v>0</v>
      </c>
      <c r="Q633" s="228">
        <v>0</v>
      </c>
      <c r="R633" s="228">
        <f>Q633*H633</f>
        <v>0</v>
      </c>
      <c r="S633" s="228">
        <v>0.075999999999999998</v>
      </c>
      <c r="T633" s="229">
        <f>S633*H633</f>
        <v>1.6871999999999998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0" t="s">
        <v>141</v>
      </c>
      <c r="AT633" s="230" t="s">
        <v>136</v>
      </c>
      <c r="AU633" s="230" t="s">
        <v>82</v>
      </c>
      <c r="AY633" s="19" t="s">
        <v>133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9" t="s">
        <v>80</v>
      </c>
      <c r="BK633" s="231">
        <f>ROUND(I633*H633,2)</f>
        <v>0</v>
      </c>
      <c r="BL633" s="19" t="s">
        <v>141</v>
      </c>
      <c r="BM633" s="230" t="s">
        <v>498</v>
      </c>
    </row>
    <row r="634" s="13" customFormat="1">
      <c r="A634" s="13"/>
      <c r="B634" s="232"/>
      <c r="C634" s="233"/>
      <c r="D634" s="234" t="s">
        <v>143</v>
      </c>
      <c r="E634" s="235" t="s">
        <v>18</v>
      </c>
      <c r="F634" s="236" t="s">
        <v>412</v>
      </c>
      <c r="G634" s="233"/>
      <c r="H634" s="235" t="s">
        <v>18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143</v>
      </c>
      <c r="AU634" s="242" t="s">
        <v>82</v>
      </c>
      <c r="AV634" s="13" t="s">
        <v>80</v>
      </c>
      <c r="AW634" s="13" t="s">
        <v>34</v>
      </c>
      <c r="AX634" s="13" t="s">
        <v>72</v>
      </c>
      <c r="AY634" s="242" t="s">
        <v>133</v>
      </c>
    </row>
    <row r="635" s="14" customFormat="1">
      <c r="A635" s="14"/>
      <c r="B635" s="243"/>
      <c r="C635" s="244"/>
      <c r="D635" s="234" t="s">
        <v>143</v>
      </c>
      <c r="E635" s="245" t="s">
        <v>18</v>
      </c>
      <c r="F635" s="246" t="s">
        <v>499</v>
      </c>
      <c r="G635" s="244"/>
      <c r="H635" s="247">
        <v>5.4000000000000004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143</v>
      </c>
      <c r="AU635" s="253" t="s">
        <v>82</v>
      </c>
      <c r="AV635" s="14" t="s">
        <v>82</v>
      </c>
      <c r="AW635" s="14" t="s">
        <v>34</v>
      </c>
      <c r="AX635" s="14" t="s">
        <v>72</v>
      </c>
      <c r="AY635" s="253" t="s">
        <v>133</v>
      </c>
    </row>
    <row r="636" s="14" customFormat="1">
      <c r="A636" s="14"/>
      <c r="B636" s="243"/>
      <c r="C636" s="244"/>
      <c r="D636" s="234" t="s">
        <v>143</v>
      </c>
      <c r="E636" s="245" t="s">
        <v>18</v>
      </c>
      <c r="F636" s="246" t="s">
        <v>255</v>
      </c>
      <c r="G636" s="244"/>
      <c r="H636" s="247">
        <v>1.6000000000000001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143</v>
      </c>
      <c r="AU636" s="253" t="s">
        <v>82</v>
      </c>
      <c r="AV636" s="14" t="s">
        <v>82</v>
      </c>
      <c r="AW636" s="14" t="s">
        <v>34</v>
      </c>
      <c r="AX636" s="14" t="s">
        <v>72</v>
      </c>
      <c r="AY636" s="253" t="s">
        <v>133</v>
      </c>
    </row>
    <row r="637" s="14" customFormat="1">
      <c r="A637" s="14"/>
      <c r="B637" s="243"/>
      <c r="C637" s="244"/>
      <c r="D637" s="234" t="s">
        <v>143</v>
      </c>
      <c r="E637" s="245" t="s">
        <v>18</v>
      </c>
      <c r="F637" s="246" t="s">
        <v>255</v>
      </c>
      <c r="G637" s="244"/>
      <c r="H637" s="247">
        <v>1.6000000000000001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143</v>
      </c>
      <c r="AU637" s="253" t="s">
        <v>82</v>
      </c>
      <c r="AV637" s="14" t="s">
        <v>82</v>
      </c>
      <c r="AW637" s="14" t="s">
        <v>34</v>
      </c>
      <c r="AX637" s="14" t="s">
        <v>72</v>
      </c>
      <c r="AY637" s="253" t="s">
        <v>133</v>
      </c>
    </row>
    <row r="638" s="14" customFormat="1">
      <c r="A638" s="14"/>
      <c r="B638" s="243"/>
      <c r="C638" s="244"/>
      <c r="D638" s="234" t="s">
        <v>143</v>
      </c>
      <c r="E638" s="245" t="s">
        <v>18</v>
      </c>
      <c r="F638" s="246" t="s">
        <v>255</v>
      </c>
      <c r="G638" s="244"/>
      <c r="H638" s="247">
        <v>1.6000000000000001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143</v>
      </c>
      <c r="AU638" s="253" t="s">
        <v>82</v>
      </c>
      <c r="AV638" s="14" t="s">
        <v>82</v>
      </c>
      <c r="AW638" s="14" t="s">
        <v>34</v>
      </c>
      <c r="AX638" s="14" t="s">
        <v>72</v>
      </c>
      <c r="AY638" s="253" t="s">
        <v>133</v>
      </c>
    </row>
    <row r="639" s="14" customFormat="1">
      <c r="A639" s="14"/>
      <c r="B639" s="243"/>
      <c r="C639" s="244"/>
      <c r="D639" s="234" t="s">
        <v>143</v>
      </c>
      <c r="E639" s="245" t="s">
        <v>18</v>
      </c>
      <c r="F639" s="246" t="s">
        <v>255</v>
      </c>
      <c r="G639" s="244"/>
      <c r="H639" s="247">
        <v>1.6000000000000001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143</v>
      </c>
      <c r="AU639" s="253" t="s">
        <v>82</v>
      </c>
      <c r="AV639" s="14" t="s">
        <v>82</v>
      </c>
      <c r="AW639" s="14" t="s">
        <v>34</v>
      </c>
      <c r="AX639" s="14" t="s">
        <v>72</v>
      </c>
      <c r="AY639" s="253" t="s">
        <v>133</v>
      </c>
    </row>
    <row r="640" s="14" customFormat="1">
      <c r="A640" s="14"/>
      <c r="B640" s="243"/>
      <c r="C640" s="244"/>
      <c r="D640" s="234" t="s">
        <v>143</v>
      </c>
      <c r="E640" s="245" t="s">
        <v>18</v>
      </c>
      <c r="F640" s="246" t="s">
        <v>255</v>
      </c>
      <c r="G640" s="244"/>
      <c r="H640" s="247">
        <v>1.6000000000000001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143</v>
      </c>
      <c r="AU640" s="253" t="s">
        <v>82</v>
      </c>
      <c r="AV640" s="14" t="s">
        <v>82</v>
      </c>
      <c r="AW640" s="14" t="s">
        <v>34</v>
      </c>
      <c r="AX640" s="14" t="s">
        <v>72</v>
      </c>
      <c r="AY640" s="253" t="s">
        <v>133</v>
      </c>
    </row>
    <row r="641" s="14" customFormat="1">
      <c r="A641" s="14"/>
      <c r="B641" s="243"/>
      <c r="C641" s="244"/>
      <c r="D641" s="234" t="s">
        <v>143</v>
      </c>
      <c r="E641" s="245" t="s">
        <v>18</v>
      </c>
      <c r="F641" s="246" t="s">
        <v>255</v>
      </c>
      <c r="G641" s="244"/>
      <c r="H641" s="247">
        <v>1.6000000000000001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143</v>
      </c>
      <c r="AU641" s="253" t="s">
        <v>82</v>
      </c>
      <c r="AV641" s="14" t="s">
        <v>82</v>
      </c>
      <c r="AW641" s="14" t="s">
        <v>34</v>
      </c>
      <c r="AX641" s="14" t="s">
        <v>72</v>
      </c>
      <c r="AY641" s="253" t="s">
        <v>133</v>
      </c>
    </row>
    <row r="642" s="14" customFormat="1">
      <c r="A642" s="14"/>
      <c r="B642" s="243"/>
      <c r="C642" s="244"/>
      <c r="D642" s="234" t="s">
        <v>143</v>
      </c>
      <c r="E642" s="245" t="s">
        <v>18</v>
      </c>
      <c r="F642" s="246" t="s">
        <v>500</v>
      </c>
      <c r="G642" s="244"/>
      <c r="H642" s="247">
        <v>2.3999999999999999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143</v>
      </c>
      <c r="AU642" s="253" t="s">
        <v>82</v>
      </c>
      <c r="AV642" s="14" t="s">
        <v>82</v>
      </c>
      <c r="AW642" s="14" t="s">
        <v>34</v>
      </c>
      <c r="AX642" s="14" t="s">
        <v>72</v>
      </c>
      <c r="AY642" s="253" t="s">
        <v>133</v>
      </c>
    </row>
    <row r="643" s="14" customFormat="1">
      <c r="A643" s="14"/>
      <c r="B643" s="243"/>
      <c r="C643" s="244"/>
      <c r="D643" s="234" t="s">
        <v>143</v>
      </c>
      <c r="E643" s="245" t="s">
        <v>18</v>
      </c>
      <c r="F643" s="246" t="s">
        <v>500</v>
      </c>
      <c r="G643" s="244"/>
      <c r="H643" s="247">
        <v>2.3999999999999999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143</v>
      </c>
      <c r="AU643" s="253" t="s">
        <v>82</v>
      </c>
      <c r="AV643" s="14" t="s">
        <v>82</v>
      </c>
      <c r="AW643" s="14" t="s">
        <v>34</v>
      </c>
      <c r="AX643" s="14" t="s">
        <v>72</v>
      </c>
      <c r="AY643" s="253" t="s">
        <v>133</v>
      </c>
    </row>
    <row r="644" s="14" customFormat="1">
      <c r="A644" s="14"/>
      <c r="B644" s="243"/>
      <c r="C644" s="244"/>
      <c r="D644" s="234" t="s">
        <v>143</v>
      </c>
      <c r="E644" s="245" t="s">
        <v>18</v>
      </c>
      <c r="F644" s="246" t="s">
        <v>501</v>
      </c>
      <c r="G644" s="244"/>
      <c r="H644" s="247">
        <v>1.2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143</v>
      </c>
      <c r="AU644" s="253" t="s">
        <v>82</v>
      </c>
      <c r="AV644" s="14" t="s">
        <v>82</v>
      </c>
      <c r="AW644" s="14" t="s">
        <v>34</v>
      </c>
      <c r="AX644" s="14" t="s">
        <v>72</v>
      </c>
      <c r="AY644" s="253" t="s">
        <v>133</v>
      </c>
    </row>
    <row r="645" s="14" customFormat="1">
      <c r="A645" s="14"/>
      <c r="B645" s="243"/>
      <c r="C645" s="244"/>
      <c r="D645" s="234" t="s">
        <v>143</v>
      </c>
      <c r="E645" s="245" t="s">
        <v>18</v>
      </c>
      <c r="F645" s="246" t="s">
        <v>501</v>
      </c>
      <c r="G645" s="244"/>
      <c r="H645" s="247">
        <v>1.2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143</v>
      </c>
      <c r="AU645" s="253" t="s">
        <v>82</v>
      </c>
      <c r="AV645" s="14" t="s">
        <v>82</v>
      </c>
      <c r="AW645" s="14" t="s">
        <v>34</v>
      </c>
      <c r="AX645" s="14" t="s">
        <v>72</v>
      </c>
      <c r="AY645" s="253" t="s">
        <v>133</v>
      </c>
    </row>
    <row r="646" s="15" customFormat="1">
      <c r="A646" s="15"/>
      <c r="B646" s="254"/>
      <c r="C646" s="255"/>
      <c r="D646" s="234" t="s">
        <v>143</v>
      </c>
      <c r="E646" s="256" t="s">
        <v>18</v>
      </c>
      <c r="F646" s="257" t="s">
        <v>148</v>
      </c>
      <c r="G646" s="255"/>
      <c r="H646" s="258">
        <v>22.199999999999996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4" t="s">
        <v>143</v>
      </c>
      <c r="AU646" s="264" t="s">
        <v>82</v>
      </c>
      <c r="AV646" s="15" t="s">
        <v>141</v>
      </c>
      <c r="AW646" s="15" t="s">
        <v>34</v>
      </c>
      <c r="AX646" s="15" t="s">
        <v>80</v>
      </c>
      <c r="AY646" s="264" t="s">
        <v>133</v>
      </c>
    </row>
    <row r="647" s="2" customFormat="1" ht="21.75" customHeight="1">
      <c r="A647" s="40"/>
      <c r="B647" s="41"/>
      <c r="C647" s="220" t="s">
        <v>502</v>
      </c>
      <c r="D647" s="220" t="s">
        <v>136</v>
      </c>
      <c r="E647" s="221" t="s">
        <v>503</v>
      </c>
      <c r="F647" s="222" t="s">
        <v>504</v>
      </c>
      <c r="G647" s="223" t="s">
        <v>505</v>
      </c>
      <c r="H647" s="224">
        <v>4</v>
      </c>
      <c r="I647" s="225"/>
      <c r="J647" s="224">
        <f>ROUND(I647*H647,2)</f>
        <v>0</v>
      </c>
      <c r="K647" s="222" t="s">
        <v>140</v>
      </c>
      <c r="L647" s="46"/>
      <c r="M647" s="226" t="s">
        <v>18</v>
      </c>
      <c r="N647" s="227" t="s">
        <v>43</v>
      </c>
      <c r="O647" s="86"/>
      <c r="P647" s="228">
        <f>O647*H647</f>
        <v>0</v>
      </c>
      <c r="Q647" s="228">
        <v>0.023619999999999999</v>
      </c>
      <c r="R647" s="228">
        <f>Q647*H647</f>
        <v>0.094479999999999995</v>
      </c>
      <c r="S647" s="228">
        <v>0</v>
      </c>
      <c r="T647" s="22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0" t="s">
        <v>141</v>
      </c>
      <c r="AT647" s="230" t="s">
        <v>136</v>
      </c>
      <c r="AU647" s="230" t="s">
        <v>82</v>
      </c>
      <c r="AY647" s="19" t="s">
        <v>133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9" t="s">
        <v>80</v>
      </c>
      <c r="BK647" s="231">
        <f>ROUND(I647*H647,2)</f>
        <v>0</v>
      </c>
      <c r="BL647" s="19" t="s">
        <v>141</v>
      </c>
      <c r="BM647" s="230" t="s">
        <v>506</v>
      </c>
    </row>
    <row r="648" s="13" customFormat="1">
      <c r="A648" s="13"/>
      <c r="B648" s="232"/>
      <c r="C648" s="233"/>
      <c r="D648" s="234" t="s">
        <v>143</v>
      </c>
      <c r="E648" s="235" t="s">
        <v>18</v>
      </c>
      <c r="F648" s="236" t="s">
        <v>144</v>
      </c>
      <c r="G648" s="233"/>
      <c r="H648" s="235" t="s">
        <v>18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143</v>
      </c>
      <c r="AU648" s="242" t="s">
        <v>82</v>
      </c>
      <c r="AV648" s="13" t="s">
        <v>80</v>
      </c>
      <c r="AW648" s="13" t="s">
        <v>34</v>
      </c>
      <c r="AX648" s="13" t="s">
        <v>72</v>
      </c>
      <c r="AY648" s="242" t="s">
        <v>133</v>
      </c>
    </row>
    <row r="649" s="13" customFormat="1">
      <c r="A649" s="13"/>
      <c r="B649" s="232"/>
      <c r="C649" s="233"/>
      <c r="D649" s="234" t="s">
        <v>143</v>
      </c>
      <c r="E649" s="235" t="s">
        <v>18</v>
      </c>
      <c r="F649" s="236" t="s">
        <v>167</v>
      </c>
      <c r="G649" s="233"/>
      <c r="H649" s="235" t="s">
        <v>18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143</v>
      </c>
      <c r="AU649" s="242" t="s">
        <v>82</v>
      </c>
      <c r="AV649" s="13" t="s">
        <v>80</v>
      </c>
      <c r="AW649" s="13" t="s">
        <v>34</v>
      </c>
      <c r="AX649" s="13" t="s">
        <v>72</v>
      </c>
      <c r="AY649" s="242" t="s">
        <v>133</v>
      </c>
    </row>
    <row r="650" s="14" customFormat="1">
      <c r="A650" s="14"/>
      <c r="B650" s="243"/>
      <c r="C650" s="244"/>
      <c r="D650" s="234" t="s">
        <v>143</v>
      </c>
      <c r="E650" s="245" t="s">
        <v>18</v>
      </c>
      <c r="F650" s="246" t="s">
        <v>507</v>
      </c>
      <c r="G650" s="244"/>
      <c r="H650" s="247">
        <v>4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143</v>
      </c>
      <c r="AU650" s="253" t="s">
        <v>82</v>
      </c>
      <c r="AV650" s="14" t="s">
        <v>82</v>
      </c>
      <c r="AW650" s="14" t="s">
        <v>34</v>
      </c>
      <c r="AX650" s="14" t="s">
        <v>72</v>
      </c>
      <c r="AY650" s="253" t="s">
        <v>133</v>
      </c>
    </row>
    <row r="651" s="15" customFormat="1">
      <c r="A651" s="15"/>
      <c r="B651" s="254"/>
      <c r="C651" s="255"/>
      <c r="D651" s="234" t="s">
        <v>143</v>
      </c>
      <c r="E651" s="256" t="s">
        <v>18</v>
      </c>
      <c r="F651" s="257" t="s">
        <v>148</v>
      </c>
      <c r="G651" s="255"/>
      <c r="H651" s="258">
        <v>4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4" t="s">
        <v>143</v>
      </c>
      <c r="AU651" s="264" t="s">
        <v>82</v>
      </c>
      <c r="AV651" s="15" t="s">
        <v>141</v>
      </c>
      <c r="AW651" s="15" t="s">
        <v>34</v>
      </c>
      <c r="AX651" s="15" t="s">
        <v>80</v>
      </c>
      <c r="AY651" s="264" t="s">
        <v>133</v>
      </c>
    </row>
    <row r="652" s="2" customFormat="1" ht="16.5" customHeight="1">
      <c r="A652" s="40"/>
      <c r="B652" s="41"/>
      <c r="C652" s="220" t="s">
        <v>508</v>
      </c>
      <c r="D652" s="220" t="s">
        <v>136</v>
      </c>
      <c r="E652" s="221" t="s">
        <v>509</v>
      </c>
      <c r="F652" s="222" t="s">
        <v>510</v>
      </c>
      <c r="G652" s="223" t="s">
        <v>505</v>
      </c>
      <c r="H652" s="224">
        <v>85.969999999999999</v>
      </c>
      <c r="I652" s="225"/>
      <c r="J652" s="224">
        <f>ROUND(I652*H652,2)</f>
        <v>0</v>
      </c>
      <c r="K652" s="222" t="s">
        <v>140</v>
      </c>
      <c r="L652" s="46"/>
      <c r="M652" s="226" t="s">
        <v>18</v>
      </c>
      <c r="N652" s="227" t="s">
        <v>43</v>
      </c>
      <c r="O652" s="86"/>
      <c r="P652" s="228">
        <f>O652*H652</f>
        <v>0</v>
      </c>
      <c r="Q652" s="228">
        <v>0</v>
      </c>
      <c r="R652" s="228">
        <f>Q652*H652</f>
        <v>0</v>
      </c>
      <c r="S652" s="228">
        <v>0</v>
      </c>
      <c r="T652" s="22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0" t="s">
        <v>141</v>
      </c>
      <c r="AT652" s="230" t="s">
        <v>136</v>
      </c>
      <c r="AU652" s="230" t="s">
        <v>82</v>
      </c>
      <c r="AY652" s="19" t="s">
        <v>133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9" t="s">
        <v>80</v>
      </c>
      <c r="BK652" s="231">
        <f>ROUND(I652*H652,2)</f>
        <v>0</v>
      </c>
      <c r="BL652" s="19" t="s">
        <v>141</v>
      </c>
      <c r="BM652" s="230" t="s">
        <v>511</v>
      </c>
    </row>
    <row r="653" s="13" customFormat="1">
      <c r="A653" s="13"/>
      <c r="B653" s="232"/>
      <c r="C653" s="233"/>
      <c r="D653" s="234" t="s">
        <v>143</v>
      </c>
      <c r="E653" s="235" t="s">
        <v>18</v>
      </c>
      <c r="F653" s="236" t="s">
        <v>268</v>
      </c>
      <c r="G653" s="233"/>
      <c r="H653" s="235" t="s">
        <v>18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143</v>
      </c>
      <c r="AU653" s="242" t="s">
        <v>82</v>
      </c>
      <c r="AV653" s="13" t="s">
        <v>80</v>
      </c>
      <c r="AW653" s="13" t="s">
        <v>34</v>
      </c>
      <c r="AX653" s="13" t="s">
        <v>72</v>
      </c>
      <c r="AY653" s="242" t="s">
        <v>133</v>
      </c>
    </row>
    <row r="654" s="13" customFormat="1">
      <c r="A654" s="13"/>
      <c r="B654" s="232"/>
      <c r="C654" s="233"/>
      <c r="D654" s="234" t="s">
        <v>143</v>
      </c>
      <c r="E654" s="235" t="s">
        <v>18</v>
      </c>
      <c r="F654" s="236" t="s">
        <v>486</v>
      </c>
      <c r="G654" s="233"/>
      <c r="H654" s="235" t="s">
        <v>18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143</v>
      </c>
      <c r="AU654" s="242" t="s">
        <v>82</v>
      </c>
      <c r="AV654" s="13" t="s">
        <v>80</v>
      </c>
      <c r="AW654" s="13" t="s">
        <v>34</v>
      </c>
      <c r="AX654" s="13" t="s">
        <v>72</v>
      </c>
      <c r="AY654" s="242" t="s">
        <v>133</v>
      </c>
    </row>
    <row r="655" s="14" customFormat="1">
      <c r="A655" s="14"/>
      <c r="B655" s="243"/>
      <c r="C655" s="244"/>
      <c r="D655" s="234" t="s">
        <v>143</v>
      </c>
      <c r="E655" s="245" t="s">
        <v>18</v>
      </c>
      <c r="F655" s="246" t="s">
        <v>512</v>
      </c>
      <c r="G655" s="244"/>
      <c r="H655" s="247">
        <v>4.2999999999999998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143</v>
      </c>
      <c r="AU655" s="253" t="s">
        <v>82</v>
      </c>
      <c r="AV655" s="14" t="s">
        <v>82</v>
      </c>
      <c r="AW655" s="14" t="s">
        <v>34</v>
      </c>
      <c r="AX655" s="14" t="s">
        <v>72</v>
      </c>
      <c r="AY655" s="253" t="s">
        <v>133</v>
      </c>
    </row>
    <row r="656" s="14" customFormat="1">
      <c r="A656" s="14"/>
      <c r="B656" s="243"/>
      <c r="C656" s="244"/>
      <c r="D656" s="234" t="s">
        <v>143</v>
      </c>
      <c r="E656" s="245" t="s">
        <v>18</v>
      </c>
      <c r="F656" s="246" t="s">
        <v>513</v>
      </c>
      <c r="G656" s="244"/>
      <c r="H656" s="247">
        <v>4.7000000000000002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143</v>
      </c>
      <c r="AU656" s="253" t="s">
        <v>82</v>
      </c>
      <c r="AV656" s="14" t="s">
        <v>82</v>
      </c>
      <c r="AW656" s="14" t="s">
        <v>34</v>
      </c>
      <c r="AX656" s="14" t="s">
        <v>72</v>
      </c>
      <c r="AY656" s="253" t="s">
        <v>133</v>
      </c>
    </row>
    <row r="657" s="14" customFormat="1">
      <c r="A657" s="14"/>
      <c r="B657" s="243"/>
      <c r="C657" s="244"/>
      <c r="D657" s="234" t="s">
        <v>143</v>
      </c>
      <c r="E657" s="245" t="s">
        <v>18</v>
      </c>
      <c r="F657" s="246" t="s">
        <v>468</v>
      </c>
      <c r="G657" s="244"/>
      <c r="H657" s="247">
        <v>2.2000000000000002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143</v>
      </c>
      <c r="AU657" s="253" t="s">
        <v>82</v>
      </c>
      <c r="AV657" s="14" t="s">
        <v>82</v>
      </c>
      <c r="AW657" s="14" t="s">
        <v>34</v>
      </c>
      <c r="AX657" s="14" t="s">
        <v>72</v>
      </c>
      <c r="AY657" s="253" t="s">
        <v>133</v>
      </c>
    </row>
    <row r="658" s="14" customFormat="1">
      <c r="A658" s="14"/>
      <c r="B658" s="243"/>
      <c r="C658" s="244"/>
      <c r="D658" s="234" t="s">
        <v>143</v>
      </c>
      <c r="E658" s="245" t="s">
        <v>18</v>
      </c>
      <c r="F658" s="246" t="s">
        <v>514</v>
      </c>
      <c r="G658" s="244"/>
      <c r="H658" s="247">
        <v>1.8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143</v>
      </c>
      <c r="AU658" s="253" t="s">
        <v>82</v>
      </c>
      <c r="AV658" s="14" t="s">
        <v>82</v>
      </c>
      <c r="AW658" s="14" t="s">
        <v>34</v>
      </c>
      <c r="AX658" s="14" t="s">
        <v>72</v>
      </c>
      <c r="AY658" s="253" t="s">
        <v>133</v>
      </c>
    </row>
    <row r="659" s="14" customFormat="1">
      <c r="A659" s="14"/>
      <c r="B659" s="243"/>
      <c r="C659" s="244"/>
      <c r="D659" s="234" t="s">
        <v>143</v>
      </c>
      <c r="E659" s="245" t="s">
        <v>18</v>
      </c>
      <c r="F659" s="246" t="s">
        <v>515</v>
      </c>
      <c r="G659" s="244"/>
      <c r="H659" s="247">
        <v>5.7999999999999998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143</v>
      </c>
      <c r="AU659" s="253" t="s">
        <v>82</v>
      </c>
      <c r="AV659" s="14" t="s">
        <v>82</v>
      </c>
      <c r="AW659" s="14" t="s">
        <v>34</v>
      </c>
      <c r="AX659" s="14" t="s">
        <v>72</v>
      </c>
      <c r="AY659" s="253" t="s">
        <v>133</v>
      </c>
    </row>
    <row r="660" s="14" customFormat="1">
      <c r="A660" s="14"/>
      <c r="B660" s="243"/>
      <c r="C660" s="244"/>
      <c r="D660" s="234" t="s">
        <v>143</v>
      </c>
      <c r="E660" s="245" t="s">
        <v>18</v>
      </c>
      <c r="F660" s="246" t="s">
        <v>515</v>
      </c>
      <c r="G660" s="244"/>
      <c r="H660" s="247">
        <v>5.7999999999999998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143</v>
      </c>
      <c r="AU660" s="253" t="s">
        <v>82</v>
      </c>
      <c r="AV660" s="14" t="s">
        <v>82</v>
      </c>
      <c r="AW660" s="14" t="s">
        <v>34</v>
      </c>
      <c r="AX660" s="14" t="s">
        <v>72</v>
      </c>
      <c r="AY660" s="253" t="s">
        <v>133</v>
      </c>
    </row>
    <row r="661" s="14" customFormat="1">
      <c r="A661" s="14"/>
      <c r="B661" s="243"/>
      <c r="C661" s="244"/>
      <c r="D661" s="234" t="s">
        <v>143</v>
      </c>
      <c r="E661" s="245" t="s">
        <v>18</v>
      </c>
      <c r="F661" s="246" t="s">
        <v>516</v>
      </c>
      <c r="G661" s="244"/>
      <c r="H661" s="247">
        <v>9.5999999999999996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143</v>
      </c>
      <c r="AU661" s="253" t="s">
        <v>82</v>
      </c>
      <c r="AV661" s="14" t="s">
        <v>82</v>
      </c>
      <c r="AW661" s="14" t="s">
        <v>34</v>
      </c>
      <c r="AX661" s="14" t="s">
        <v>72</v>
      </c>
      <c r="AY661" s="253" t="s">
        <v>133</v>
      </c>
    </row>
    <row r="662" s="14" customFormat="1">
      <c r="A662" s="14"/>
      <c r="B662" s="243"/>
      <c r="C662" s="244"/>
      <c r="D662" s="234" t="s">
        <v>143</v>
      </c>
      <c r="E662" s="245" t="s">
        <v>18</v>
      </c>
      <c r="F662" s="246" t="s">
        <v>517</v>
      </c>
      <c r="G662" s="244"/>
      <c r="H662" s="247">
        <v>3.2000000000000002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143</v>
      </c>
      <c r="AU662" s="253" t="s">
        <v>82</v>
      </c>
      <c r="AV662" s="14" t="s">
        <v>82</v>
      </c>
      <c r="AW662" s="14" t="s">
        <v>34</v>
      </c>
      <c r="AX662" s="14" t="s">
        <v>72</v>
      </c>
      <c r="AY662" s="253" t="s">
        <v>133</v>
      </c>
    </row>
    <row r="663" s="14" customFormat="1">
      <c r="A663" s="14"/>
      <c r="B663" s="243"/>
      <c r="C663" s="244"/>
      <c r="D663" s="234" t="s">
        <v>143</v>
      </c>
      <c r="E663" s="245" t="s">
        <v>18</v>
      </c>
      <c r="F663" s="246" t="s">
        <v>517</v>
      </c>
      <c r="G663" s="244"/>
      <c r="H663" s="247">
        <v>3.2000000000000002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143</v>
      </c>
      <c r="AU663" s="253" t="s">
        <v>82</v>
      </c>
      <c r="AV663" s="14" t="s">
        <v>82</v>
      </c>
      <c r="AW663" s="14" t="s">
        <v>34</v>
      </c>
      <c r="AX663" s="14" t="s">
        <v>72</v>
      </c>
      <c r="AY663" s="253" t="s">
        <v>133</v>
      </c>
    </row>
    <row r="664" s="14" customFormat="1">
      <c r="A664" s="14"/>
      <c r="B664" s="243"/>
      <c r="C664" s="244"/>
      <c r="D664" s="234" t="s">
        <v>143</v>
      </c>
      <c r="E664" s="245" t="s">
        <v>18</v>
      </c>
      <c r="F664" s="246" t="s">
        <v>518</v>
      </c>
      <c r="G664" s="244"/>
      <c r="H664" s="247">
        <v>4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143</v>
      </c>
      <c r="AU664" s="253" t="s">
        <v>82</v>
      </c>
      <c r="AV664" s="14" t="s">
        <v>82</v>
      </c>
      <c r="AW664" s="14" t="s">
        <v>34</v>
      </c>
      <c r="AX664" s="14" t="s">
        <v>72</v>
      </c>
      <c r="AY664" s="253" t="s">
        <v>133</v>
      </c>
    </row>
    <row r="665" s="14" customFormat="1">
      <c r="A665" s="14"/>
      <c r="B665" s="243"/>
      <c r="C665" s="244"/>
      <c r="D665" s="234" t="s">
        <v>143</v>
      </c>
      <c r="E665" s="245" t="s">
        <v>18</v>
      </c>
      <c r="F665" s="246" t="s">
        <v>519</v>
      </c>
      <c r="G665" s="244"/>
      <c r="H665" s="247">
        <v>2.3999999999999999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143</v>
      </c>
      <c r="AU665" s="253" t="s">
        <v>82</v>
      </c>
      <c r="AV665" s="14" t="s">
        <v>82</v>
      </c>
      <c r="AW665" s="14" t="s">
        <v>34</v>
      </c>
      <c r="AX665" s="14" t="s">
        <v>72</v>
      </c>
      <c r="AY665" s="253" t="s">
        <v>133</v>
      </c>
    </row>
    <row r="666" s="14" customFormat="1">
      <c r="A666" s="14"/>
      <c r="B666" s="243"/>
      <c r="C666" s="244"/>
      <c r="D666" s="234" t="s">
        <v>143</v>
      </c>
      <c r="E666" s="245" t="s">
        <v>18</v>
      </c>
      <c r="F666" s="246" t="s">
        <v>520</v>
      </c>
      <c r="G666" s="244"/>
      <c r="H666" s="247">
        <v>6.9000000000000004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143</v>
      </c>
      <c r="AU666" s="253" t="s">
        <v>82</v>
      </c>
      <c r="AV666" s="14" t="s">
        <v>82</v>
      </c>
      <c r="AW666" s="14" t="s">
        <v>34</v>
      </c>
      <c r="AX666" s="14" t="s">
        <v>72</v>
      </c>
      <c r="AY666" s="253" t="s">
        <v>133</v>
      </c>
    </row>
    <row r="667" s="14" customFormat="1">
      <c r="A667" s="14"/>
      <c r="B667" s="243"/>
      <c r="C667" s="244"/>
      <c r="D667" s="234" t="s">
        <v>143</v>
      </c>
      <c r="E667" s="245" t="s">
        <v>18</v>
      </c>
      <c r="F667" s="246" t="s">
        <v>521</v>
      </c>
      <c r="G667" s="244"/>
      <c r="H667" s="247">
        <v>5.5999999999999996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143</v>
      </c>
      <c r="AU667" s="253" t="s">
        <v>82</v>
      </c>
      <c r="AV667" s="14" t="s">
        <v>82</v>
      </c>
      <c r="AW667" s="14" t="s">
        <v>34</v>
      </c>
      <c r="AX667" s="14" t="s">
        <v>72</v>
      </c>
      <c r="AY667" s="253" t="s">
        <v>133</v>
      </c>
    </row>
    <row r="668" s="14" customFormat="1">
      <c r="A668" s="14"/>
      <c r="B668" s="243"/>
      <c r="C668" s="244"/>
      <c r="D668" s="234" t="s">
        <v>143</v>
      </c>
      <c r="E668" s="245" t="s">
        <v>18</v>
      </c>
      <c r="F668" s="246" t="s">
        <v>522</v>
      </c>
      <c r="G668" s="244"/>
      <c r="H668" s="247">
        <v>1.3999999999999999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143</v>
      </c>
      <c r="AU668" s="253" t="s">
        <v>82</v>
      </c>
      <c r="AV668" s="14" t="s">
        <v>82</v>
      </c>
      <c r="AW668" s="14" t="s">
        <v>34</v>
      </c>
      <c r="AX668" s="14" t="s">
        <v>72</v>
      </c>
      <c r="AY668" s="253" t="s">
        <v>133</v>
      </c>
    </row>
    <row r="669" s="14" customFormat="1">
      <c r="A669" s="14"/>
      <c r="B669" s="243"/>
      <c r="C669" s="244"/>
      <c r="D669" s="234" t="s">
        <v>143</v>
      </c>
      <c r="E669" s="245" t="s">
        <v>18</v>
      </c>
      <c r="F669" s="246" t="s">
        <v>523</v>
      </c>
      <c r="G669" s="244"/>
      <c r="H669" s="247">
        <v>4.2000000000000002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143</v>
      </c>
      <c r="AU669" s="253" t="s">
        <v>82</v>
      </c>
      <c r="AV669" s="14" t="s">
        <v>82</v>
      </c>
      <c r="AW669" s="14" t="s">
        <v>34</v>
      </c>
      <c r="AX669" s="14" t="s">
        <v>72</v>
      </c>
      <c r="AY669" s="253" t="s">
        <v>133</v>
      </c>
    </row>
    <row r="670" s="14" customFormat="1">
      <c r="A670" s="14"/>
      <c r="B670" s="243"/>
      <c r="C670" s="244"/>
      <c r="D670" s="234" t="s">
        <v>143</v>
      </c>
      <c r="E670" s="245" t="s">
        <v>18</v>
      </c>
      <c r="F670" s="246" t="s">
        <v>524</v>
      </c>
      <c r="G670" s="244"/>
      <c r="H670" s="247">
        <v>3.7999999999999998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143</v>
      </c>
      <c r="AU670" s="253" t="s">
        <v>82</v>
      </c>
      <c r="AV670" s="14" t="s">
        <v>82</v>
      </c>
      <c r="AW670" s="14" t="s">
        <v>34</v>
      </c>
      <c r="AX670" s="14" t="s">
        <v>72</v>
      </c>
      <c r="AY670" s="253" t="s">
        <v>133</v>
      </c>
    </row>
    <row r="671" s="14" customFormat="1">
      <c r="A671" s="14"/>
      <c r="B671" s="243"/>
      <c r="C671" s="244"/>
      <c r="D671" s="234" t="s">
        <v>143</v>
      </c>
      <c r="E671" s="245" t="s">
        <v>18</v>
      </c>
      <c r="F671" s="246" t="s">
        <v>518</v>
      </c>
      <c r="G671" s="244"/>
      <c r="H671" s="247">
        <v>4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143</v>
      </c>
      <c r="AU671" s="253" t="s">
        <v>82</v>
      </c>
      <c r="AV671" s="14" t="s">
        <v>82</v>
      </c>
      <c r="AW671" s="14" t="s">
        <v>34</v>
      </c>
      <c r="AX671" s="14" t="s">
        <v>72</v>
      </c>
      <c r="AY671" s="253" t="s">
        <v>133</v>
      </c>
    </row>
    <row r="672" s="14" customFormat="1">
      <c r="A672" s="14"/>
      <c r="B672" s="243"/>
      <c r="C672" s="244"/>
      <c r="D672" s="234" t="s">
        <v>143</v>
      </c>
      <c r="E672" s="245" t="s">
        <v>18</v>
      </c>
      <c r="F672" s="246" t="s">
        <v>521</v>
      </c>
      <c r="G672" s="244"/>
      <c r="H672" s="247">
        <v>5.5999999999999996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143</v>
      </c>
      <c r="AU672" s="253" t="s">
        <v>82</v>
      </c>
      <c r="AV672" s="14" t="s">
        <v>82</v>
      </c>
      <c r="AW672" s="14" t="s">
        <v>34</v>
      </c>
      <c r="AX672" s="14" t="s">
        <v>72</v>
      </c>
      <c r="AY672" s="253" t="s">
        <v>133</v>
      </c>
    </row>
    <row r="673" s="14" customFormat="1">
      <c r="A673" s="14"/>
      <c r="B673" s="243"/>
      <c r="C673" s="244"/>
      <c r="D673" s="234" t="s">
        <v>143</v>
      </c>
      <c r="E673" s="245" t="s">
        <v>18</v>
      </c>
      <c r="F673" s="246" t="s">
        <v>525</v>
      </c>
      <c r="G673" s="244"/>
      <c r="H673" s="247">
        <v>2.7200000000000002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143</v>
      </c>
      <c r="AU673" s="253" t="s">
        <v>82</v>
      </c>
      <c r="AV673" s="14" t="s">
        <v>82</v>
      </c>
      <c r="AW673" s="14" t="s">
        <v>34</v>
      </c>
      <c r="AX673" s="14" t="s">
        <v>72</v>
      </c>
      <c r="AY673" s="253" t="s">
        <v>133</v>
      </c>
    </row>
    <row r="674" s="14" customFormat="1">
      <c r="A674" s="14"/>
      <c r="B674" s="243"/>
      <c r="C674" s="244"/>
      <c r="D674" s="234" t="s">
        <v>143</v>
      </c>
      <c r="E674" s="245" t="s">
        <v>18</v>
      </c>
      <c r="F674" s="246" t="s">
        <v>501</v>
      </c>
      <c r="G674" s="244"/>
      <c r="H674" s="247">
        <v>1.2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143</v>
      </c>
      <c r="AU674" s="253" t="s">
        <v>82</v>
      </c>
      <c r="AV674" s="14" t="s">
        <v>82</v>
      </c>
      <c r="AW674" s="14" t="s">
        <v>34</v>
      </c>
      <c r="AX674" s="14" t="s">
        <v>72</v>
      </c>
      <c r="AY674" s="253" t="s">
        <v>133</v>
      </c>
    </row>
    <row r="675" s="14" customFormat="1">
      <c r="A675" s="14"/>
      <c r="B675" s="243"/>
      <c r="C675" s="244"/>
      <c r="D675" s="234" t="s">
        <v>143</v>
      </c>
      <c r="E675" s="245" t="s">
        <v>18</v>
      </c>
      <c r="F675" s="246" t="s">
        <v>255</v>
      </c>
      <c r="G675" s="244"/>
      <c r="H675" s="247">
        <v>1.6000000000000001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143</v>
      </c>
      <c r="AU675" s="253" t="s">
        <v>82</v>
      </c>
      <c r="AV675" s="14" t="s">
        <v>82</v>
      </c>
      <c r="AW675" s="14" t="s">
        <v>34</v>
      </c>
      <c r="AX675" s="14" t="s">
        <v>72</v>
      </c>
      <c r="AY675" s="253" t="s">
        <v>133</v>
      </c>
    </row>
    <row r="676" s="13" customFormat="1">
      <c r="A676" s="13"/>
      <c r="B676" s="232"/>
      <c r="C676" s="233"/>
      <c r="D676" s="234" t="s">
        <v>143</v>
      </c>
      <c r="E676" s="235" t="s">
        <v>18</v>
      </c>
      <c r="F676" s="236" t="s">
        <v>526</v>
      </c>
      <c r="G676" s="233"/>
      <c r="H676" s="235" t="s">
        <v>18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143</v>
      </c>
      <c r="AU676" s="242" t="s">
        <v>82</v>
      </c>
      <c r="AV676" s="13" t="s">
        <v>80</v>
      </c>
      <c r="AW676" s="13" t="s">
        <v>34</v>
      </c>
      <c r="AX676" s="13" t="s">
        <v>72</v>
      </c>
      <c r="AY676" s="242" t="s">
        <v>133</v>
      </c>
    </row>
    <row r="677" s="14" customFormat="1">
      <c r="A677" s="14"/>
      <c r="B677" s="243"/>
      <c r="C677" s="244"/>
      <c r="D677" s="234" t="s">
        <v>143</v>
      </c>
      <c r="E677" s="245" t="s">
        <v>18</v>
      </c>
      <c r="F677" s="246" t="s">
        <v>527</v>
      </c>
      <c r="G677" s="244"/>
      <c r="H677" s="247">
        <v>1.95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143</v>
      </c>
      <c r="AU677" s="253" t="s">
        <v>82</v>
      </c>
      <c r="AV677" s="14" t="s">
        <v>82</v>
      </c>
      <c r="AW677" s="14" t="s">
        <v>34</v>
      </c>
      <c r="AX677" s="14" t="s">
        <v>72</v>
      </c>
      <c r="AY677" s="253" t="s">
        <v>133</v>
      </c>
    </row>
    <row r="678" s="15" customFormat="1">
      <c r="A678" s="15"/>
      <c r="B678" s="254"/>
      <c r="C678" s="255"/>
      <c r="D678" s="234" t="s">
        <v>143</v>
      </c>
      <c r="E678" s="256" t="s">
        <v>18</v>
      </c>
      <c r="F678" s="257" t="s">
        <v>148</v>
      </c>
      <c r="G678" s="255"/>
      <c r="H678" s="258">
        <v>85.969999999999999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143</v>
      </c>
      <c r="AU678" s="264" t="s">
        <v>82</v>
      </c>
      <c r="AV678" s="15" t="s">
        <v>141</v>
      </c>
      <c r="AW678" s="15" t="s">
        <v>34</v>
      </c>
      <c r="AX678" s="15" t="s">
        <v>80</v>
      </c>
      <c r="AY678" s="264" t="s">
        <v>133</v>
      </c>
    </row>
    <row r="679" s="2" customFormat="1" ht="21.75" customHeight="1">
      <c r="A679" s="40"/>
      <c r="B679" s="41"/>
      <c r="C679" s="220" t="s">
        <v>528</v>
      </c>
      <c r="D679" s="220" t="s">
        <v>136</v>
      </c>
      <c r="E679" s="221" t="s">
        <v>529</v>
      </c>
      <c r="F679" s="222" t="s">
        <v>530</v>
      </c>
      <c r="G679" s="223" t="s">
        <v>178</v>
      </c>
      <c r="H679" s="224">
        <v>246.31</v>
      </c>
      <c r="I679" s="225"/>
      <c r="J679" s="224">
        <f>ROUND(I679*H679,2)</f>
        <v>0</v>
      </c>
      <c r="K679" s="222" t="s">
        <v>140</v>
      </c>
      <c r="L679" s="46"/>
      <c r="M679" s="226" t="s">
        <v>18</v>
      </c>
      <c r="N679" s="227" t="s">
        <v>43</v>
      </c>
      <c r="O679" s="86"/>
      <c r="P679" s="228">
        <f>O679*H679</f>
        <v>0</v>
      </c>
      <c r="Q679" s="228">
        <v>0</v>
      </c>
      <c r="R679" s="228">
        <f>Q679*H679</f>
        <v>0</v>
      </c>
      <c r="S679" s="228">
        <v>0.045999999999999999</v>
      </c>
      <c r="T679" s="229">
        <f>S679*H679</f>
        <v>11.330259999999999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0" t="s">
        <v>141</v>
      </c>
      <c r="AT679" s="230" t="s">
        <v>136</v>
      </c>
      <c r="AU679" s="230" t="s">
        <v>82</v>
      </c>
      <c r="AY679" s="19" t="s">
        <v>133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9" t="s">
        <v>80</v>
      </c>
      <c r="BK679" s="231">
        <f>ROUND(I679*H679,2)</f>
        <v>0</v>
      </c>
      <c r="BL679" s="19" t="s">
        <v>141</v>
      </c>
      <c r="BM679" s="230" t="s">
        <v>531</v>
      </c>
    </row>
    <row r="680" s="13" customFormat="1">
      <c r="A680" s="13"/>
      <c r="B680" s="232"/>
      <c r="C680" s="233"/>
      <c r="D680" s="234" t="s">
        <v>143</v>
      </c>
      <c r="E680" s="235" t="s">
        <v>18</v>
      </c>
      <c r="F680" s="236" t="s">
        <v>412</v>
      </c>
      <c r="G680" s="233"/>
      <c r="H680" s="235" t="s">
        <v>18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143</v>
      </c>
      <c r="AU680" s="242" t="s">
        <v>82</v>
      </c>
      <c r="AV680" s="13" t="s">
        <v>80</v>
      </c>
      <c r="AW680" s="13" t="s">
        <v>34</v>
      </c>
      <c r="AX680" s="13" t="s">
        <v>72</v>
      </c>
      <c r="AY680" s="242" t="s">
        <v>133</v>
      </c>
    </row>
    <row r="681" s="13" customFormat="1">
      <c r="A681" s="13"/>
      <c r="B681" s="232"/>
      <c r="C681" s="233"/>
      <c r="D681" s="234" t="s">
        <v>143</v>
      </c>
      <c r="E681" s="235" t="s">
        <v>18</v>
      </c>
      <c r="F681" s="236" t="s">
        <v>532</v>
      </c>
      <c r="G681" s="233"/>
      <c r="H681" s="235" t="s">
        <v>18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143</v>
      </c>
      <c r="AU681" s="242" t="s">
        <v>82</v>
      </c>
      <c r="AV681" s="13" t="s">
        <v>80</v>
      </c>
      <c r="AW681" s="13" t="s">
        <v>34</v>
      </c>
      <c r="AX681" s="13" t="s">
        <v>72</v>
      </c>
      <c r="AY681" s="242" t="s">
        <v>133</v>
      </c>
    </row>
    <row r="682" s="14" customFormat="1">
      <c r="A682" s="14"/>
      <c r="B682" s="243"/>
      <c r="C682" s="244"/>
      <c r="D682" s="234" t="s">
        <v>143</v>
      </c>
      <c r="E682" s="245" t="s">
        <v>18</v>
      </c>
      <c r="F682" s="246" t="s">
        <v>533</v>
      </c>
      <c r="G682" s="244"/>
      <c r="H682" s="247">
        <v>13.279999999999999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143</v>
      </c>
      <c r="AU682" s="253" t="s">
        <v>82</v>
      </c>
      <c r="AV682" s="14" t="s">
        <v>82</v>
      </c>
      <c r="AW682" s="14" t="s">
        <v>34</v>
      </c>
      <c r="AX682" s="14" t="s">
        <v>72</v>
      </c>
      <c r="AY682" s="253" t="s">
        <v>133</v>
      </c>
    </row>
    <row r="683" s="14" customFormat="1">
      <c r="A683" s="14"/>
      <c r="B683" s="243"/>
      <c r="C683" s="244"/>
      <c r="D683" s="234" t="s">
        <v>143</v>
      </c>
      <c r="E683" s="245" t="s">
        <v>18</v>
      </c>
      <c r="F683" s="246" t="s">
        <v>349</v>
      </c>
      <c r="G683" s="244"/>
      <c r="H683" s="247">
        <v>0.56000000000000005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143</v>
      </c>
      <c r="AU683" s="253" t="s">
        <v>82</v>
      </c>
      <c r="AV683" s="14" t="s">
        <v>82</v>
      </c>
      <c r="AW683" s="14" t="s">
        <v>34</v>
      </c>
      <c r="AX683" s="14" t="s">
        <v>72</v>
      </c>
      <c r="AY683" s="253" t="s">
        <v>133</v>
      </c>
    </row>
    <row r="684" s="14" customFormat="1">
      <c r="A684" s="14"/>
      <c r="B684" s="243"/>
      <c r="C684" s="244"/>
      <c r="D684" s="234" t="s">
        <v>143</v>
      </c>
      <c r="E684" s="245" t="s">
        <v>18</v>
      </c>
      <c r="F684" s="246" t="s">
        <v>534</v>
      </c>
      <c r="G684" s="244"/>
      <c r="H684" s="247">
        <v>-2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143</v>
      </c>
      <c r="AU684" s="253" t="s">
        <v>82</v>
      </c>
      <c r="AV684" s="14" t="s">
        <v>82</v>
      </c>
      <c r="AW684" s="14" t="s">
        <v>34</v>
      </c>
      <c r="AX684" s="14" t="s">
        <v>72</v>
      </c>
      <c r="AY684" s="253" t="s">
        <v>133</v>
      </c>
    </row>
    <row r="685" s="13" customFormat="1">
      <c r="A685" s="13"/>
      <c r="B685" s="232"/>
      <c r="C685" s="233"/>
      <c r="D685" s="234" t="s">
        <v>143</v>
      </c>
      <c r="E685" s="235" t="s">
        <v>18</v>
      </c>
      <c r="F685" s="236" t="s">
        <v>535</v>
      </c>
      <c r="G685" s="233"/>
      <c r="H685" s="235" t="s">
        <v>18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143</v>
      </c>
      <c r="AU685" s="242" t="s">
        <v>82</v>
      </c>
      <c r="AV685" s="13" t="s">
        <v>80</v>
      </c>
      <c r="AW685" s="13" t="s">
        <v>34</v>
      </c>
      <c r="AX685" s="13" t="s">
        <v>72</v>
      </c>
      <c r="AY685" s="242" t="s">
        <v>133</v>
      </c>
    </row>
    <row r="686" s="14" customFormat="1">
      <c r="A686" s="14"/>
      <c r="B686" s="243"/>
      <c r="C686" s="244"/>
      <c r="D686" s="234" t="s">
        <v>143</v>
      </c>
      <c r="E686" s="245" t="s">
        <v>18</v>
      </c>
      <c r="F686" s="246" t="s">
        <v>536</v>
      </c>
      <c r="G686" s="244"/>
      <c r="H686" s="247">
        <v>23.399999999999999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143</v>
      </c>
      <c r="AU686" s="253" t="s">
        <v>82</v>
      </c>
      <c r="AV686" s="14" t="s">
        <v>82</v>
      </c>
      <c r="AW686" s="14" t="s">
        <v>34</v>
      </c>
      <c r="AX686" s="14" t="s">
        <v>72</v>
      </c>
      <c r="AY686" s="253" t="s">
        <v>133</v>
      </c>
    </row>
    <row r="687" s="14" customFormat="1">
      <c r="A687" s="14"/>
      <c r="B687" s="243"/>
      <c r="C687" s="244"/>
      <c r="D687" s="234" t="s">
        <v>143</v>
      </c>
      <c r="E687" s="245" t="s">
        <v>18</v>
      </c>
      <c r="F687" s="246" t="s">
        <v>537</v>
      </c>
      <c r="G687" s="244"/>
      <c r="H687" s="247">
        <v>2.1000000000000001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143</v>
      </c>
      <c r="AU687" s="253" t="s">
        <v>82</v>
      </c>
      <c r="AV687" s="14" t="s">
        <v>82</v>
      </c>
      <c r="AW687" s="14" t="s">
        <v>34</v>
      </c>
      <c r="AX687" s="14" t="s">
        <v>72</v>
      </c>
      <c r="AY687" s="253" t="s">
        <v>133</v>
      </c>
    </row>
    <row r="688" s="14" customFormat="1">
      <c r="A688" s="14"/>
      <c r="B688" s="243"/>
      <c r="C688" s="244"/>
      <c r="D688" s="234" t="s">
        <v>143</v>
      </c>
      <c r="E688" s="245" t="s">
        <v>18</v>
      </c>
      <c r="F688" s="246" t="s">
        <v>538</v>
      </c>
      <c r="G688" s="244"/>
      <c r="H688" s="247">
        <v>-3.6600000000000001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143</v>
      </c>
      <c r="AU688" s="253" t="s">
        <v>82</v>
      </c>
      <c r="AV688" s="14" t="s">
        <v>82</v>
      </c>
      <c r="AW688" s="14" t="s">
        <v>34</v>
      </c>
      <c r="AX688" s="14" t="s">
        <v>72</v>
      </c>
      <c r="AY688" s="253" t="s">
        <v>133</v>
      </c>
    </row>
    <row r="689" s="13" customFormat="1">
      <c r="A689" s="13"/>
      <c r="B689" s="232"/>
      <c r="C689" s="233"/>
      <c r="D689" s="234" t="s">
        <v>143</v>
      </c>
      <c r="E689" s="235" t="s">
        <v>18</v>
      </c>
      <c r="F689" s="236" t="s">
        <v>539</v>
      </c>
      <c r="G689" s="233"/>
      <c r="H689" s="235" t="s">
        <v>18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143</v>
      </c>
      <c r="AU689" s="242" t="s">
        <v>82</v>
      </c>
      <c r="AV689" s="13" t="s">
        <v>80</v>
      </c>
      <c r="AW689" s="13" t="s">
        <v>34</v>
      </c>
      <c r="AX689" s="13" t="s">
        <v>72</v>
      </c>
      <c r="AY689" s="242" t="s">
        <v>133</v>
      </c>
    </row>
    <row r="690" s="14" customFormat="1">
      <c r="A690" s="14"/>
      <c r="B690" s="243"/>
      <c r="C690" s="244"/>
      <c r="D690" s="234" t="s">
        <v>143</v>
      </c>
      <c r="E690" s="245" t="s">
        <v>18</v>
      </c>
      <c r="F690" s="246" t="s">
        <v>540</v>
      </c>
      <c r="G690" s="244"/>
      <c r="H690" s="247">
        <v>18.109999999999999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143</v>
      </c>
      <c r="AU690" s="253" t="s">
        <v>82</v>
      </c>
      <c r="AV690" s="14" t="s">
        <v>82</v>
      </c>
      <c r="AW690" s="14" t="s">
        <v>34</v>
      </c>
      <c r="AX690" s="14" t="s">
        <v>72</v>
      </c>
      <c r="AY690" s="253" t="s">
        <v>133</v>
      </c>
    </row>
    <row r="691" s="14" customFormat="1">
      <c r="A691" s="14"/>
      <c r="B691" s="243"/>
      <c r="C691" s="244"/>
      <c r="D691" s="234" t="s">
        <v>143</v>
      </c>
      <c r="E691" s="245" t="s">
        <v>18</v>
      </c>
      <c r="F691" s="246" t="s">
        <v>377</v>
      </c>
      <c r="G691" s="244"/>
      <c r="H691" s="247">
        <v>-1.6000000000000001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143</v>
      </c>
      <c r="AU691" s="253" t="s">
        <v>82</v>
      </c>
      <c r="AV691" s="14" t="s">
        <v>82</v>
      </c>
      <c r="AW691" s="14" t="s">
        <v>34</v>
      </c>
      <c r="AX691" s="14" t="s">
        <v>72</v>
      </c>
      <c r="AY691" s="253" t="s">
        <v>133</v>
      </c>
    </row>
    <row r="692" s="13" customFormat="1">
      <c r="A692" s="13"/>
      <c r="B692" s="232"/>
      <c r="C692" s="233"/>
      <c r="D692" s="234" t="s">
        <v>143</v>
      </c>
      <c r="E692" s="235" t="s">
        <v>18</v>
      </c>
      <c r="F692" s="236" t="s">
        <v>541</v>
      </c>
      <c r="G692" s="233"/>
      <c r="H692" s="235" t="s">
        <v>18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143</v>
      </c>
      <c r="AU692" s="242" t="s">
        <v>82</v>
      </c>
      <c r="AV692" s="13" t="s">
        <v>80</v>
      </c>
      <c r="AW692" s="13" t="s">
        <v>34</v>
      </c>
      <c r="AX692" s="13" t="s">
        <v>72</v>
      </c>
      <c r="AY692" s="242" t="s">
        <v>133</v>
      </c>
    </row>
    <row r="693" s="14" customFormat="1">
      <c r="A693" s="14"/>
      <c r="B693" s="243"/>
      <c r="C693" s="244"/>
      <c r="D693" s="234" t="s">
        <v>143</v>
      </c>
      <c r="E693" s="245" t="s">
        <v>18</v>
      </c>
      <c r="F693" s="246" t="s">
        <v>542</v>
      </c>
      <c r="G693" s="244"/>
      <c r="H693" s="247">
        <v>11.93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143</v>
      </c>
      <c r="AU693" s="253" t="s">
        <v>82</v>
      </c>
      <c r="AV693" s="14" t="s">
        <v>82</v>
      </c>
      <c r="AW693" s="14" t="s">
        <v>34</v>
      </c>
      <c r="AX693" s="14" t="s">
        <v>72</v>
      </c>
      <c r="AY693" s="253" t="s">
        <v>133</v>
      </c>
    </row>
    <row r="694" s="14" customFormat="1">
      <c r="A694" s="14"/>
      <c r="B694" s="243"/>
      <c r="C694" s="244"/>
      <c r="D694" s="234" t="s">
        <v>143</v>
      </c>
      <c r="E694" s="245" t="s">
        <v>18</v>
      </c>
      <c r="F694" s="246" t="s">
        <v>543</v>
      </c>
      <c r="G694" s="244"/>
      <c r="H694" s="247">
        <v>-1.1200000000000001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143</v>
      </c>
      <c r="AU694" s="253" t="s">
        <v>82</v>
      </c>
      <c r="AV694" s="14" t="s">
        <v>82</v>
      </c>
      <c r="AW694" s="14" t="s">
        <v>34</v>
      </c>
      <c r="AX694" s="14" t="s">
        <v>72</v>
      </c>
      <c r="AY694" s="253" t="s">
        <v>133</v>
      </c>
    </row>
    <row r="695" s="13" customFormat="1">
      <c r="A695" s="13"/>
      <c r="B695" s="232"/>
      <c r="C695" s="233"/>
      <c r="D695" s="234" t="s">
        <v>143</v>
      </c>
      <c r="E695" s="235" t="s">
        <v>18</v>
      </c>
      <c r="F695" s="236" t="s">
        <v>544</v>
      </c>
      <c r="G695" s="233"/>
      <c r="H695" s="235" t="s">
        <v>18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143</v>
      </c>
      <c r="AU695" s="242" t="s">
        <v>82</v>
      </c>
      <c r="AV695" s="13" t="s">
        <v>80</v>
      </c>
      <c r="AW695" s="13" t="s">
        <v>34</v>
      </c>
      <c r="AX695" s="13" t="s">
        <v>72</v>
      </c>
      <c r="AY695" s="242" t="s">
        <v>133</v>
      </c>
    </row>
    <row r="696" s="14" customFormat="1">
      <c r="A696" s="14"/>
      <c r="B696" s="243"/>
      <c r="C696" s="244"/>
      <c r="D696" s="234" t="s">
        <v>143</v>
      </c>
      <c r="E696" s="245" t="s">
        <v>18</v>
      </c>
      <c r="F696" s="246" t="s">
        <v>545</v>
      </c>
      <c r="G696" s="244"/>
      <c r="H696" s="247">
        <v>9.3399999999999999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143</v>
      </c>
      <c r="AU696" s="253" t="s">
        <v>82</v>
      </c>
      <c r="AV696" s="14" t="s">
        <v>82</v>
      </c>
      <c r="AW696" s="14" t="s">
        <v>34</v>
      </c>
      <c r="AX696" s="14" t="s">
        <v>72</v>
      </c>
      <c r="AY696" s="253" t="s">
        <v>133</v>
      </c>
    </row>
    <row r="697" s="14" customFormat="1">
      <c r="A697" s="14"/>
      <c r="B697" s="243"/>
      <c r="C697" s="244"/>
      <c r="D697" s="234" t="s">
        <v>143</v>
      </c>
      <c r="E697" s="245" t="s">
        <v>18</v>
      </c>
      <c r="F697" s="246" t="s">
        <v>546</v>
      </c>
      <c r="G697" s="244"/>
      <c r="H697" s="247">
        <v>-0.56000000000000005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143</v>
      </c>
      <c r="AU697" s="253" t="s">
        <v>82</v>
      </c>
      <c r="AV697" s="14" t="s">
        <v>82</v>
      </c>
      <c r="AW697" s="14" t="s">
        <v>34</v>
      </c>
      <c r="AX697" s="14" t="s">
        <v>72</v>
      </c>
      <c r="AY697" s="253" t="s">
        <v>133</v>
      </c>
    </row>
    <row r="698" s="13" customFormat="1">
      <c r="A698" s="13"/>
      <c r="B698" s="232"/>
      <c r="C698" s="233"/>
      <c r="D698" s="234" t="s">
        <v>143</v>
      </c>
      <c r="E698" s="235" t="s">
        <v>18</v>
      </c>
      <c r="F698" s="236" t="s">
        <v>547</v>
      </c>
      <c r="G698" s="233"/>
      <c r="H698" s="235" t="s">
        <v>18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143</v>
      </c>
      <c r="AU698" s="242" t="s">
        <v>82</v>
      </c>
      <c r="AV698" s="13" t="s">
        <v>80</v>
      </c>
      <c r="AW698" s="13" t="s">
        <v>34</v>
      </c>
      <c r="AX698" s="13" t="s">
        <v>72</v>
      </c>
      <c r="AY698" s="242" t="s">
        <v>133</v>
      </c>
    </row>
    <row r="699" s="14" customFormat="1">
      <c r="A699" s="14"/>
      <c r="B699" s="243"/>
      <c r="C699" s="244"/>
      <c r="D699" s="234" t="s">
        <v>143</v>
      </c>
      <c r="E699" s="245" t="s">
        <v>18</v>
      </c>
      <c r="F699" s="246" t="s">
        <v>548</v>
      </c>
      <c r="G699" s="244"/>
      <c r="H699" s="247">
        <v>8.7799999999999994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143</v>
      </c>
      <c r="AU699" s="253" t="s">
        <v>82</v>
      </c>
      <c r="AV699" s="14" t="s">
        <v>82</v>
      </c>
      <c r="AW699" s="14" t="s">
        <v>34</v>
      </c>
      <c r="AX699" s="14" t="s">
        <v>72</v>
      </c>
      <c r="AY699" s="253" t="s">
        <v>133</v>
      </c>
    </row>
    <row r="700" s="14" customFormat="1">
      <c r="A700" s="14"/>
      <c r="B700" s="243"/>
      <c r="C700" s="244"/>
      <c r="D700" s="234" t="s">
        <v>143</v>
      </c>
      <c r="E700" s="245" t="s">
        <v>18</v>
      </c>
      <c r="F700" s="246" t="s">
        <v>549</v>
      </c>
      <c r="G700" s="244"/>
      <c r="H700" s="247">
        <v>0.57999999999999996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143</v>
      </c>
      <c r="AU700" s="253" t="s">
        <v>82</v>
      </c>
      <c r="AV700" s="14" t="s">
        <v>82</v>
      </c>
      <c r="AW700" s="14" t="s">
        <v>34</v>
      </c>
      <c r="AX700" s="14" t="s">
        <v>72</v>
      </c>
      <c r="AY700" s="253" t="s">
        <v>133</v>
      </c>
    </row>
    <row r="701" s="14" customFormat="1">
      <c r="A701" s="14"/>
      <c r="B701" s="243"/>
      <c r="C701" s="244"/>
      <c r="D701" s="234" t="s">
        <v>143</v>
      </c>
      <c r="E701" s="245" t="s">
        <v>18</v>
      </c>
      <c r="F701" s="246" t="s">
        <v>550</v>
      </c>
      <c r="G701" s="244"/>
      <c r="H701" s="247">
        <v>-1.05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143</v>
      </c>
      <c r="AU701" s="253" t="s">
        <v>82</v>
      </c>
      <c r="AV701" s="14" t="s">
        <v>82</v>
      </c>
      <c r="AW701" s="14" t="s">
        <v>34</v>
      </c>
      <c r="AX701" s="14" t="s">
        <v>72</v>
      </c>
      <c r="AY701" s="253" t="s">
        <v>133</v>
      </c>
    </row>
    <row r="702" s="13" customFormat="1">
      <c r="A702" s="13"/>
      <c r="B702" s="232"/>
      <c r="C702" s="233"/>
      <c r="D702" s="234" t="s">
        <v>143</v>
      </c>
      <c r="E702" s="235" t="s">
        <v>18</v>
      </c>
      <c r="F702" s="236" t="s">
        <v>493</v>
      </c>
      <c r="G702" s="233"/>
      <c r="H702" s="235" t="s">
        <v>18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143</v>
      </c>
      <c r="AU702" s="242" t="s">
        <v>82</v>
      </c>
      <c r="AV702" s="13" t="s">
        <v>80</v>
      </c>
      <c r="AW702" s="13" t="s">
        <v>34</v>
      </c>
      <c r="AX702" s="13" t="s">
        <v>72</v>
      </c>
      <c r="AY702" s="242" t="s">
        <v>133</v>
      </c>
    </row>
    <row r="703" s="14" customFormat="1">
      <c r="A703" s="14"/>
      <c r="B703" s="243"/>
      <c r="C703" s="244"/>
      <c r="D703" s="234" t="s">
        <v>143</v>
      </c>
      <c r="E703" s="245" t="s">
        <v>18</v>
      </c>
      <c r="F703" s="246" t="s">
        <v>551</v>
      </c>
      <c r="G703" s="244"/>
      <c r="H703" s="247">
        <v>56.799999999999997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143</v>
      </c>
      <c r="AU703" s="253" t="s">
        <v>82</v>
      </c>
      <c r="AV703" s="14" t="s">
        <v>82</v>
      </c>
      <c r="AW703" s="14" t="s">
        <v>34</v>
      </c>
      <c r="AX703" s="14" t="s">
        <v>72</v>
      </c>
      <c r="AY703" s="253" t="s">
        <v>133</v>
      </c>
    </row>
    <row r="704" s="14" customFormat="1">
      <c r="A704" s="14"/>
      <c r="B704" s="243"/>
      <c r="C704" s="244"/>
      <c r="D704" s="234" t="s">
        <v>143</v>
      </c>
      <c r="E704" s="245" t="s">
        <v>18</v>
      </c>
      <c r="F704" s="246" t="s">
        <v>552</v>
      </c>
      <c r="G704" s="244"/>
      <c r="H704" s="247">
        <v>0.73999999999999999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143</v>
      </c>
      <c r="AU704" s="253" t="s">
        <v>82</v>
      </c>
      <c r="AV704" s="14" t="s">
        <v>82</v>
      </c>
      <c r="AW704" s="14" t="s">
        <v>34</v>
      </c>
      <c r="AX704" s="14" t="s">
        <v>72</v>
      </c>
      <c r="AY704" s="253" t="s">
        <v>133</v>
      </c>
    </row>
    <row r="705" s="14" customFormat="1">
      <c r="A705" s="14"/>
      <c r="B705" s="243"/>
      <c r="C705" s="244"/>
      <c r="D705" s="234" t="s">
        <v>143</v>
      </c>
      <c r="E705" s="245" t="s">
        <v>18</v>
      </c>
      <c r="F705" s="246" t="s">
        <v>553</v>
      </c>
      <c r="G705" s="244"/>
      <c r="H705" s="247">
        <v>3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143</v>
      </c>
      <c r="AU705" s="253" t="s">
        <v>82</v>
      </c>
      <c r="AV705" s="14" t="s">
        <v>82</v>
      </c>
      <c r="AW705" s="14" t="s">
        <v>34</v>
      </c>
      <c r="AX705" s="14" t="s">
        <v>72</v>
      </c>
      <c r="AY705" s="253" t="s">
        <v>133</v>
      </c>
    </row>
    <row r="706" s="14" customFormat="1">
      <c r="A706" s="14"/>
      <c r="B706" s="243"/>
      <c r="C706" s="244"/>
      <c r="D706" s="234" t="s">
        <v>143</v>
      </c>
      <c r="E706" s="245" t="s">
        <v>18</v>
      </c>
      <c r="F706" s="246" t="s">
        <v>554</v>
      </c>
      <c r="G706" s="244"/>
      <c r="H706" s="247">
        <v>3.5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143</v>
      </c>
      <c r="AU706" s="253" t="s">
        <v>82</v>
      </c>
      <c r="AV706" s="14" t="s">
        <v>82</v>
      </c>
      <c r="AW706" s="14" t="s">
        <v>34</v>
      </c>
      <c r="AX706" s="14" t="s">
        <v>72</v>
      </c>
      <c r="AY706" s="253" t="s">
        <v>133</v>
      </c>
    </row>
    <row r="707" s="14" customFormat="1">
      <c r="A707" s="14"/>
      <c r="B707" s="243"/>
      <c r="C707" s="244"/>
      <c r="D707" s="234" t="s">
        <v>143</v>
      </c>
      <c r="E707" s="245" t="s">
        <v>18</v>
      </c>
      <c r="F707" s="246" t="s">
        <v>555</v>
      </c>
      <c r="G707" s="244"/>
      <c r="H707" s="247">
        <v>-7.6900000000000004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143</v>
      </c>
      <c r="AU707" s="253" t="s">
        <v>82</v>
      </c>
      <c r="AV707" s="14" t="s">
        <v>82</v>
      </c>
      <c r="AW707" s="14" t="s">
        <v>34</v>
      </c>
      <c r="AX707" s="14" t="s">
        <v>72</v>
      </c>
      <c r="AY707" s="253" t="s">
        <v>133</v>
      </c>
    </row>
    <row r="708" s="13" customFormat="1">
      <c r="A708" s="13"/>
      <c r="B708" s="232"/>
      <c r="C708" s="233"/>
      <c r="D708" s="234" t="s">
        <v>143</v>
      </c>
      <c r="E708" s="235" t="s">
        <v>18</v>
      </c>
      <c r="F708" s="236" t="s">
        <v>556</v>
      </c>
      <c r="G708" s="233"/>
      <c r="H708" s="235" t="s">
        <v>18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143</v>
      </c>
      <c r="AU708" s="242" t="s">
        <v>82</v>
      </c>
      <c r="AV708" s="13" t="s">
        <v>80</v>
      </c>
      <c r="AW708" s="13" t="s">
        <v>34</v>
      </c>
      <c r="AX708" s="13" t="s">
        <v>72</v>
      </c>
      <c r="AY708" s="242" t="s">
        <v>133</v>
      </c>
    </row>
    <row r="709" s="14" customFormat="1">
      <c r="A709" s="14"/>
      <c r="B709" s="243"/>
      <c r="C709" s="244"/>
      <c r="D709" s="234" t="s">
        <v>143</v>
      </c>
      <c r="E709" s="245" t="s">
        <v>18</v>
      </c>
      <c r="F709" s="246" t="s">
        <v>557</v>
      </c>
      <c r="G709" s="244"/>
      <c r="H709" s="247">
        <v>42.25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143</v>
      </c>
      <c r="AU709" s="253" t="s">
        <v>82</v>
      </c>
      <c r="AV709" s="14" t="s">
        <v>82</v>
      </c>
      <c r="AW709" s="14" t="s">
        <v>34</v>
      </c>
      <c r="AX709" s="14" t="s">
        <v>72</v>
      </c>
      <c r="AY709" s="253" t="s">
        <v>133</v>
      </c>
    </row>
    <row r="710" s="14" customFormat="1">
      <c r="A710" s="14"/>
      <c r="B710" s="243"/>
      <c r="C710" s="244"/>
      <c r="D710" s="234" t="s">
        <v>143</v>
      </c>
      <c r="E710" s="245" t="s">
        <v>18</v>
      </c>
      <c r="F710" s="246" t="s">
        <v>377</v>
      </c>
      <c r="G710" s="244"/>
      <c r="H710" s="247">
        <v>-1.6000000000000001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143</v>
      </c>
      <c r="AU710" s="253" t="s">
        <v>82</v>
      </c>
      <c r="AV710" s="14" t="s">
        <v>82</v>
      </c>
      <c r="AW710" s="14" t="s">
        <v>34</v>
      </c>
      <c r="AX710" s="14" t="s">
        <v>72</v>
      </c>
      <c r="AY710" s="253" t="s">
        <v>133</v>
      </c>
    </row>
    <row r="711" s="13" customFormat="1">
      <c r="A711" s="13"/>
      <c r="B711" s="232"/>
      <c r="C711" s="233"/>
      <c r="D711" s="234" t="s">
        <v>143</v>
      </c>
      <c r="E711" s="235" t="s">
        <v>18</v>
      </c>
      <c r="F711" s="236" t="s">
        <v>558</v>
      </c>
      <c r="G711" s="233"/>
      <c r="H711" s="235" t="s">
        <v>18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143</v>
      </c>
      <c r="AU711" s="242" t="s">
        <v>82</v>
      </c>
      <c r="AV711" s="13" t="s">
        <v>80</v>
      </c>
      <c r="AW711" s="13" t="s">
        <v>34</v>
      </c>
      <c r="AX711" s="13" t="s">
        <v>72</v>
      </c>
      <c r="AY711" s="242" t="s">
        <v>133</v>
      </c>
    </row>
    <row r="712" s="14" customFormat="1">
      <c r="A712" s="14"/>
      <c r="B712" s="243"/>
      <c r="C712" s="244"/>
      <c r="D712" s="234" t="s">
        <v>143</v>
      </c>
      <c r="E712" s="245" t="s">
        <v>18</v>
      </c>
      <c r="F712" s="246" t="s">
        <v>559</v>
      </c>
      <c r="G712" s="244"/>
      <c r="H712" s="247">
        <v>19.510000000000002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143</v>
      </c>
      <c r="AU712" s="253" t="s">
        <v>82</v>
      </c>
      <c r="AV712" s="14" t="s">
        <v>82</v>
      </c>
      <c r="AW712" s="14" t="s">
        <v>34</v>
      </c>
      <c r="AX712" s="14" t="s">
        <v>72</v>
      </c>
      <c r="AY712" s="253" t="s">
        <v>133</v>
      </c>
    </row>
    <row r="713" s="14" customFormat="1">
      <c r="A713" s="14"/>
      <c r="B713" s="243"/>
      <c r="C713" s="244"/>
      <c r="D713" s="234" t="s">
        <v>143</v>
      </c>
      <c r="E713" s="245" t="s">
        <v>18</v>
      </c>
      <c r="F713" s="246" t="s">
        <v>560</v>
      </c>
      <c r="G713" s="244"/>
      <c r="H713" s="247">
        <v>-0.56000000000000005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143</v>
      </c>
      <c r="AU713" s="253" t="s">
        <v>82</v>
      </c>
      <c r="AV713" s="14" t="s">
        <v>82</v>
      </c>
      <c r="AW713" s="14" t="s">
        <v>34</v>
      </c>
      <c r="AX713" s="14" t="s">
        <v>72</v>
      </c>
      <c r="AY713" s="253" t="s">
        <v>133</v>
      </c>
    </row>
    <row r="714" s="13" customFormat="1">
      <c r="A714" s="13"/>
      <c r="B714" s="232"/>
      <c r="C714" s="233"/>
      <c r="D714" s="234" t="s">
        <v>143</v>
      </c>
      <c r="E714" s="235" t="s">
        <v>18</v>
      </c>
      <c r="F714" s="236" t="s">
        <v>561</v>
      </c>
      <c r="G714" s="233"/>
      <c r="H714" s="235" t="s">
        <v>18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143</v>
      </c>
      <c r="AU714" s="242" t="s">
        <v>82</v>
      </c>
      <c r="AV714" s="13" t="s">
        <v>80</v>
      </c>
      <c r="AW714" s="13" t="s">
        <v>34</v>
      </c>
      <c r="AX714" s="13" t="s">
        <v>72</v>
      </c>
      <c r="AY714" s="242" t="s">
        <v>133</v>
      </c>
    </row>
    <row r="715" s="14" customFormat="1">
      <c r="A715" s="14"/>
      <c r="B715" s="243"/>
      <c r="C715" s="244"/>
      <c r="D715" s="234" t="s">
        <v>143</v>
      </c>
      <c r="E715" s="245" t="s">
        <v>18</v>
      </c>
      <c r="F715" s="246" t="s">
        <v>562</v>
      </c>
      <c r="G715" s="244"/>
      <c r="H715" s="247">
        <v>0.76000000000000001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143</v>
      </c>
      <c r="AU715" s="253" t="s">
        <v>82</v>
      </c>
      <c r="AV715" s="14" t="s">
        <v>82</v>
      </c>
      <c r="AW715" s="14" t="s">
        <v>34</v>
      </c>
      <c r="AX715" s="14" t="s">
        <v>72</v>
      </c>
      <c r="AY715" s="253" t="s">
        <v>133</v>
      </c>
    </row>
    <row r="716" s="14" customFormat="1">
      <c r="A716" s="14"/>
      <c r="B716" s="243"/>
      <c r="C716" s="244"/>
      <c r="D716" s="234" t="s">
        <v>143</v>
      </c>
      <c r="E716" s="245" t="s">
        <v>18</v>
      </c>
      <c r="F716" s="246" t="s">
        <v>563</v>
      </c>
      <c r="G716" s="244"/>
      <c r="H716" s="247">
        <v>-0.12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143</v>
      </c>
      <c r="AU716" s="253" t="s">
        <v>82</v>
      </c>
      <c r="AV716" s="14" t="s">
        <v>82</v>
      </c>
      <c r="AW716" s="14" t="s">
        <v>34</v>
      </c>
      <c r="AX716" s="14" t="s">
        <v>72</v>
      </c>
      <c r="AY716" s="253" t="s">
        <v>133</v>
      </c>
    </row>
    <row r="717" s="13" customFormat="1">
      <c r="A717" s="13"/>
      <c r="B717" s="232"/>
      <c r="C717" s="233"/>
      <c r="D717" s="234" t="s">
        <v>143</v>
      </c>
      <c r="E717" s="235" t="s">
        <v>18</v>
      </c>
      <c r="F717" s="236" t="s">
        <v>564</v>
      </c>
      <c r="G717" s="233"/>
      <c r="H717" s="235" t="s">
        <v>18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143</v>
      </c>
      <c r="AU717" s="242" t="s">
        <v>82</v>
      </c>
      <c r="AV717" s="13" t="s">
        <v>80</v>
      </c>
      <c r="AW717" s="13" t="s">
        <v>34</v>
      </c>
      <c r="AX717" s="13" t="s">
        <v>72</v>
      </c>
      <c r="AY717" s="242" t="s">
        <v>133</v>
      </c>
    </row>
    <row r="718" s="14" customFormat="1">
      <c r="A718" s="14"/>
      <c r="B718" s="243"/>
      <c r="C718" s="244"/>
      <c r="D718" s="234" t="s">
        <v>143</v>
      </c>
      <c r="E718" s="245" t="s">
        <v>18</v>
      </c>
      <c r="F718" s="246" t="s">
        <v>562</v>
      </c>
      <c r="G718" s="244"/>
      <c r="H718" s="247">
        <v>0.76000000000000001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143</v>
      </c>
      <c r="AU718" s="253" t="s">
        <v>82</v>
      </c>
      <c r="AV718" s="14" t="s">
        <v>82</v>
      </c>
      <c r="AW718" s="14" t="s">
        <v>34</v>
      </c>
      <c r="AX718" s="14" t="s">
        <v>72</v>
      </c>
      <c r="AY718" s="253" t="s">
        <v>133</v>
      </c>
    </row>
    <row r="719" s="14" customFormat="1">
      <c r="A719" s="14"/>
      <c r="B719" s="243"/>
      <c r="C719" s="244"/>
      <c r="D719" s="234" t="s">
        <v>143</v>
      </c>
      <c r="E719" s="245" t="s">
        <v>18</v>
      </c>
      <c r="F719" s="246" t="s">
        <v>563</v>
      </c>
      <c r="G719" s="244"/>
      <c r="H719" s="247">
        <v>-0.12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143</v>
      </c>
      <c r="AU719" s="253" t="s">
        <v>82</v>
      </c>
      <c r="AV719" s="14" t="s">
        <v>82</v>
      </c>
      <c r="AW719" s="14" t="s">
        <v>34</v>
      </c>
      <c r="AX719" s="14" t="s">
        <v>72</v>
      </c>
      <c r="AY719" s="253" t="s">
        <v>133</v>
      </c>
    </row>
    <row r="720" s="13" customFormat="1">
      <c r="A720" s="13"/>
      <c r="B720" s="232"/>
      <c r="C720" s="233"/>
      <c r="D720" s="234" t="s">
        <v>143</v>
      </c>
      <c r="E720" s="235" t="s">
        <v>18</v>
      </c>
      <c r="F720" s="236" t="s">
        <v>565</v>
      </c>
      <c r="G720" s="233"/>
      <c r="H720" s="235" t="s">
        <v>18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143</v>
      </c>
      <c r="AU720" s="242" t="s">
        <v>82</v>
      </c>
      <c r="AV720" s="13" t="s">
        <v>80</v>
      </c>
      <c r="AW720" s="13" t="s">
        <v>34</v>
      </c>
      <c r="AX720" s="13" t="s">
        <v>72</v>
      </c>
      <c r="AY720" s="242" t="s">
        <v>133</v>
      </c>
    </row>
    <row r="721" s="14" customFormat="1">
      <c r="A721" s="14"/>
      <c r="B721" s="243"/>
      <c r="C721" s="244"/>
      <c r="D721" s="234" t="s">
        <v>143</v>
      </c>
      <c r="E721" s="245" t="s">
        <v>18</v>
      </c>
      <c r="F721" s="246" t="s">
        <v>566</v>
      </c>
      <c r="G721" s="244"/>
      <c r="H721" s="247">
        <v>9.5999999999999996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143</v>
      </c>
      <c r="AU721" s="253" t="s">
        <v>82</v>
      </c>
      <c r="AV721" s="14" t="s">
        <v>82</v>
      </c>
      <c r="AW721" s="14" t="s">
        <v>34</v>
      </c>
      <c r="AX721" s="14" t="s">
        <v>72</v>
      </c>
      <c r="AY721" s="253" t="s">
        <v>133</v>
      </c>
    </row>
    <row r="722" s="14" customFormat="1">
      <c r="A722" s="14"/>
      <c r="B722" s="243"/>
      <c r="C722" s="244"/>
      <c r="D722" s="234" t="s">
        <v>143</v>
      </c>
      <c r="E722" s="245" t="s">
        <v>18</v>
      </c>
      <c r="F722" s="246" t="s">
        <v>567</v>
      </c>
      <c r="G722" s="244"/>
      <c r="H722" s="247">
        <v>0.29999999999999999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143</v>
      </c>
      <c r="AU722" s="253" t="s">
        <v>82</v>
      </c>
      <c r="AV722" s="14" t="s">
        <v>82</v>
      </c>
      <c r="AW722" s="14" t="s">
        <v>34</v>
      </c>
      <c r="AX722" s="14" t="s">
        <v>72</v>
      </c>
      <c r="AY722" s="253" t="s">
        <v>133</v>
      </c>
    </row>
    <row r="723" s="14" customFormat="1">
      <c r="A723" s="14"/>
      <c r="B723" s="243"/>
      <c r="C723" s="244"/>
      <c r="D723" s="234" t="s">
        <v>143</v>
      </c>
      <c r="E723" s="245" t="s">
        <v>18</v>
      </c>
      <c r="F723" s="246" t="s">
        <v>568</v>
      </c>
      <c r="G723" s="244"/>
      <c r="H723" s="247">
        <v>-0.57999999999999996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143</v>
      </c>
      <c r="AU723" s="253" t="s">
        <v>82</v>
      </c>
      <c r="AV723" s="14" t="s">
        <v>82</v>
      </c>
      <c r="AW723" s="14" t="s">
        <v>34</v>
      </c>
      <c r="AX723" s="14" t="s">
        <v>72</v>
      </c>
      <c r="AY723" s="253" t="s">
        <v>133</v>
      </c>
    </row>
    <row r="724" s="13" customFormat="1">
      <c r="A724" s="13"/>
      <c r="B724" s="232"/>
      <c r="C724" s="233"/>
      <c r="D724" s="234" t="s">
        <v>143</v>
      </c>
      <c r="E724" s="235" t="s">
        <v>18</v>
      </c>
      <c r="F724" s="236" t="s">
        <v>569</v>
      </c>
      <c r="G724" s="233"/>
      <c r="H724" s="235" t="s">
        <v>18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143</v>
      </c>
      <c r="AU724" s="242" t="s">
        <v>82</v>
      </c>
      <c r="AV724" s="13" t="s">
        <v>80</v>
      </c>
      <c r="AW724" s="13" t="s">
        <v>34</v>
      </c>
      <c r="AX724" s="13" t="s">
        <v>72</v>
      </c>
      <c r="AY724" s="242" t="s">
        <v>133</v>
      </c>
    </row>
    <row r="725" s="14" customFormat="1">
      <c r="A725" s="14"/>
      <c r="B725" s="243"/>
      <c r="C725" s="244"/>
      <c r="D725" s="234" t="s">
        <v>143</v>
      </c>
      <c r="E725" s="245" t="s">
        <v>18</v>
      </c>
      <c r="F725" s="246" t="s">
        <v>570</v>
      </c>
      <c r="G725" s="244"/>
      <c r="H725" s="247">
        <v>6.6500000000000004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143</v>
      </c>
      <c r="AU725" s="253" t="s">
        <v>82</v>
      </c>
      <c r="AV725" s="14" t="s">
        <v>82</v>
      </c>
      <c r="AW725" s="14" t="s">
        <v>34</v>
      </c>
      <c r="AX725" s="14" t="s">
        <v>72</v>
      </c>
      <c r="AY725" s="253" t="s">
        <v>133</v>
      </c>
    </row>
    <row r="726" s="13" customFormat="1">
      <c r="A726" s="13"/>
      <c r="B726" s="232"/>
      <c r="C726" s="233"/>
      <c r="D726" s="234" t="s">
        <v>143</v>
      </c>
      <c r="E726" s="235" t="s">
        <v>18</v>
      </c>
      <c r="F726" s="236" t="s">
        <v>571</v>
      </c>
      <c r="G726" s="233"/>
      <c r="H726" s="235" t="s">
        <v>18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143</v>
      </c>
      <c r="AU726" s="242" t="s">
        <v>82</v>
      </c>
      <c r="AV726" s="13" t="s">
        <v>80</v>
      </c>
      <c r="AW726" s="13" t="s">
        <v>34</v>
      </c>
      <c r="AX726" s="13" t="s">
        <v>72</v>
      </c>
      <c r="AY726" s="242" t="s">
        <v>133</v>
      </c>
    </row>
    <row r="727" s="14" customFormat="1">
      <c r="A727" s="14"/>
      <c r="B727" s="243"/>
      <c r="C727" s="244"/>
      <c r="D727" s="234" t="s">
        <v>143</v>
      </c>
      <c r="E727" s="245" t="s">
        <v>18</v>
      </c>
      <c r="F727" s="246" t="s">
        <v>572</v>
      </c>
      <c r="G727" s="244"/>
      <c r="H727" s="247">
        <v>13.02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143</v>
      </c>
      <c r="AU727" s="253" t="s">
        <v>82</v>
      </c>
      <c r="AV727" s="14" t="s">
        <v>82</v>
      </c>
      <c r="AW727" s="14" t="s">
        <v>34</v>
      </c>
      <c r="AX727" s="14" t="s">
        <v>72</v>
      </c>
      <c r="AY727" s="253" t="s">
        <v>133</v>
      </c>
    </row>
    <row r="728" s="14" customFormat="1">
      <c r="A728" s="14"/>
      <c r="B728" s="243"/>
      <c r="C728" s="244"/>
      <c r="D728" s="234" t="s">
        <v>143</v>
      </c>
      <c r="E728" s="245" t="s">
        <v>18</v>
      </c>
      <c r="F728" s="246" t="s">
        <v>573</v>
      </c>
      <c r="G728" s="244"/>
      <c r="H728" s="247">
        <v>-0.73999999999999999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143</v>
      </c>
      <c r="AU728" s="253" t="s">
        <v>82</v>
      </c>
      <c r="AV728" s="14" t="s">
        <v>82</v>
      </c>
      <c r="AW728" s="14" t="s">
        <v>34</v>
      </c>
      <c r="AX728" s="14" t="s">
        <v>72</v>
      </c>
      <c r="AY728" s="253" t="s">
        <v>133</v>
      </c>
    </row>
    <row r="729" s="13" customFormat="1">
      <c r="A729" s="13"/>
      <c r="B729" s="232"/>
      <c r="C729" s="233"/>
      <c r="D729" s="234" t="s">
        <v>143</v>
      </c>
      <c r="E729" s="235" t="s">
        <v>18</v>
      </c>
      <c r="F729" s="236" t="s">
        <v>574</v>
      </c>
      <c r="G729" s="233"/>
      <c r="H729" s="235" t="s">
        <v>18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143</v>
      </c>
      <c r="AU729" s="242" t="s">
        <v>82</v>
      </c>
      <c r="AV729" s="13" t="s">
        <v>80</v>
      </c>
      <c r="AW729" s="13" t="s">
        <v>34</v>
      </c>
      <c r="AX729" s="13" t="s">
        <v>72</v>
      </c>
      <c r="AY729" s="242" t="s">
        <v>133</v>
      </c>
    </row>
    <row r="730" s="14" customFormat="1">
      <c r="A730" s="14"/>
      <c r="B730" s="243"/>
      <c r="C730" s="244"/>
      <c r="D730" s="234" t="s">
        <v>143</v>
      </c>
      <c r="E730" s="245" t="s">
        <v>18</v>
      </c>
      <c r="F730" s="246" t="s">
        <v>575</v>
      </c>
      <c r="G730" s="244"/>
      <c r="H730" s="247">
        <v>8.7400000000000002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143</v>
      </c>
      <c r="AU730" s="253" t="s">
        <v>82</v>
      </c>
      <c r="AV730" s="14" t="s">
        <v>82</v>
      </c>
      <c r="AW730" s="14" t="s">
        <v>34</v>
      </c>
      <c r="AX730" s="14" t="s">
        <v>72</v>
      </c>
      <c r="AY730" s="253" t="s">
        <v>133</v>
      </c>
    </row>
    <row r="731" s="14" customFormat="1">
      <c r="A731" s="14"/>
      <c r="B731" s="243"/>
      <c r="C731" s="244"/>
      <c r="D731" s="234" t="s">
        <v>143</v>
      </c>
      <c r="E731" s="245" t="s">
        <v>18</v>
      </c>
      <c r="F731" s="246" t="s">
        <v>567</v>
      </c>
      <c r="G731" s="244"/>
      <c r="H731" s="247">
        <v>0.29999999999999999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143</v>
      </c>
      <c r="AU731" s="253" t="s">
        <v>82</v>
      </c>
      <c r="AV731" s="14" t="s">
        <v>82</v>
      </c>
      <c r="AW731" s="14" t="s">
        <v>34</v>
      </c>
      <c r="AX731" s="14" t="s">
        <v>72</v>
      </c>
      <c r="AY731" s="253" t="s">
        <v>133</v>
      </c>
    </row>
    <row r="732" s="14" customFormat="1">
      <c r="A732" s="14"/>
      <c r="B732" s="243"/>
      <c r="C732" s="244"/>
      <c r="D732" s="234" t="s">
        <v>143</v>
      </c>
      <c r="E732" s="245" t="s">
        <v>18</v>
      </c>
      <c r="F732" s="246" t="s">
        <v>576</v>
      </c>
      <c r="G732" s="244"/>
      <c r="H732" s="247">
        <v>-0.51000000000000001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143</v>
      </c>
      <c r="AU732" s="253" t="s">
        <v>82</v>
      </c>
      <c r="AV732" s="14" t="s">
        <v>82</v>
      </c>
      <c r="AW732" s="14" t="s">
        <v>34</v>
      </c>
      <c r="AX732" s="14" t="s">
        <v>72</v>
      </c>
      <c r="AY732" s="253" t="s">
        <v>133</v>
      </c>
    </row>
    <row r="733" s="13" customFormat="1">
      <c r="A733" s="13"/>
      <c r="B733" s="232"/>
      <c r="C733" s="233"/>
      <c r="D733" s="234" t="s">
        <v>143</v>
      </c>
      <c r="E733" s="235" t="s">
        <v>18</v>
      </c>
      <c r="F733" s="236" t="s">
        <v>577</v>
      </c>
      <c r="G733" s="233"/>
      <c r="H733" s="235" t="s">
        <v>18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143</v>
      </c>
      <c r="AU733" s="242" t="s">
        <v>82</v>
      </c>
      <c r="AV733" s="13" t="s">
        <v>80</v>
      </c>
      <c r="AW733" s="13" t="s">
        <v>34</v>
      </c>
      <c r="AX733" s="13" t="s">
        <v>72</v>
      </c>
      <c r="AY733" s="242" t="s">
        <v>133</v>
      </c>
    </row>
    <row r="734" s="14" customFormat="1">
      <c r="A734" s="14"/>
      <c r="B734" s="243"/>
      <c r="C734" s="244"/>
      <c r="D734" s="234" t="s">
        <v>143</v>
      </c>
      <c r="E734" s="245" t="s">
        <v>18</v>
      </c>
      <c r="F734" s="246" t="s">
        <v>578</v>
      </c>
      <c r="G734" s="244"/>
      <c r="H734" s="247">
        <v>14.35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143</v>
      </c>
      <c r="AU734" s="253" t="s">
        <v>82</v>
      </c>
      <c r="AV734" s="14" t="s">
        <v>82</v>
      </c>
      <c r="AW734" s="14" t="s">
        <v>34</v>
      </c>
      <c r="AX734" s="14" t="s">
        <v>72</v>
      </c>
      <c r="AY734" s="253" t="s">
        <v>133</v>
      </c>
    </row>
    <row r="735" s="14" customFormat="1">
      <c r="A735" s="14"/>
      <c r="B735" s="243"/>
      <c r="C735" s="244"/>
      <c r="D735" s="234" t="s">
        <v>143</v>
      </c>
      <c r="E735" s="245" t="s">
        <v>18</v>
      </c>
      <c r="F735" s="246" t="s">
        <v>567</v>
      </c>
      <c r="G735" s="244"/>
      <c r="H735" s="247">
        <v>0.29999999999999999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143</v>
      </c>
      <c r="AU735" s="253" t="s">
        <v>82</v>
      </c>
      <c r="AV735" s="14" t="s">
        <v>82</v>
      </c>
      <c r="AW735" s="14" t="s">
        <v>34</v>
      </c>
      <c r="AX735" s="14" t="s">
        <v>72</v>
      </c>
      <c r="AY735" s="253" t="s">
        <v>133</v>
      </c>
    </row>
    <row r="736" s="14" customFormat="1">
      <c r="A736" s="14"/>
      <c r="B736" s="243"/>
      <c r="C736" s="244"/>
      <c r="D736" s="234" t="s">
        <v>143</v>
      </c>
      <c r="E736" s="245" t="s">
        <v>18</v>
      </c>
      <c r="F736" s="246" t="s">
        <v>579</v>
      </c>
      <c r="G736" s="244"/>
      <c r="H736" s="247">
        <v>-0.44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143</v>
      </c>
      <c r="AU736" s="253" t="s">
        <v>82</v>
      </c>
      <c r="AV736" s="14" t="s">
        <v>82</v>
      </c>
      <c r="AW736" s="14" t="s">
        <v>34</v>
      </c>
      <c r="AX736" s="14" t="s">
        <v>72</v>
      </c>
      <c r="AY736" s="253" t="s">
        <v>133</v>
      </c>
    </row>
    <row r="737" s="15" customFormat="1">
      <c r="A737" s="15"/>
      <c r="B737" s="254"/>
      <c r="C737" s="255"/>
      <c r="D737" s="234" t="s">
        <v>143</v>
      </c>
      <c r="E737" s="256" t="s">
        <v>18</v>
      </c>
      <c r="F737" s="257" t="s">
        <v>148</v>
      </c>
      <c r="G737" s="255"/>
      <c r="H737" s="258">
        <v>246.31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4" t="s">
        <v>143</v>
      </c>
      <c r="AU737" s="264" t="s">
        <v>82</v>
      </c>
      <c r="AV737" s="15" t="s">
        <v>141</v>
      </c>
      <c r="AW737" s="15" t="s">
        <v>34</v>
      </c>
      <c r="AX737" s="15" t="s">
        <v>80</v>
      </c>
      <c r="AY737" s="264" t="s">
        <v>133</v>
      </c>
    </row>
    <row r="738" s="2" customFormat="1" ht="21.75" customHeight="1">
      <c r="A738" s="40"/>
      <c r="B738" s="41"/>
      <c r="C738" s="220" t="s">
        <v>580</v>
      </c>
      <c r="D738" s="220" t="s">
        <v>136</v>
      </c>
      <c r="E738" s="221" t="s">
        <v>581</v>
      </c>
      <c r="F738" s="222" t="s">
        <v>582</v>
      </c>
      <c r="G738" s="223" t="s">
        <v>178</v>
      </c>
      <c r="H738" s="224">
        <v>102.05</v>
      </c>
      <c r="I738" s="225"/>
      <c r="J738" s="224">
        <f>ROUND(I738*H738,2)</f>
        <v>0</v>
      </c>
      <c r="K738" s="222" t="s">
        <v>140</v>
      </c>
      <c r="L738" s="46"/>
      <c r="M738" s="226" t="s">
        <v>18</v>
      </c>
      <c r="N738" s="227" t="s">
        <v>43</v>
      </c>
      <c r="O738" s="86"/>
      <c r="P738" s="228">
        <f>O738*H738</f>
        <v>0</v>
      </c>
      <c r="Q738" s="228">
        <v>0</v>
      </c>
      <c r="R738" s="228">
        <f>Q738*H738</f>
        <v>0</v>
      </c>
      <c r="S738" s="228">
        <v>0.068000000000000005</v>
      </c>
      <c r="T738" s="229">
        <f>S738*H738</f>
        <v>6.9394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0" t="s">
        <v>141</v>
      </c>
      <c r="AT738" s="230" t="s">
        <v>136</v>
      </c>
      <c r="AU738" s="230" t="s">
        <v>82</v>
      </c>
      <c r="AY738" s="19" t="s">
        <v>133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9" t="s">
        <v>80</v>
      </c>
      <c r="BK738" s="231">
        <f>ROUND(I738*H738,2)</f>
        <v>0</v>
      </c>
      <c r="BL738" s="19" t="s">
        <v>141</v>
      </c>
      <c r="BM738" s="230" t="s">
        <v>583</v>
      </c>
    </row>
    <row r="739" s="13" customFormat="1">
      <c r="A739" s="13"/>
      <c r="B739" s="232"/>
      <c r="C739" s="233"/>
      <c r="D739" s="234" t="s">
        <v>143</v>
      </c>
      <c r="E739" s="235" t="s">
        <v>18</v>
      </c>
      <c r="F739" s="236" t="s">
        <v>412</v>
      </c>
      <c r="G739" s="233"/>
      <c r="H739" s="235" t="s">
        <v>18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143</v>
      </c>
      <c r="AU739" s="242" t="s">
        <v>82</v>
      </c>
      <c r="AV739" s="13" t="s">
        <v>80</v>
      </c>
      <c r="AW739" s="13" t="s">
        <v>34</v>
      </c>
      <c r="AX739" s="13" t="s">
        <v>72</v>
      </c>
      <c r="AY739" s="242" t="s">
        <v>133</v>
      </c>
    </row>
    <row r="740" s="13" customFormat="1">
      <c r="A740" s="13"/>
      <c r="B740" s="232"/>
      <c r="C740" s="233"/>
      <c r="D740" s="234" t="s">
        <v>143</v>
      </c>
      <c r="E740" s="235" t="s">
        <v>18</v>
      </c>
      <c r="F740" s="236" t="s">
        <v>532</v>
      </c>
      <c r="G740" s="233"/>
      <c r="H740" s="235" t="s">
        <v>18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143</v>
      </c>
      <c r="AU740" s="242" t="s">
        <v>82</v>
      </c>
      <c r="AV740" s="13" t="s">
        <v>80</v>
      </c>
      <c r="AW740" s="13" t="s">
        <v>34</v>
      </c>
      <c r="AX740" s="13" t="s">
        <v>72</v>
      </c>
      <c r="AY740" s="242" t="s">
        <v>133</v>
      </c>
    </row>
    <row r="741" s="14" customFormat="1">
      <c r="A741" s="14"/>
      <c r="B741" s="243"/>
      <c r="C741" s="244"/>
      <c r="D741" s="234" t="s">
        <v>143</v>
      </c>
      <c r="E741" s="245" t="s">
        <v>18</v>
      </c>
      <c r="F741" s="246" t="s">
        <v>584</v>
      </c>
      <c r="G741" s="244"/>
      <c r="H741" s="247">
        <v>7.6699999999999999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143</v>
      </c>
      <c r="AU741" s="253" t="s">
        <v>82</v>
      </c>
      <c r="AV741" s="14" t="s">
        <v>82</v>
      </c>
      <c r="AW741" s="14" t="s">
        <v>34</v>
      </c>
      <c r="AX741" s="14" t="s">
        <v>72</v>
      </c>
      <c r="AY741" s="253" t="s">
        <v>133</v>
      </c>
    </row>
    <row r="742" s="14" customFormat="1">
      <c r="A742" s="14"/>
      <c r="B742" s="243"/>
      <c r="C742" s="244"/>
      <c r="D742" s="234" t="s">
        <v>143</v>
      </c>
      <c r="E742" s="245" t="s">
        <v>18</v>
      </c>
      <c r="F742" s="246" t="s">
        <v>585</v>
      </c>
      <c r="G742" s="244"/>
      <c r="H742" s="247">
        <v>-2.0800000000000001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143</v>
      </c>
      <c r="AU742" s="253" t="s">
        <v>82</v>
      </c>
      <c r="AV742" s="14" t="s">
        <v>82</v>
      </c>
      <c r="AW742" s="14" t="s">
        <v>34</v>
      </c>
      <c r="AX742" s="14" t="s">
        <v>72</v>
      </c>
      <c r="AY742" s="253" t="s">
        <v>133</v>
      </c>
    </row>
    <row r="743" s="13" customFormat="1">
      <c r="A743" s="13"/>
      <c r="B743" s="232"/>
      <c r="C743" s="233"/>
      <c r="D743" s="234" t="s">
        <v>143</v>
      </c>
      <c r="E743" s="235" t="s">
        <v>18</v>
      </c>
      <c r="F743" s="236" t="s">
        <v>535</v>
      </c>
      <c r="G743" s="233"/>
      <c r="H743" s="235" t="s">
        <v>18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143</v>
      </c>
      <c r="AU743" s="242" t="s">
        <v>82</v>
      </c>
      <c r="AV743" s="13" t="s">
        <v>80</v>
      </c>
      <c r="AW743" s="13" t="s">
        <v>34</v>
      </c>
      <c r="AX743" s="13" t="s">
        <v>72</v>
      </c>
      <c r="AY743" s="242" t="s">
        <v>133</v>
      </c>
    </row>
    <row r="744" s="14" customFormat="1">
      <c r="A744" s="14"/>
      <c r="B744" s="243"/>
      <c r="C744" s="244"/>
      <c r="D744" s="234" t="s">
        <v>143</v>
      </c>
      <c r="E744" s="245" t="s">
        <v>18</v>
      </c>
      <c r="F744" s="246" t="s">
        <v>586</v>
      </c>
      <c r="G744" s="244"/>
      <c r="H744" s="247">
        <v>13.52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143</v>
      </c>
      <c r="AU744" s="253" t="s">
        <v>82</v>
      </c>
      <c r="AV744" s="14" t="s">
        <v>82</v>
      </c>
      <c r="AW744" s="14" t="s">
        <v>34</v>
      </c>
      <c r="AX744" s="14" t="s">
        <v>72</v>
      </c>
      <c r="AY744" s="253" t="s">
        <v>133</v>
      </c>
    </row>
    <row r="745" s="14" customFormat="1">
      <c r="A745" s="14"/>
      <c r="B745" s="243"/>
      <c r="C745" s="244"/>
      <c r="D745" s="234" t="s">
        <v>143</v>
      </c>
      <c r="E745" s="245" t="s">
        <v>18</v>
      </c>
      <c r="F745" s="246" t="s">
        <v>587</v>
      </c>
      <c r="G745" s="244"/>
      <c r="H745" s="247">
        <v>-1.04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143</v>
      </c>
      <c r="AU745" s="253" t="s">
        <v>82</v>
      </c>
      <c r="AV745" s="14" t="s">
        <v>82</v>
      </c>
      <c r="AW745" s="14" t="s">
        <v>34</v>
      </c>
      <c r="AX745" s="14" t="s">
        <v>72</v>
      </c>
      <c r="AY745" s="253" t="s">
        <v>133</v>
      </c>
    </row>
    <row r="746" s="13" customFormat="1">
      <c r="A746" s="13"/>
      <c r="B746" s="232"/>
      <c r="C746" s="233"/>
      <c r="D746" s="234" t="s">
        <v>143</v>
      </c>
      <c r="E746" s="235" t="s">
        <v>18</v>
      </c>
      <c r="F746" s="236" t="s">
        <v>541</v>
      </c>
      <c r="G746" s="233"/>
      <c r="H746" s="235" t="s">
        <v>18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143</v>
      </c>
      <c r="AU746" s="242" t="s">
        <v>82</v>
      </c>
      <c r="AV746" s="13" t="s">
        <v>80</v>
      </c>
      <c r="AW746" s="13" t="s">
        <v>34</v>
      </c>
      <c r="AX746" s="13" t="s">
        <v>72</v>
      </c>
      <c r="AY746" s="242" t="s">
        <v>133</v>
      </c>
    </row>
    <row r="747" s="14" customFormat="1">
      <c r="A747" s="14"/>
      <c r="B747" s="243"/>
      <c r="C747" s="244"/>
      <c r="D747" s="234" t="s">
        <v>143</v>
      </c>
      <c r="E747" s="245" t="s">
        <v>18</v>
      </c>
      <c r="F747" s="246" t="s">
        <v>588</v>
      </c>
      <c r="G747" s="244"/>
      <c r="H747" s="247">
        <v>6.8899999999999997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143</v>
      </c>
      <c r="AU747" s="253" t="s">
        <v>82</v>
      </c>
      <c r="AV747" s="14" t="s">
        <v>82</v>
      </c>
      <c r="AW747" s="14" t="s">
        <v>34</v>
      </c>
      <c r="AX747" s="14" t="s">
        <v>72</v>
      </c>
      <c r="AY747" s="253" t="s">
        <v>133</v>
      </c>
    </row>
    <row r="748" s="14" customFormat="1">
      <c r="A748" s="14"/>
      <c r="B748" s="243"/>
      <c r="C748" s="244"/>
      <c r="D748" s="234" t="s">
        <v>143</v>
      </c>
      <c r="E748" s="245" t="s">
        <v>18</v>
      </c>
      <c r="F748" s="246" t="s">
        <v>585</v>
      </c>
      <c r="G748" s="244"/>
      <c r="H748" s="247">
        <v>-2.0800000000000001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143</v>
      </c>
      <c r="AU748" s="253" t="s">
        <v>82</v>
      </c>
      <c r="AV748" s="14" t="s">
        <v>82</v>
      </c>
      <c r="AW748" s="14" t="s">
        <v>34</v>
      </c>
      <c r="AX748" s="14" t="s">
        <v>72</v>
      </c>
      <c r="AY748" s="253" t="s">
        <v>133</v>
      </c>
    </row>
    <row r="749" s="13" customFormat="1">
      <c r="A749" s="13"/>
      <c r="B749" s="232"/>
      <c r="C749" s="233"/>
      <c r="D749" s="234" t="s">
        <v>143</v>
      </c>
      <c r="E749" s="235" t="s">
        <v>18</v>
      </c>
      <c r="F749" s="236" t="s">
        <v>544</v>
      </c>
      <c r="G749" s="233"/>
      <c r="H749" s="235" t="s">
        <v>18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143</v>
      </c>
      <c r="AU749" s="242" t="s">
        <v>82</v>
      </c>
      <c r="AV749" s="13" t="s">
        <v>80</v>
      </c>
      <c r="AW749" s="13" t="s">
        <v>34</v>
      </c>
      <c r="AX749" s="13" t="s">
        <v>72</v>
      </c>
      <c r="AY749" s="242" t="s">
        <v>133</v>
      </c>
    </row>
    <row r="750" s="14" customFormat="1">
      <c r="A750" s="14"/>
      <c r="B750" s="243"/>
      <c r="C750" s="244"/>
      <c r="D750" s="234" t="s">
        <v>143</v>
      </c>
      <c r="E750" s="245" t="s">
        <v>18</v>
      </c>
      <c r="F750" s="246" t="s">
        <v>589</v>
      </c>
      <c r="G750" s="244"/>
      <c r="H750" s="247">
        <v>5.4000000000000004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143</v>
      </c>
      <c r="AU750" s="253" t="s">
        <v>82</v>
      </c>
      <c r="AV750" s="14" t="s">
        <v>82</v>
      </c>
      <c r="AW750" s="14" t="s">
        <v>34</v>
      </c>
      <c r="AX750" s="14" t="s">
        <v>72</v>
      </c>
      <c r="AY750" s="253" t="s">
        <v>133</v>
      </c>
    </row>
    <row r="751" s="14" customFormat="1">
      <c r="A751" s="14"/>
      <c r="B751" s="243"/>
      <c r="C751" s="244"/>
      <c r="D751" s="234" t="s">
        <v>143</v>
      </c>
      <c r="E751" s="245" t="s">
        <v>18</v>
      </c>
      <c r="F751" s="246" t="s">
        <v>590</v>
      </c>
      <c r="G751" s="244"/>
      <c r="H751" s="247">
        <v>-1.04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143</v>
      </c>
      <c r="AU751" s="253" t="s">
        <v>82</v>
      </c>
      <c r="AV751" s="14" t="s">
        <v>82</v>
      </c>
      <c r="AW751" s="14" t="s">
        <v>34</v>
      </c>
      <c r="AX751" s="14" t="s">
        <v>72</v>
      </c>
      <c r="AY751" s="253" t="s">
        <v>133</v>
      </c>
    </row>
    <row r="752" s="13" customFormat="1">
      <c r="A752" s="13"/>
      <c r="B752" s="232"/>
      <c r="C752" s="233"/>
      <c r="D752" s="234" t="s">
        <v>143</v>
      </c>
      <c r="E752" s="235" t="s">
        <v>18</v>
      </c>
      <c r="F752" s="236" t="s">
        <v>547</v>
      </c>
      <c r="G752" s="233"/>
      <c r="H752" s="235" t="s">
        <v>18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143</v>
      </c>
      <c r="AU752" s="242" t="s">
        <v>82</v>
      </c>
      <c r="AV752" s="13" t="s">
        <v>80</v>
      </c>
      <c r="AW752" s="13" t="s">
        <v>34</v>
      </c>
      <c r="AX752" s="13" t="s">
        <v>72</v>
      </c>
      <c r="AY752" s="242" t="s">
        <v>133</v>
      </c>
    </row>
    <row r="753" s="14" customFormat="1">
      <c r="A753" s="14"/>
      <c r="B753" s="243"/>
      <c r="C753" s="244"/>
      <c r="D753" s="234" t="s">
        <v>143</v>
      </c>
      <c r="E753" s="245" t="s">
        <v>18</v>
      </c>
      <c r="F753" s="246" t="s">
        <v>591</v>
      </c>
      <c r="G753" s="244"/>
      <c r="H753" s="247">
        <v>5.0700000000000003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143</v>
      </c>
      <c r="AU753" s="253" t="s">
        <v>82</v>
      </c>
      <c r="AV753" s="14" t="s">
        <v>82</v>
      </c>
      <c r="AW753" s="14" t="s">
        <v>34</v>
      </c>
      <c r="AX753" s="14" t="s">
        <v>72</v>
      </c>
      <c r="AY753" s="253" t="s">
        <v>133</v>
      </c>
    </row>
    <row r="754" s="13" customFormat="1">
      <c r="A754" s="13"/>
      <c r="B754" s="232"/>
      <c r="C754" s="233"/>
      <c r="D754" s="234" t="s">
        <v>143</v>
      </c>
      <c r="E754" s="235" t="s">
        <v>18</v>
      </c>
      <c r="F754" s="236" t="s">
        <v>493</v>
      </c>
      <c r="G754" s="233"/>
      <c r="H754" s="235" t="s">
        <v>18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143</v>
      </c>
      <c r="AU754" s="242" t="s">
        <v>82</v>
      </c>
      <c r="AV754" s="13" t="s">
        <v>80</v>
      </c>
      <c r="AW754" s="13" t="s">
        <v>34</v>
      </c>
      <c r="AX754" s="13" t="s">
        <v>72</v>
      </c>
      <c r="AY754" s="242" t="s">
        <v>133</v>
      </c>
    </row>
    <row r="755" s="14" customFormat="1">
      <c r="A755" s="14"/>
      <c r="B755" s="243"/>
      <c r="C755" s="244"/>
      <c r="D755" s="234" t="s">
        <v>143</v>
      </c>
      <c r="E755" s="245" t="s">
        <v>18</v>
      </c>
      <c r="F755" s="246" t="s">
        <v>592</v>
      </c>
      <c r="G755" s="244"/>
      <c r="H755" s="247">
        <v>2.4700000000000002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143</v>
      </c>
      <c r="AU755" s="253" t="s">
        <v>82</v>
      </c>
      <c r="AV755" s="14" t="s">
        <v>82</v>
      </c>
      <c r="AW755" s="14" t="s">
        <v>34</v>
      </c>
      <c r="AX755" s="14" t="s">
        <v>72</v>
      </c>
      <c r="AY755" s="253" t="s">
        <v>133</v>
      </c>
    </row>
    <row r="756" s="13" customFormat="1">
      <c r="A756" s="13"/>
      <c r="B756" s="232"/>
      <c r="C756" s="233"/>
      <c r="D756" s="234" t="s">
        <v>143</v>
      </c>
      <c r="E756" s="235" t="s">
        <v>18</v>
      </c>
      <c r="F756" s="236" t="s">
        <v>558</v>
      </c>
      <c r="G756" s="233"/>
      <c r="H756" s="235" t="s">
        <v>18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143</v>
      </c>
      <c r="AU756" s="242" t="s">
        <v>82</v>
      </c>
      <c r="AV756" s="13" t="s">
        <v>80</v>
      </c>
      <c r="AW756" s="13" t="s">
        <v>34</v>
      </c>
      <c r="AX756" s="13" t="s">
        <v>72</v>
      </c>
      <c r="AY756" s="242" t="s">
        <v>133</v>
      </c>
    </row>
    <row r="757" s="14" customFormat="1">
      <c r="A757" s="14"/>
      <c r="B757" s="243"/>
      <c r="C757" s="244"/>
      <c r="D757" s="234" t="s">
        <v>143</v>
      </c>
      <c r="E757" s="245" t="s">
        <v>18</v>
      </c>
      <c r="F757" s="246" t="s">
        <v>593</v>
      </c>
      <c r="G757" s="244"/>
      <c r="H757" s="247">
        <v>20.07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143</v>
      </c>
      <c r="AU757" s="253" t="s">
        <v>82</v>
      </c>
      <c r="AV757" s="14" t="s">
        <v>82</v>
      </c>
      <c r="AW757" s="14" t="s">
        <v>34</v>
      </c>
      <c r="AX757" s="14" t="s">
        <v>72</v>
      </c>
      <c r="AY757" s="253" t="s">
        <v>133</v>
      </c>
    </row>
    <row r="758" s="14" customFormat="1">
      <c r="A758" s="14"/>
      <c r="B758" s="243"/>
      <c r="C758" s="244"/>
      <c r="D758" s="234" t="s">
        <v>143</v>
      </c>
      <c r="E758" s="245" t="s">
        <v>18</v>
      </c>
      <c r="F758" s="246" t="s">
        <v>594</v>
      </c>
      <c r="G758" s="244"/>
      <c r="H758" s="247">
        <v>-5.04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143</v>
      </c>
      <c r="AU758" s="253" t="s">
        <v>82</v>
      </c>
      <c r="AV758" s="14" t="s">
        <v>82</v>
      </c>
      <c r="AW758" s="14" t="s">
        <v>34</v>
      </c>
      <c r="AX758" s="14" t="s">
        <v>72</v>
      </c>
      <c r="AY758" s="253" t="s">
        <v>133</v>
      </c>
    </row>
    <row r="759" s="13" customFormat="1">
      <c r="A759" s="13"/>
      <c r="B759" s="232"/>
      <c r="C759" s="233"/>
      <c r="D759" s="234" t="s">
        <v>143</v>
      </c>
      <c r="E759" s="235" t="s">
        <v>18</v>
      </c>
      <c r="F759" s="236" t="s">
        <v>561</v>
      </c>
      <c r="G759" s="233"/>
      <c r="H759" s="235" t="s">
        <v>18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143</v>
      </c>
      <c r="AU759" s="242" t="s">
        <v>82</v>
      </c>
      <c r="AV759" s="13" t="s">
        <v>80</v>
      </c>
      <c r="AW759" s="13" t="s">
        <v>34</v>
      </c>
      <c r="AX759" s="13" t="s">
        <v>72</v>
      </c>
      <c r="AY759" s="242" t="s">
        <v>133</v>
      </c>
    </row>
    <row r="760" s="14" customFormat="1">
      <c r="A760" s="14"/>
      <c r="B760" s="243"/>
      <c r="C760" s="244"/>
      <c r="D760" s="234" t="s">
        <v>143</v>
      </c>
      <c r="E760" s="245" t="s">
        <v>18</v>
      </c>
      <c r="F760" s="246" t="s">
        <v>595</v>
      </c>
      <c r="G760" s="244"/>
      <c r="H760" s="247">
        <v>6.8399999999999999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143</v>
      </c>
      <c r="AU760" s="253" t="s">
        <v>82</v>
      </c>
      <c r="AV760" s="14" t="s">
        <v>82</v>
      </c>
      <c r="AW760" s="14" t="s">
        <v>34</v>
      </c>
      <c r="AX760" s="14" t="s">
        <v>72</v>
      </c>
      <c r="AY760" s="253" t="s">
        <v>133</v>
      </c>
    </row>
    <row r="761" s="14" customFormat="1">
      <c r="A761" s="14"/>
      <c r="B761" s="243"/>
      <c r="C761" s="244"/>
      <c r="D761" s="234" t="s">
        <v>143</v>
      </c>
      <c r="E761" s="245" t="s">
        <v>18</v>
      </c>
      <c r="F761" s="246" t="s">
        <v>596</v>
      </c>
      <c r="G761" s="244"/>
      <c r="H761" s="247">
        <v>-1.0800000000000001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143</v>
      </c>
      <c r="AU761" s="253" t="s">
        <v>82</v>
      </c>
      <c r="AV761" s="14" t="s">
        <v>82</v>
      </c>
      <c r="AW761" s="14" t="s">
        <v>34</v>
      </c>
      <c r="AX761" s="14" t="s">
        <v>72</v>
      </c>
      <c r="AY761" s="253" t="s">
        <v>133</v>
      </c>
    </row>
    <row r="762" s="13" customFormat="1">
      <c r="A762" s="13"/>
      <c r="B762" s="232"/>
      <c r="C762" s="233"/>
      <c r="D762" s="234" t="s">
        <v>143</v>
      </c>
      <c r="E762" s="235" t="s">
        <v>18</v>
      </c>
      <c r="F762" s="236" t="s">
        <v>564</v>
      </c>
      <c r="G762" s="233"/>
      <c r="H762" s="235" t="s">
        <v>18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143</v>
      </c>
      <c r="AU762" s="242" t="s">
        <v>82</v>
      </c>
      <c r="AV762" s="13" t="s">
        <v>80</v>
      </c>
      <c r="AW762" s="13" t="s">
        <v>34</v>
      </c>
      <c r="AX762" s="13" t="s">
        <v>72</v>
      </c>
      <c r="AY762" s="242" t="s">
        <v>133</v>
      </c>
    </row>
    <row r="763" s="14" customFormat="1">
      <c r="A763" s="14"/>
      <c r="B763" s="243"/>
      <c r="C763" s="244"/>
      <c r="D763" s="234" t="s">
        <v>143</v>
      </c>
      <c r="E763" s="245" t="s">
        <v>18</v>
      </c>
      <c r="F763" s="246" t="s">
        <v>595</v>
      </c>
      <c r="G763" s="244"/>
      <c r="H763" s="247">
        <v>6.8399999999999999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143</v>
      </c>
      <c r="AU763" s="253" t="s">
        <v>82</v>
      </c>
      <c r="AV763" s="14" t="s">
        <v>82</v>
      </c>
      <c r="AW763" s="14" t="s">
        <v>34</v>
      </c>
      <c r="AX763" s="14" t="s">
        <v>72</v>
      </c>
      <c r="AY763" s="253" t="s">
        <v>133</v>
      </c>
    </row>
    <row r="764" s="14" customFormat="1">
      <c r="A764" s="14"/>
      <c r="B764" s="243"/>
      <c r="C764" s="244"/>
      <c r="D764" s="234" t="s">
        <v>143</v>
      </c>
      <c r="E764" s="245" t="s">
        <v>18</v>
      </c>
      <c r="F764" s="246" t="s">
        <v>596</v>
      </c>
      <c r="G764" s="244"/>
      <c r="H764" s="247">
        <v>-1.0800000000000001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143</v>
      </c>
      <c r="AU764" s="253" t="s">
        <v>82</v>
      </c>
      <c r="AV764" s="14" t="s">
        <v>82</v>
      </c>
      <c r="AW764" s="14" t="s">
        <v>34</v>
      </c>
      <c r="AX764" s="14" t="s">
        <v>72</v>
      </c>
      <c r="AY764" s="253" t="s">
        <v>133</v>
      </c>
    </row>
    <row r="765" s="13" customFormat="1">
      <c r="A765" s="13"/>
      <c r="B765" s="232"/>
      <c r="C765" s="233"/>
      <c r="D765" s="234" t="s">
        <v>143</v>
      </c>
      <c r="E765" s="235" t="s">
        <v>18</v>
      </c>
      <c r="F765" s="236" t="s">
        <v>565</v>
      </c>
      <c r="G765" s="233"/>
      <c r="H765" s="235" t="s">
        <v>18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143</v>
      </c>
      <c r="AU765" s="242" t="s">
        <v>82</v>
      </c>
      <c r="AV765" s="13" t="s">
        <v>80</v>
      </c>
      <c r="AW765" s="13" t="s">
        <v>34</v>
      </c>
      <c r="AX765" s="13" t="s">
        <v>72</v>
      </c>
      <c r="AY765" s="242" t="s">
        <v>133</v>
      </c>
    </row>
    <row r="766" s="14" customFormat="1">
      <c r="A766" s="14"/>
      <c r="B766" s="243"/>
      <c r="C766" s="244"/>
      <c r="D766" s="234" t="s">
        <v>143</v>
      </c>
      <c r="E766" s="245" t="s">
        <v>18</v>
      </c>
      <c r="F766" s="246" t="s">
        <v>597</v>
      </c>
      <c r="G766" s="244"/>
      <c r="H766" s="247">
        <v>8.3300000000000001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143</v>
      </c>
      <c r="AU766" s="253" t="s">
        <v>82</v>
      </c>
      <c r="AV766" s="14" t="s">
        <v>82</v>
      </c>
      <c r="AW766" s="14" t="s">
        <v>34</v>
      </c>
      <c r="AX766" s="14" t="s">
        <v>72</v>
      </c>
      <c r="AY766" s="253" t="s">
        <v>133</v>
      </c>
    </row>
    <row r="767" s="14" customFormat="1">
      <c r="A767" s="14"/>
      <c r="B767" s="243"/>
      <c r="C767" s="244"/>
      <c r="D767" s="234" t="s">
        <v>143</v>
      </c>
      <c r="E767" s="245" t="s">
        <v>18</v>
      </c>
      <c r="F767" s="246" t="s">
        <v>598</v>
      </c>
      <c r="G767" s="244"/>
      <c r="H767" s="247">
        <v>-1.3200000000000001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143</v>
      </c>
      <c r="AU767" s="253" t="s">
        <v>82</v>
      </c>
      <c r="AV767" s="14" t="s">
        <v>82</v>
      </c>
      <c r="AW767" s="14" t="s">
        <v>34</v>
      </c>
      <c r="AX767" s="14" t="s">
        <v>72</v>
      </c>
      <c r="AY767" s="253" t="s">
        <v>133</v>
      </c>
    </row>
    <row r="768" s="13" customFormat="1">
      <c r="A768" s="13"/>
      <c r="B768" s="232"/>
      <c r="C768" s="233"/>
      <c r="D768" s="234" t="s">
        <v>143</v>
      </c>
      <c r="E768" s="235" t="s">
        <v>18</v>
      </c>
      <c r="F768" s="236" t="s">
        <v>569</v>
      </c>
      <c r="G768" s="233"/>
      <c r="H768" s="235" t="s">
        <v>18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143</v>
      </c>
      <c r="AU768" s="242" t="s">
        <v>82</v>
      </c>
      <c r="AV768" s="13" t="s">
        <v>80</v>
      </c>
      <c r="AW768" s="13" t="s">
        <v>34</v>
      </c>
      <c r="AX768" s="13" t="s">
        <v>72</v>
      </c>
      <c r="AY768" s="242" t="s">
        <v>133</v>
      </c>
    </row>
    <row r="769" s="14" customFormat="1">
      <c r="A769" s="14"/>
      <c r="B769" s="243"/>
      <c r="C769" s="244"/>
      <c r="D769" s="234" t="s">
        <v>143</v>
      </c>
      <c r="E769" s="245" t="s">
        <v>18</v>
      </c>
      <c r="F769" s="246" t="s">
        <v>599</v>
      </c>
      <c r="G769" s="244"/>
      <c r="H769" s="247">
        <v>5.7800000000000002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143</v>
      </c>
      <c r="AU769" s="253" t="s">
        <v>82</v>
      </c>
      <c r="AV769" s="14" t="s">
        <v>82</v>
      </c>
      <c r="AW769" s="14" t="s">
        <v>34</v>
      </c>
      <c r="AX769" s="14" t="s">
        <v>72</v>
      </c>
      <c r="AY769" s="253" t="s">
        <v>133</v>
      </c>
    </row>
    <row r="770" s="13" customFormat="1">
      <c r="A770" s="13"/>
      <c r="B770" s="232"/>
      <c r="C770" s="233"/>
      <c r="D770" s="234" t="s">
        <v>143</v>
      </c>
      <c r="E770" s="235" t="s">
        <v>18</v>
      </c>
      <c r="F770" s="236" t="s">
        <v>571</v>
      </c>
      <c r="G770" s="233"/>
      <c r="H770" s="235" t="s">
        <v>18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143</v>
      </c>
      <c r="AU770" s="242" t="s">
        <v>82</v>
      </c>
      <c r="AV770" s="13" t="s">
        <v>80</v>
      </c>
      <c r="AW770" s="13" t="s">
        <v>34</v>
      </c>
      <c r="AX770" s="13" t="s">
        <v>72</v>
      </c>
      <c r="AY770" s="242" t="s">
        <v>133</v>
      </c>
    </row>
    <row r="771" s="14" customFormat="1">
      <c r="A771" s="14"/>
      <c r="B771" s="243"/>
      <c r="C771" s="244"/>
      <c r="D771" s="234" t="s">
        <v>143</v>
      </c>
      <c r="E771" s="245" t="s">
        <v>18</v>
      </c>
      <c r="F771" s="246" t="s">
        <v>600</v>
      </c>
      <c r="G771" s="244"/>
      <c r="H771" s="247">
        <v>11.300000000000001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143</v>
      </c>
      <c r="AU771" s="253" t="s">
        <v>82</v>
      </c>
      <c r="AV771" s="14" t="s">
        <v>82</v>
      </c>
      <c r="AW771" s="14" t="s">
        <v>34</v>
      </c>
      <c r="AX771" s="14" t="s">
        <v>72</v>
      </c>
      <c r="AY771" s="253" t="s">
        <v>133</v>
      </c>
    </row>
    <row r="772" s="14" customFormat="1">
      <c r="A772" s="14"/>
      <c r="B772" s="243"/>
      <c r="C772" s="244"/>
      <c r="D772" s="234" t="s">
        <v>143</v>
      </c>
      <c r="E772" s="245" t="s">
        <v>18</v>
      </c>
      <c r="F772" s="246" t="s">
        <v>601</v>
      </c>
      <c r="G772" s="244"/>
      <c r="H772" s="247">
        <v>-3.4700000000000002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143</v>
      </c>
      <c r="AU772" s="253" t="s">
        <v>82</v>
      </c>
      <c r="AV772" s="14" t="s">
        <v>82</v>
      </c>
      <c r="AW772" s="14" t="s">
        <v>34</v>
      </c>
      <c r="AX772" s="14" t="s">
        <v>72</v>
      </c>
      <c r="AY772" s="253" t="s">
        <v>133</v>
      </c>
    </row>
    <row r="773" s="13" customFormat="1">
      <c r="A773" s="13"/>
      <c r="B773" s="232"/>
      <c r="C773" s="233"/>
      <c r="D773" s="234" t="s">
        <v>143</v>
      </c>
      <c r="E773" s="235" t="s">
        <v>18</v>
      </c>
      <c r="F773" s="236" t="s">
        <v>574</v>
      </c>
      <c r="G773" s="233"/>
      <c r="H773" s="235" t="s">
        <v>18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143</v>
      </c>
      <c r="AU773" s="242" t="s">
        <v>82</v>
      </c>
      <c r="AV773" s="13" t="s">
        <v>80</v>
      </c>
      <c r="AW773" s="13" t="s">
        <v>34</v>
      </c>
      <c r="AX773" s="13" t="s">
        <v>72</v>
      </c>
      <c r="AY773" s="242" t="s">
        <v>133</v>
      </c>
    </row>
    <row r="774" s="14" customFormat="1">
      <c r="A774" s="14"/>
      <c r="B774" s="243"/>
      <c r="C774" s="244"/>
      <c r="D774" s="234" t="s">
        <v>143</v>
      </c>
      <c r="E774" s="245" t="s">
        <v>18</v>
      </c>
      <c r="F774" s="246" t="s">
        <v>602</v>
      </c>
      <c r="G774" s="244"/>
      <c r="H774" s="247">
        <v>7.5899999999999999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143</v>
      </c>
      <c r="AU774" s="253" t="s">
        <v>82</v>
      </c>
      <c r="AV774" s="14" t="s">
        <v>82</v>
      </c>
      <c r="AW774" s="14" t="s">
        <v>34</v>
      </c>
      <c r="AX774" s="14" t="s">
        <v>72</v>
      </c>
      <c r="AY774" s="253" t="s">
        <v>133</v>
      </c>
    </row>
    <row r="775" s="14" customFormat="1">
      <c r="A775" s="14"/>
      <c r="B775" s="243"/>
      <c r="C775" s="244"/>
      <c r="D775" s="234" t="s">
        <v>143</v>
      </c>
      <c r="E775" s="245" t="s">
        <v>18</v>
      </c>
      <c r="F775" s="246" t="s">
        <v>603</v>
      </c>
      <c r="G775" s="244"/>
      <c r="H775" s="247">
        <v>-0.98999999999999999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143</v>
      </c>
      <c r="AU775" s="253" t="s">
        <v>82</v>
      </c>
      <c r="AV775" s="14" t="s">
        <v>82</v>
      </c>
      <c r="AW775" s="14" t="s">
        <v>34</v>
      </c>
      <c r="AX775" s="14" t="s">
        <v>72</v>
      </c>
      <c r="AY775" s="253" t="s">
        <v>133</v>
      </c>
    </row>
    <row r="776" s="13" customFormat="1">
      <c r="A776" s="13"/>
      <c r="B776" s="232"/>
      <c r="C776" s="233"/>
      <c r="D776" s="234" t="s">
        <v>143</v>
      </c>
      <c r="E776" s="235" t="s">
        <v>18</v>
      </c>
      <c r="F776" s="236" t="s">
        <v>577</v>
      </c>
      <c r="G776" s="233"/>
      <c r="H776" s="235" t="s">
        <v>18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143</v>
      </c>
      <c r="AU776" s="242" t="s">
        <v>82</v>
      </c>
      <c r="AV776" s="13" t="s">
        <v>80</v>
      </c>
      <c r="AW776" s="13" t="s">
        <v>34</v>
      </c>
      <c r="AX776" s="13" t="s">
        <v>72</v>
      </c>
      <c r="AY776" s="242" t="s">
        <v>133</v>
      </c>
    </row>
    <row r="777" s="14" customFormat="1">
      <c r="A777" s="14"/>
      <c r="B777" s="243"/>
      <c r="C777" s="244"/>
      <c r="D777" s="234" t="s">
        <v>143</v>
      </c>
      <c r="E777" s="245" t="s">
        <v>18</v>
      </c>
      <c r="F777" s="246" t="s">
        <v>604</v>
      </c>
      <c r="G777" s="244"/>
      <c r="H777" s="247">
        <v>14.76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143</v>
      </c>
      <c r="AU777" s="253" t="s">
        <v>82</v>
      </c>
      <c r="AV777" s="14" t="s">
        <v>82</v>
      </c>
      <c r="AW777" s="14" t="s">
        <v>34</v>
      </c>
      <c r="AX777" s="14" t="s">
        <v>72</v>
      </c>
      <c r="AY777" s="253" t="s">
        <v>133</v>
      </c>
    </row>
    <row r="778" s="14" customFormat="1">
      <c r="A778" s="14"/>
      <c r="B778" s="243"/>
      <c r="C778" s="244"/>
      <c r="D778" s="234" t="s">
        <v>143</v>
      </c>
      <c r="E778" s="245" t="s">
        <v>18</v>
      </c>
      <c r="F778" s="246" t="s">
        <v>605</v>
      </c>
      <c r="G778" s="244"/>
      <c r="H778" s="247">
        <v>-1.26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143</v>
      </c>
      <c r="AU778" s="253" t="s">
        <v>82</v>
      </c>
      <c r="AV778" s="14" t="s">
        <v>82</v>
      </c>
      <c r="AW778" s="14" t="s">
        <v>34</v>
      </c>
      <c r="AX778" s="14" t="s">
        <v>72</v>
      </c>
      <c r="AY778" s="253" t="s">
        <v>133</v>
      </c>
    </row>
    <row r="779" s="15" customFormat="1">
      <c r="A779" s="15"/>
      <c r="B779" s="254"/>
      <c r="C779" s="255"/>
      <c r="D779" s="234" t="s">
        <v>143</v>
      </c>
      <c r="E779" s="256" t="s">
        <v>18</v>
      </c>
      <c r="F779" s="257" t="s">
        <v>148</v>
      </c>
      <c r="G779" s="255"/>
      <c r="H779" s="258">
        <v>102.05000000000003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143</v>
      </c>
      <c r="AU779" s="264" t="s">
        <v>82</v>
      </c>
      <c r="AV779" s="15" t="s">
        <v>141</v>
      </c>
      <c r="AW779" s="15" t="s">
        <v>34</v>
      </c>
      <c r="AX779" s="15" t="s">
        <v>80</v>
      </c>
      <c r="AY779" s="264" t="s">
        <v>133</v>
      </c>
    </row>
    <row r="780" s="12" customFormat="1" ht="22.8" customHeight="1">
      <c r="A780" s="12"/>
      <c r="B780" s="204"/>
      <c r="C780" s="205"/>
      <c r="D780" s="206" t="s">
        <v>71</v>
      </c>
      <c r="E780" s="218" t="s">
        <v>606</v>
      </c>
      <c r="F780" s="218" t="s">
        <v>607</v>
      </c>
      <c r="G780" s="205"/>
      <c r="H780" s="205"/>
      <c r="I780" s="208"/>
      <c r="J780" s="219">
        <f>BK780</f>
        <v>0</v>
      </c>
      <c r="K780" s="205"/>
      <c r="L780" s="210"/>
      <c r="M780" s="211"/>
      <c r="N780" s="212"/>
      <c r="O780" s="212"/>
      <c r="P780" s="213">
        <f>SUM(P781:P786)</f>
        <v>0</v>
      </c>
      <c r="Q780" s="212"/>
      <c r="R780" s="213">
        <f>SUM(R781:R786)</f>
        <v>0</v>
      </c>
      <c r="S780" s="212"/>
      <c r="T780" s="214">
        <f>SUM(T781:T786)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15" t="s">
        <v>80</v>
      </c>
      <c r="AT780" s="216" t="s">
        <v>71</v>
      </c>
      <c r="AU780" s="216" t="s">
        <v>80</v>
      </c>
      <c r="AY780" s="215" t="s">
        <v>133</v>
      </c>
      <c r="BK780" s="217">
        <f>SUM(BK781:BK786)</f>
        <v>0</v>
      </c>
    </row>
    <row r="781" s="2" customFormat="1" ht="21.75" customHeight="1">
      <c r="A781" s="40"/>
      <c r="B781" s="41"/>
      <c r="C781" s="220" t="s">
        <v>608</v>
      </c>
      <c r="D781" s="220" t="s">
        <v>136</v>
      </c>
      <c r="E781" s="221" t="s">
        <v>609</v>
      </c>
      <c r="F781" s="222" t="s">
        <v>610</v>
      </c>
      <c r="G781" s="223" t="s">
        <v>188</v>
      </c>
      <c r="H781" s="224">
        <v>31.289999999999999</v>
      </c>
      <c r="I781" s="225"/>
      <c r="J781" s="224">
        <f>ROUND(I781*H781,2)</f>
        <v>0</v>
      </c>
      <c r="K781" s="222" t="s">
        <v>140</v>
      </c>
      <c r="L781" s="46"/>
      <c r="M781" s="226" t="s">
        <v>18</v>
      </c>
      <c r="N781" s="227" t="s">
        <v>43</v>
      </c>
      <c r="O781" s="86"/>
      <c r="P781" s="228">
        <f>O781*H781</f>
        <v>0</v>
      </c>
      <c r="Q781" s="228">
        <v>0</v>
      </c>
      <c r="R781" s="228">
        <f>Q781*H781</f>
        <v>0</v>
      </c>
      <c r="S781" s="228">
        <v>0</v>
      </c>
      <c r="T781" s="22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0" t="s">
        <v>141</v>
      </c>
      <c r="AT781" s="230" t="s">
        <v>136</v>
      </c>
      <c r="AU781" s="230" t="s">
        <v>82</v>
      </c>
      <c r="AY781" s="19" t="s">
        <v>133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9" t="s">
        <v>80</v>
      </c>
      <c r="BK781" s="231">
        <f>ROUND(I781*H781,2)</f>
        <v>0</v>
      </c>
      <c r="BL781" s="19" t="s">
        <v>141</v>
      </c>
      <c r="BM781" s="230" t="s">
        <v>611</v>
      </c>
    </row>
    <row r="782" s="2" customFormat="1" ht="16.5" customHeight="1">
      <c r="A782" s="40"/>
      <c r="B782" s="41"/>
      <c r="C782" s="220" t="s">
        <v>612</v>
      </c>
      <c r="D782" s="220" t="s">
        <v>136</v>
      </c>
      <c r="E782" s="221" t="s">
        <v>613</v>
      </c>
      <c r="F782" s="222" t="s">
        <v>614</v>
      </c>
      <c r="G782" s="223" t="s">
        <v>188</v>
      </c>
      <c r="H782" s="224">
        <v>31.289999999999999</v>
      </c>
      <c r="I782" s="225"/>
      <c r="J782" s="224">
        <f>ROUND(I782*H782,2)</f>
        <v>0</v>
      </c>
      <c r="K782" s="222" t="s">
        <v>140</v>
      </c>
      <c r="L782" s="46"/>
      <c r="M782" s="226" t="s">
        <v>18</v>
      </c>
      <c r="N782" s="227" t="s">
        <v>43</v>
      </c>
      <c r="O782" s="86"/>
      <c r="P782" s="228">
        <f>O782*H782</f>
        <v>0</v>
      </c>
      <c r="Q782" s="228">
        <v>0</v>
      </c>
      <c r="R782" s="228">
        <f>Q782*H782</f>
        <v>0</v>
      </c>
      <c r="S782" s="228">
        <v>0</v>
      </c>
      <c r="T782" s="22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0" t="s">
        <v>141</v>
      </c>
      <c r="AT782" s="230" t="s">
        <v>136</v>
      </c>
      <c r="AU782" s="230" t="s">
        <v>82</v>
      </c>
      <c r="AY782" s="19" t="s">
        <v>133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9" t="s">
        <v>80</v>
      </c>
      <c r="BK782" s="231">
        <f>ROUND(I782*H782,2)</f>
        <v>0</v>
      </c>
      <c r="BL782" s="19" t="s">
        <v>141</v>
      </c>
      <c r="BM782" s="230" t="s">
        <v>615</v>
      </c>
    </row>
    <row r="783" s="2" customFormat="1" ht="21.75" customHeight="1">
      <c r="A783" s="40"/>
      <c r="B783" s="41"/>
      <c r="C783" s="220" t="s">
        <v>616</v>
      </c>
      <c r="D783" s="220" t="s">
        <v>136</v>
      </c>
      <c r="E783" s="221" t="s">
        <v>617</v>
      </c>
      <c r="F783" s="222" t="s">
        <v>618</v>
      </c>
      <c r="G783" s="223" t="s">
        <v>188</v>
      </c>
      <c r="H783" s="224">
        <v>347.49000000000001</v>
      </c>
      <c r="I783" s="225"/>
      <c r="J783" s="224">
        <f>ROUND(I783*H783,2)</f>
        <v>0</v>
      </c>
      <c r="K783" s="222" t="s">
        <v>140</v>
      </c>
      <c r="L783" s="46"/>
      <c r="M783" s="226" t="s">
        <v>18</v>
      </c>
      <c r="N783" s="227" t="s">
        <v>43</v>
      </c>
      <c r="O783" s="86"/>
      <c r="P783" s="228">
        <f>O783*H783</f>
        <v>0</v>
      </c>
      <c r="Q783" s="228">
        <v>0</v>
      </c>
      <c r="R783" s="228">
        <f>Q783*H783</f>
        <v>0</v>
      </c>
      <c r="S783" s="228">
        <v>0</v>
      </c>
      <c r="T783" s="22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30" t="s">
        <v>141</v>
      </c>
      <c r="AT783" s="230" t="s">
        <v>136</v>
      </c>
      <c r="AU783" s="230" t="s">
        <v>82</v>
      </c>
      <c r="AY783" s="19" t="s">
        <v>133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19" t="s">
        <v>80</v>
      </c>
      <c r="BK783" s="231">
        <f>ROUND(I783*H783,2)</f>
        <v>0</v>
      </c>
      <c r="BL783" s="19" t="s">
        <v>141</v>
      </c>
      <c r="BM783" s="230" t="s">
        <v>619</v>
      </c>
    </row>
    <row r="784" s="14" customFormat="1">
      <c r="A784" s="14"/>
      <c r="B784" s="243"/>
      <c r="C784" s="244"/>
      <c r="D784" s="234" t="s">
        <v>143</v>
      </c>
      <c r="E784" s="245" t="s">
        <v>18</v>
      </c>
      <c r="F784" s="246" t="s">
        <v>620</v>
      </c>
      <c r="G784" s="244"/>
      <c r="H784" s="247">
        <v>347.49000000000001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143</v>
      </c>
      <c r="AU784" s="253" t="s">
        <v>82</v>
      </c>
      <c r="AV784" s="14" t="s">
        <v>82</v>
      </c>
      <c r="AW784" s="14" t="s">
        <v>34</v>
      </c>
      <c r="AX784" s="14" t="s">
        <v>72</v>
      </c>
      <c r="AY784" s="253" t="s">
        <v>133</v>
      </c>
    </row>
    <row r="785" s="15" customFormat="1">
      <c r="A785" s="15"/>
      <c r="B785" s="254"/>
      <c r="C785" s="255"/>
      <c r="D785" s="234" t="s">
        <v>143</v>
      </c>
      <c r="E785" s="256" t="s">
        <v>18</v>
      </c>
      <c r="F785" s="257" t="s">
        <v>148</v>
      </c>
      <c r="G785" s="255"/>
      <c r="H785" s="258">
        <v>347.49000000000001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143</v>
      </c>
      <c r="AU785" s="264" t="s">
        <v>82</v>
      </c>
      <c r="AV785" s="15" t="s">
        <v>141</v>
      </c>
      <c r="AW785" s="15" t="s">
        <v>34</v>
      </c>
      <c r="AX785" s="15" t="s">
        <v>80</v>
      </c>
      <c r="AY785" s="264" t="s">
        <v>133</v>
      </c>
    </row>
    <row r="786" s="2" customFormat="1" ht="21.75" customHeight="1">
      <c r="A786" s="40"/>
      <c r="B786" s="41"/>
      <c r="C786" s="220" t="s">
        <v>621</v>
      </c>
      <c r="D786" s="220" t="s">
        <v>136</v>
      </c>
      <c r="E786" s="221" t="s">
        <v>622</v>
      </c>
      <c r="F786" s="222" t="s">
        <v>623</v>
      </c>
      <c r="G786" s="223" t="s">
        <v>188</v>
      </c>
      <c r="H786" s="224">
        <v>31.289999999999999</v>
      </c>
      <c r="I786" s="225"/>
      <c r="J786" s="224">
        <f>ROUND(I786*H786,2)</f>
        <v>0</v>
      </c>
      <c r="K786" s="222" t="s">
        <v>140</v>
      </c>
      <c r="L786" s="46"/>
      <c r="M786" s="226" t="s">
        <v>18</v>
      </c>
      <c r="N786" s="227" t="s">
        <v>43</v>
      </c>
      <c r="O786" s="86"/>
      <c r="P786" s="228">
        <f>O786*H786</f>
        <v>0</v>
      </c>
      <c r="Q786" s="228">
        <v>0</v>
      </c>
      <c r="R786" s="228">
        <f>Q786*H786</f>
        <v>0</v>
      </c>
      <c r="S786" s="228">
        <v>0</v>
      </c>
      <c r="T786" s="22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30" t="s">
        <v>141</v>
      </c>
      <c r="AT786" s="230" t="s">
        <v>136</v>
      </c>
      <c r="AU786" s="230" t="s">
        <v>82</v>
      </c>
      <c r="AY786" s="19" t="s">
        <v>133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9" t="s">
        <v>80</v>
      </c>
      <c r="BK786" s="231">
        <f>ROUND(I786*H786,2)</f>
        <v>0</v>
      </c>
      <c r="BL786" s="19" t="s">
        <v>141</v>
      </c>
      <c r="BM786" s="230" t="s">
        <v>624</v>
      </c>
    </row>
    <row r="787" s="12" customFormat="1" ht="22.8" customHeight="1">
      <c r="A787" s="12"/>
      <c r="B787" s="204"/>
      <c r="C787" s="205"/>
      <c r="D787" s="206" t="s">
        <v>71</v>
      </c>
      <c r="E787" s="218" t="s">
        <v>625</v>
      </c>
      <c r="F787" s="218" t="s">
        <v>626</v>
      </c>
      <c r="G787" s="205"/>
      <c r="H787" s="205"/>
      <c r="I787" s="208"/>
      <c r="J787" s="219">
        <f>BK787</f>
        <v>0</v>
      </c>
      <c r="K787" s="205"/>
      <c r="L787" s="210"/>
      <c r="M787" s="211"/>
      <c r="N787" s="212"/>
      <c r="O787" s="212"/>
      <c r="P787" s="213">
        <f>P788</f>
        <v>0</v>
      </c>
      <c r="Q787" s="212"/>
      <c r="R787" s="213">
        <f>R788</f>
        <v>0</v>
      </c>
      <c r="S787" s="212"/>
      <c r="T787" s="214">
        <f>T788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5" t="s">
        <v>80</v>
      </c>
      <c r="AT787" s="216" t="s">
        <v>71</v>
      </c>
      <c r="AU787" s="216" t="s">
        <v>80</v>
      </c>
      <c r="AY787" s="215" t="s">
        <v>133</v>
      </c>
      <c r="BK787" s="217">
        <f>BK788</f>
        <v>0</v>
      </c>
    </row>
    <row r="788" s="2" customFormat="1" ht="21.75" customHeight="1">
      <c r="A788" s="40"/>
      <c r="B788" s="41"/>
      <c r="C788" s="220" t="s">
        <v>627</v>
      </c>
      <c r="D788" s="220" t="s">
        <v>136</v>
      </c>
      <c r="E788" s="221" t="s">
        <v>628</v>
      </c>
      <c r="F788" s="222" t="s">
        <v>629</v>
      </c>
      <c r="G788" s="223" t="s">
        <v>188</v>
      </c>
      <c r="H788" s="224">
        <v>23.789999999999999</v>
      </c>
      <c r="I788" s="225"/>
      <c r="J788" s="224">
        <f>ROUND(I788*H788,2)</f>
        <v>0</v>
      </c>
      <c r="K788" s="222" t="s">
        <v>140</v>
      </c>
      <c r="L788" s="46"/>
      <c r="M788" s="226" t="s">
        <v>18</v>
      </c>
      <c r="N788" s="227" t="s">
        <v>43</v>
      </c>
      <c r="O788" s="86"/>
      <c r="P788" s="228">
        <f>O788*H788</f>
        <v>0</v>
      </c>
      <c r="Q788" s="228">
        <v>0</v>
      </c>
      <c r="R788" s="228">
        <f>Q788*H788</f>
        <v>0</v>
      </c>
      <c r="S788" s="228">
        <v>0</v>
      </c>
      <c r="T788" s="22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30" t="s">
        <v>141</v>
      </c>
      <c r="AT788" s="230" t="s">
        <v>136</v>
      </c>
      <c r="AU788" s="230" t="s">
        <v>82</v>
      </c>
      <c r="AY788" s="19" t="s">
        <v>133</v>
      </c>
      <c r="BE788" s="231">
        <f>IF(N788="základní",J788,0)</f>
        <v>0</v>
      </c>
      <c r="BF788" s="231">
        <f>IF(N788="snížená",J788,0)</f>
        <v>0</v>
      </c>
      <c r="BG788" s="231">
        <f>IF(N788="zákl. přenesená",J788,0)</f>
        <v>0</v>
      </c>
      <c r="BH788" s="231">
        <f>IF(N788="sníž. přenesená",J788,0)</f>
        <v>0</v>
      </c>
      <c r="BI788" s="231">
        <f>IF(N788="nulová",J788,0)</f>
        <v>0</v>
      </c>
      <c r="BJ788" s="19" t="s">
        <v>80</v>
      </c>
      <c r="BK788" s="231">
        <f>ROUND(I788*H788,2)</f>
        <v>0</v>
      </c>
      <c r="BL788" s="19" t="s">
        <v>141</v>
      </c>
      <c r="BM788" s="230" t="s">
        <v>630</v>
      </c>
    </row>
    <row r="789" s="12" customFormat="1" ht="25.92" customHeight="1">
      <c r="A789" s="12"/>
      <c r="B789" s="204"/>
      <c r="C789" s="205"/>
      <c r="D789" s="206" t="s">
        <v>71</v>
      </c>
      <c r="E789" s="207" t="s">
        <v>631</v>
      </c>
      <c r="F789" s="207" t="s">
        <v>632</v>
      </c>
      <c r="G789" s="205"/>
      <c r="H789" s="205"/>
      <c r="I789" s="208"/>
      <c r="J789" s="209">
        <f>BK789</f>
        <v>0</v>
      </c>
      <c r="K789" s="205"/>
      <c r="L789" s="210"/>
      <c r="M789" s="211"/>
      <c r="N789" s="212"/>
      <c r="O789" s="212"/>
      <c r="P789" s="213">
        <f>P790+P799+P830+P865+P877+P985+P1001+P1020+P1048+P1318</f>
        <v>0</v>
      </c>
      <c r="Q789" s="212"/>
      <c r="R789" s="213">
        <f>R790+R799+R830+R865+R877+R985+R1001+R1020+R1048+R1318</f>
        <v>7.4005453999999995</v>
      </c>
      <c r="S789" s="212"/>
      <c r="T789" s="214">
        <f>T790+T799+T830+T865+T877+T985+T1001+T1020+T1048+T1318</f>
        <v>0.43374999999999997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15" t="s">
        <v>82</v>
      </c>
      <c r="AT789" s="216" t="s">
        <v>71</v>
      </c>
      <c r="AU789" s="216" t="s">
        <v>72</v>
      </c>
      <c r="AY789" s="215" t="s">
        <v>133</v>
      </c>
      <c r="BK789" s="217">
        <f>BK790+BK799+BK830+BK865+BK877+BK985+BK1001+BK1020+BK1048+BK1318</f>
        <v>0</v>
      </c>
    </row>
    <row r="790" s="12" customFormat="1" ht="22.8" customHeight="1">
      <c r="A790" s="12"/>
      <c r="B790" s="204"/>
      <c r="C790" s="205"/>
      <c r="D790" s="206" t="s">
        <v>71</v>
      </c>
      <c r="E790" s="218" t="s">
        <v>633</v>
      </c>
      <c r="F790" s="218" t="s">
        <v>634</v>
      </c>
      <c r="G790" s="205"/>
      <c r="H790" s="205"/>
      <c r="I790" s="208"/>
      <c r="J790" s="219">
        <f>BK790</f>
        <v>0</v>
      </c>
      <c r="K790" s="205"/>
      <c r="L790" s="210"/>
      <c r="M790" s="211"/>
      <c r="N790" s="212"/>
      <c r="O790" s="212"/>
      <c r="P790" s="213">
        <f>SUM(P791:P798)</f>
        <v>0</v>
      </c>
      <c r="Q790" s="212"/>
      <c r="R790" s="213">
        <f>SUM(R791:R798)</f>
        <v>1.1106</v>
      </c>
      <c r="S790" s="212"/>
      <c r="T790" s="214">
        <f>SUM(T791:T798)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15" t="s">
        <v>82</v>
      </c>
      <c r="AT790" s="216" t="s">
        <v>71</v>
      </c>
      <c r="AU790" s="216" t="s">
        <v>80</v>
      </c>
      <c r="AY790" s="215" t="s">
        <v>133</v>
      </c>
      <c r="BK790" s="217">
        <f>SUM(BK791:BK798)</f>
        <v>0</v>
      </c>
    </row>
    <row r="791" s="2" customFormat="1" ht="16.5" customHeight="1">
      <c r="A791" s="40"/>
      <c r="B791" s="41"/>
      <c r="C791" s="220" t="s">
        <v>635</v>
      </c>
      <c r="D791" s="220" t="s">
        <v>136</v>
      </c>
      <c r="E791" s="221" t="s">
        <v>636</v>
      </c>
      <c r="F791" s="222" t="s">
        <v>637</v>
      </c>
      <c r="G791" s="223" t="s">
        <v>178</v>
      </c>
      <c r="H791" s="224">
        <v>49.689999999999998</v>
      </c>
      <c r="I791" s="225"/>
      <c r="J791" s="224">
        <f>ROUND(I791*H791,2)</f>
        <v>0</v>
      </c>
      <c r="K791" s="222" t="s">
        <v>140</v>
      </c>
      <c r="L791" s="46"/>
      <c r="M791" s="226" t="s">
        <v>18</v>
      </c>
      <c r="N791" s="227" t="s">
        <v>43</v>
      </c>
      <c r="O791" s="86"/>
      <c r="P791" s="228">
        <f>O791*H791</f>
        <v>0</v>
      </c>
      <c r="Q791" s="228">
        <v>0.0044999999999999997</v>
      </c>
      <c r="R791" s="228">
        <f>Q791*H791</f>
        <v>0.22360499999999997</v>
      </c>
      <c r="S791" s="228">
        <v>0</v>
      </c>
      <c r="T791" s="22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0" t="s">
        <v>270</v>
      </c>
      <c r="AT791" s="230" t="s">
        <v>136</v>
      </c>
      <c r="AU791" s="230" t="s">
        <v>82</v>
      </c>
      <c r="AY791" s="19" t="s">
        <v>133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9" t="s">
        <v>80</v>
      </c>
      <c r="BK791" s="231">
        <f>ROUND(I791*H791,2)</f>
        <v>0</v>
      </c>
      <c r="BL791" s="19" t="s">
        <v>270</v>
      </c>
      <c r="BM791" s="230" t="s">
        <v>638</v>
      </c>
    </row>
    <row r="792" s="13" customFormat="1">
      <c r="A792" s="13"/>
      <c r="B792" s="232"/>
      <c r="C792" s="233"/>
      <c r="D792" s="234" t="s">
        <v>143</v>
      </c>
      <c r="E792" s="235" t="s">
        <v>18</v>
      </c>
      <c r="F792" s="236" t="s">
        <v>268</v>
      </c>
      <c r="G792" s="233"/>
      <c r="H792" s="235" t="s">
        <v>18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143</v>
      </c>
      <c r="AU792" s="242" t="s">
        <v>82</v>
      </c>
      <c r="AV792" s="13" t="s">
        <v>80</v>
      </c>
      <c r="AW792" s="13" t="s">
        <v>34</v>
      </c>
      <c r="AX792" s="13" t="s">
        <v>72</v>
      </c>
      <c r="AY792" s="242" t="s">
        <v>133</v>
      </c>
    </row>
    <row r="793" s="14" customFormat="1">
      <c r="A793" s="14"/>
      <c r="B793" s="243"/>
      <c r="C793" s="244"/>
      <c r="D793" s="234" t="s">
        <v>143</v>
      </c>
      <c r="E793" s="245" t="s">
        <v>18</v>
      </c>
      <c r="F793" s="246" t="s">
        <v>429</v>
      </c>
      <c r="G793" s="244"/>
      <c r="H793" s="247">
        <v>49.689999999999998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143</v>
      </c>
      <c r="AU793" s="253" t="s">
        <v>82</v>
      </c>
      <c r="AV793" s="14" t="s">
        <v>82</v>
      </c>
      <c r="AW793" s="14" t="s">
        <v>34</v>
      </c>
      <c r="AX793" s="14" t="s">
        <v>72</v>
      </c>
      <c r="AY793" s="253" t="s">
        <v>133</v>
      </c>
    </row>
    <row r="794" s="15" customFormat="1">
      <c r="A794" s="15"/>
      <c r="B794" s="254"/>
      <c r="C794" s="255"/>
      <c r="D794" s="234" t="s">
        <v>143</v>
      </c>
      <c r="E794" s="256" t="s">
        <v>18</v>
      </c>
      <c r="F794" s="257" t="s">
        <v>148</v>
      </c>
      <c r="G794" s="255"/>
      <c r="H794" s="258">
        <v>49.689999999999998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143</v>
      </c>
      <c r="AU794" s="264" t="s">
        <v>82</v>
      </c>
      <c r="AV794" s="15" t="s">
        <v>141</v>
      </c>
      <c r="AW794" s="15" t="s">
        <v>34</v>
      </c>
      <c r="AX794" s="15" t="s">
        <v>80</v>
      </c>
      <c r="AY794" s="264" t="s">
        <v>133</v>
      </c>
    </row>
    <row r="795" s="2" customFormat="1" ht="16.5" customHeight="1">
      <c r="A795" s="40"/>
      <c r="B795" s="41"/>
      <c r="C795" s="220" t="s">
        <v>639</v>
      </c>
      <c r="D795" s="220" t="s">
        <v>136</v>
      </c>
      <c r="E795" s="221" t="s">
        <v>640</v>
      </c>
      <c r="F795" s="222" t="s">
        <v>641</v>
      </c>
      <c r="G795" s="223" t="s">
        <v>178</v>
      </c>
      <c r="H795" s="224">
        <v>197.11000000000001</v>
      </c>
      <c r="I795" s="225"/>
      <c r="J795" s="224">
        <f>ROUND(I795*H795,2)</f>
        <v>0</v>
      </c>
      <c r="K795" s="222" t="s">
        <v>140</v>
      </c>
      <c r="L795" s="46"/>
      <c r="M795" s="226" t="s">
        <v>18</v>
      </c>
      <c r="N795" s="227" t="s">
        <v>43</v>
      </c>
      <c r="O795" s="86"/>
      <c r="P795" s="228">
        <f>O795*H795</f>
        <v>0</v>
      </c>
      <c r="Q795" s="228">
        <v>0.0044999999999999997</v>
      </c>
      <c r="R795" s="228">
        <f>Q795*H795</f>
        <v>0.88699499999999998</v>
      </c>
      <c r="S795" s="228">
        <v>0</v>
      </c>
      <c r="T795" s="22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0" t="s">
        <v>270</v>
      </c>
      <c r="AT795" s="230" t="s">
        <v>136</v>
      </c>
      <c r="AU795" s="230" t="s">
        <v>82</v>
      </c>
      <c r="AY795" s="19" t="s">
        <v>133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9" t="s">
        <v>80</v>
      </c>
      <c r="BK795" s="231">
        <f>ROUND(I795*H795,2)</f>
        <v>0</v>
      </c>
      <c r="BL795" s="19" t="s">
        <v>270</v>
      </c>
      <c r="BM795" s="230" t="s">
        <v>642</v>
      </c>
    </row>
    <row r="796" s="14" customFormat="1">
      <c r="A796" s="14"/>
      <c r="B796" s="243"/>
      <c r="C796" s="244"/>
      <c r="D796" s="234" t="s">
        <v>143</v>
      </c>
      <c r="E796" s="245" t="s">
        <v>18</v>
      </c>
      <c r="F796" s="246" t="s">
        <v>643</v>
      </c>
      <c r="G796" s="244"/>
      <c r="H796" s="247">
        <v>197.11000000000001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143</v>
      </c>
      <c r="AU796" s="253" t="s">
        <v>82</v>
      </c>
      <c r="AV796" s="14" t="s">
        <v>82</v>
      </c>
      <c r="AW796" s="14" t="s">
        <v>34</v>
      </c>
      <c r="AX796" s="14" t="s">
        <v>72</v>
      </c>
      <c r="AY796" s="253" t="s">
        <v>133</v>
      </c>
    </row>
    <row r="797" s="15" customFormat="1">
      <c r="A797" s="15"/>
      <c r="B797" s="254"/>
      <c r="C797" s="255"/>
      <c r="D797" s="234" t="s">
        <v>143</v>
      </c>
      <c r="E797" s="256" t="s">
        <v>18</v>
      </c>
      <c r="F797" s="257" t="s">
        <v>148</v>
      </c>
      <c r="G797" s="255"/>
      <c r="H797" s="258">
        <v>197.11000000000001</v>
      </c>
      <c r="I797" s="259"/>
      <c r="J797" s="255"/>
      <c r="K797" s="255"/>
      <c r="L797" s="260"/>
      <c r="M797" s="261"/>
      <c r="N797" s="262"/>
      <c r="O797" s="262"/>
      <c r="P797" s="262"/>
      <c r="Q797" s="262"/>
      <c r="R797" s="262"/>
      <c r="S797" s="262"/>
      <c r="T797" s="263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4" t="s">
        <v>143</v>
      </c>
      <c r="AU797" s="264" t="s">
        <v>82</v>
      </c>
      <c r="AV797" s="15" t="s">
        <v>141</v>
      </c>
      <c r="AW797" s="15" t="s">
        <v>34</v>
      </c>
      <c r="AX797" s="15" t="s">
        <v>80</v>
      </c>
      <c r="AY797" s="264" t="s">
        <v>133</v>
      </c>
    </row>
    <row r="798" s="2" customFormat="1" ht="21.75" customHeight="1">
      <c r="A798" s="40"/>
      <c r="B798" s="41"/>
      <c r="C798" s="220" t="s">
        <v>644</v>
      </c>
      <c r="D798" s="220" t="s">
        <v>136</v>
      </c>
      <c r="E798" s="221" t="s">
        <v>645</v>
      </c>
      <c r="F798" s="222" t="s">
        <v>646</v>
      </c>
      <c r="G798" s="223" t="s">
        <v>647</v>
      </c>
      <c r="H798" s="225"/>
      <c r="I798" s="225"/>
      <c r="J798" s="224">
        <f>ROUND(I798*H798,2)</f>
        <v>0</v>
      </c>
      <c r="K798" s="222" t="s">
        <v>140</v>
      </c>
      <c r="L798" s="46"/>
      <c r="M798" s="226" t="s">
        <v>18</v>
      </c>
      <c r="N798" s="227" t="s">
        <v>43</v>
      </c>
      <c r="O798" s="86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0" t="s">
        <v>270</v>
      </c>
      <c r="AT798" s="230" t="s">
        <v>136</v>
      </c>
      <c r="AU798" s="230" t="s">
        <v>82</v>
      </c>
      <c r="AY798" s="19" t="s">
        <v>133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9" t="s">
        <v>80</v>
      </c>
      <c r="BK798" s="231">
        <f>ROUND(I798*H798,2)</f>
        <v>0</v>
      </c>
      <c r="BL798" s="19" t="s">
        <v>270</v>
      </c>
      <c r="BM798" s="230" t="s">
        <v>648</v>
      </c>
    </row>
    <row r="799" s="12" customFormat="1" ht="22.8" customHeight="1">
      <c r="A799" s="12"/>
      <c r="B799" s="204"/>
      <c r="C799" s="205"/>
      <c r="D799" s="206" t="s">
        <v>71</v>
      </c>
      <c r="E799" s="218" t="s">
        <v>649</v>
      </c>
      <c r="F799" s="218" t="s">
        <v>650</v>
      </c>
      <c r="G799" s="205"/>
      <c r="H799" s="205"/>
      <c r="I799" s="208"/>
      <c r="J799" s="219">
        <f>BK799</f>
        <v>0</v>
      </c>
      <c r="K799" s="205"/>
      <c r="L799" s="210"/>
      <c r="M799" s="211"/>
      <c r="N799" s="212"/>
      <c r="O799" s="212"/>
      <c r="P799" s="213">
        <f>SUM(P800:P829)</f>
        <v>0</v>
      </c>
      <c r="Q799" s="212"/>
      <c r="R799" s="213">
        <f>SUM(R800:R829)</f>
        <v>0.019759999999999996</v>
      </c>
      <c r="S799" s="212"/>
      <c r="T799" s="214">
        <f>SUM(T800:T829)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15" t="s">
        <v>82</v>
      </c>
      <c r="AT799" s="216" t="s">
        <v>71</v>
      </c>
      <c r="AU799" s="216" t="s">
        <v>80</v>
      </c>
      <c r="AY799" s="215" t="s">
        <v>133</v>
      </c>
      <c r="BK799" s="217">
        <f>SUM(BK800:BK829)</f>
        <v>0</v>
      </c>
    </row>
    <row r="800" s="2" customFormat="1" ht="16.5" customHeight="1">
      <c r="A800" s="40"/>
      <c r="B800" s="41"/>
      <c r="C800" s="220" t="s">
        <v>651</v>
      </c>
      <c r="D800" s="220" t="s">
        <v>136</v>
      </c>
      <c r="E800" s="221" t="s">
        <v>652</v>
      </c>
      <c r="F800" s="222" t="s">
        <v>653</v>
      </c>
      <c r="G800" s="223" t="s">
        <v>654</v>
      </c>
      <c r="H800" s="224">
        <v>10</v>
      </c>
      <c r="I800" s="225"/>
      <c r="J800" s="224">
        <f>ROUND(I800*H800,2)</f>
        <v>0</v>
      </c>
      <c r="K800" s="222" t="s">
        <v>140</v>
      </c>
      <c r="L800" s="46"/>
      <c r="M800" s="226" t="s">
        <v>18</v>
      </c>
      <c r="N800" s="227" t="s">
        <v>43</v>
      </c>
      <c r="O800" s="86"/>
      <c r="P800" s="228">
        <f>O800*H800</f>
        <v>0</v>
      </c>
      <c r="Q800" s="228">
        <v>0.00051999999999999995</v>
      </c>
      <c r="R800" s="228">
        <f>Q800*H800</f>
        <v>0.0051999999999999998</v>
      </c>
      <c r="S800" s="228">
        <v>0</v>
      </c>
      <c r="T800" s="22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30" t="s">
        <v>270</v>
      </c>
      <c r="AT800" s="230" t="s">
        <v>136</v>
      </c>
      <c r="AU800" s="230" t="s">
        <v>82</v>
      </c>
      <c r="AY800" s="19" t="s">
        <v>133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9" t="s">
        <v>80</v>
      </c>
      <c r="BK800" s="231">
        <f>ROUND(I800*H800,2)</f>
        <v>0</v>
      </c>
      <c r="BL800" s="19" t="s">
        <v>270</v>
      </c>
      <c r="BM800" s="230" t="s">
        <v>655</v>
      </c>
    </row>
    <row r="801" s="13" customFormat="1">
      <c r="A801" s="13"/>
      <c r="B801" s="232"/>
      <c r="C801" s="233"/>
      <c r="D801" s="234" t="s">
        <v>143</v>
      </c>
      <c r="E801" s="235" t="s">
        <v>18</v>
      </c>
      <c r="F801" s="236" t="s">
        <v>656</v>
      </c>
      <c r="G801" s="233"/>
      <c r="H801" s="235" t="s">
        <v>18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143</v>
      </c>
      <c r="AU801" s="242" t="s">
        <v>82</v>
      </c>
      <c r="AV801" s="13" t="s">
        <v>80</v>
      </c>
      <c r="AW801" s="13" t="s">
        <v>34</v>
      </c>
      <c r="AX801" s="13" t="s">
        <v>72</v>
      </c>
      <c r="AY801" s="242" t="s">
        <v>133</v>
      </c>
    </row>
    <row r="802" s="14" customFormat="1">
      <c r="A802" s="14"/>
      <c r="B802" s="243"/>
      <c r="C802" s="244"/>
      <c r="D802" s="234" t="s">
        <v>143</v>
      </c>
      <c r="E802" s="245" t="s">
        <v>18</v>
      </c>
      <c r="F802" s="246" t="s">
        <v>657</v>
      </c>
      <c r="G802" s="244"/>
      <c r="H802" s="247">
        <v>10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143</v>
      </c>
      <c r="AU802" s="253" t="s">
        <v>82</v>
      </c>
      <c r="AV802" s="14" t="s">
        <v>82</v>
      </c>
      <c r="AW802" s="14" t="s">
        <v>34</v>
      </c>
      <c r="AX802" s="14" t="s">
        <v>72</v>
      </c>
      <c r="AY802" s="253" t="s">
        <v>133</v>
      </c>
    </row>
    <row r="803" s="15" customFormat="1">
      <c r="A803" s="15"/>
      <c r="B803" s="254"/>
      <c r="C803" s="255"/>
      <c r="D803" s="234" t="s">
        <v>143</v>
      </c>
      <c r="E803" s="256" t="s">
        <v>18</v>
      </c>
      <c r="F803" s="257" t="s">
        <v>148</v>
      </c>
      <c r="G803" s="255"/>
      <c r="H803" s="258">
        <v>10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4" t="s">
        <v>143</v>
      </c>
      <c r="AU803" s="264" t="s">
        <v>82</v>
      </c>
      <c r="AV803" s="15" t="s">
        <v>141</v>
      </c>
      <c r="AW803" s="15" t="s">
        <v>34</v>
      </c>
      <c r="AX803" s="15" t="s">
        <v>80</v>
      </c>
      <c r="AY803" s="264" t="s">
        <v>133</v>
      </c>
    </row>
    <row r="804" s="2" customFormat="1" ht="16.5" customHeight="1">
      <c r="A804" s="40"/>
      <c r="B804" s="41"/>
      <c r="C804" s="220" t="s">
        <v>658</v>
      </c>
      <c r="D804" s="220" t="s">
        <v>136</v>
      </c>
      <c r="E804" s="221" t="s">
        <v>659</v>
      </c>
      <c r="F804" s="222" t="s">
        <v>660</v>
      </c>
      <c r="G804" s="223" t="s">
        <v>654</v>
      </c>
      <c r="H804" s="224">
        <v>10</v>
      </c>
      <c r="I804" s="225"/>
      <c r="J804" s="224">
        <f>ROUND(I804*H804,2)</f>
        <v>0</v>
      </c>
      <c r="K804" s="222" t="s">
        <v>140</v>
      </c>
      <c r="L804" s="46"/>
      <c r="M804" s="226" t="s">
        <v>18</v>
      </c>
      <c r="N804" s="227" t="s">
        <v>43</v>
      </c>
      <c r="O804" s="86"/>
      <c r="P804" s="228">
        <f>O804*H804</f>
        <v>0</v>
      </c>
      <c r="Q804" s="228">
        <v>0.00051999999999999995</v>
      </c>
      <c r="R804" s="228">
        <f>Q804*H804</f>
        <v>0.0051999999999999998</v>
      </c>
      <c r="S804" s="228">
        <v>0</v>
      </c>
      <c r="T804" s="22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0" t="s">
        <v>270</v>
      </c>
      <c r="AT804" s="230" t="s">
        <v>136</v>
      </c>
      <c r="AU804" s="230" t="s">
        <v>82</v>
      </c>
      <c r="AY804" s="19" t="s">
        <v>133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9" t="s">
        <v>80</v>
      </c>
      <c r="BK804" s="231">
        <f>ROUND(I804*H804,2)</f>
        <v>0</v>
      </c>
      <c r="BL804" s="19" t="s">
        <v>270</v>
      </c>
      <c r="BM804" s="230" t="s">
        <v>661</v>
      </c>
    </row>
    <row r="805" s="13" customFormat="1">
      <c r="A805" s="13"/>
      <c r="B805" s="232"/>
      <c r="C805" s="233"/>
      <c r="D805" s="234" t="s">
        <v>143</v>
      </c>
      <c r="E805" s="235" t="s">
        <v>18</v>
      </c>
      <c r="F805" s="236" t="s">
        <v>656</v>
      </c>
      <c r="G805" s="233"/>
      <c r="H805" s="235" t="s">
        <v>18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143</v>
      </c>
      <c r="AU805" s="242" t="s">
        <v>82</v>
      </c>
      <c r="AV805" s="13" t="s">
        <v>80</v>
      </c>
      <c r="AW805" s="13" t="s">
        <v>34</v>
      </c>
      <c r="AX805" s="13" t="s">
        <v>72</v>
      </c>
      <c r="AY805" s="242" t="s">
        <v>133</v>
      </c>
    </row>
    <row r="806" s="14" customFormat="1">
      <c r="A806" s="14"/>
      <c r="B806" s="243"/>
      <c r="C806" s="244"/>
      <c r="D806" s="234" t="s">
        <v>143</v>
      </c>
      <c r="E806" s="245" t="s">
        <v>18</v>
      </c>
      <c r="F806" s="246" t="s">
        <v>662</v>
      </c>
      <c r="G806" s="244"/>
      <c r="H806" s="247">
        <v>7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143</v>
      </c>
      <c r="AU806" s="253" t="s">
        <v>82</v>
      </c>
      <c r="AV806" s="14" t="s">
        <v>82</v>
      </c>
      <c r="AW806" s="14" t="s">
        <v>34</v>
      </c>
      <c r="AX806" s="14" t="s">
        <v>72</v>
      </c>
      <c r="AY806" s="253" t="s">
        <v>133</v>
      </c>
    </row>
    <row r="807" s="14" customFormat="1">
      <c r="A807" s="14"/>
      <c r="B807" s="243"/>
      <c r="C807" s="244"/>
      <c r="D807" s="234" t="s">
        <v>143</v>
      </c>
      <c r="E807" s="245" t="s">
        <v>18</v>
      </c>
      <c r="F807" s="246" t="s">
        <v>444</v>
      </c>
      <c r="G807" s="244"/>
      <c r="H807" s="247">
        <v>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143</v>
      </c>
      <c r="AU807" s="253" t="s">
        <v>82</v>
      </c>
      <c r="AV807" s="14" t="s">
        <v>82</v>
      </c>
      <c r="AW807" s="14" t="s">
        <v>34</v>
      </c>
      <c r="AX807" s="14" t="s">
        <v>72</v>
      </c>
      <c r="AY807" s="253" t="s">
        <v>133</v>
      </c>
    </row>
    <row r="808" s="15" customFormat="1">
      <c r="A808" s="15"/>
      <c r="B808" s="254"/>
      <c r="C808" s="255"/>
      <c r="D808" s="234" t="s">
        <v>143</v>
      </c>
      <c r="E808" s="256" t="s">
        <v>18</v>
      </c>
      <c r="F808" s="257" t="s">
        <v>148</v>
      </c>
      <c r="G808" s="255"/>
      <c r="H808" s="258">
        <v>10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143</v>
      </c>
      <c r="AU808" s="264" t="s">
        <v>82</v>
      </c>
      <c r="AV808" s="15" t="s">
        <v>141</v>
      </c>
      <c r="AW808" s="15" t="s">
        <v>34</v>
      </c>
      <c r="AX808" s="15" t="s">
        <v>80</v>
      </c>
      <c r="AY808" s="264" t="s">
        <v>133</v>
      </c>
    </row>
    <row r="809" s="2" customFormat="1" ht="16.5" customHeight="1">
      <c r="A809" s="40"/>
      <c r="B809" s="41"/>
      <c r="C809" s="220" t="s">
        <v>663</v>
      </c>
      <c r="D809" s="220" t="s">
        <v>136</v>
      </c>
      <c r="E809" s="221" t="s">
        <v>664</v>
      </c>
      <c r="F809" s="222" t="s">
        <v>665</v>
      </c>
      <c r="G809" s="223" t="s">
        <v>654</v>
      </c>
      <c r="H809" s="224">
        <v>7</v>
      </c>
      <c r="I809" s="225"/>
      <c r="J809" s="224">
        <f>ROUND(I809*H809,2)</f>
        <v>0</v>
      </c>
      <c r="K809" s="222" t="s">
        <v>140</v>
      </c>
      <c r="L809" s="46"/>
      <c r="M809" s="226" t="s">
        <v>18</v>
      </c>
      <c r="N809" s="227" t="s">
        <v>43</v>
      </c>
      <c r="O809" s="86"/>
      <c r="P809" s="228">
        <f>O809*H809</f>
        <v>0</v>
      </c>
      <c r="Q809" s="228">
        <v>0.00051999999999999995</v>
      </c>
      <c r="R809" s="228">
        <f>Q809*H809</f>
        <v>0.0036399999999999996</v>
      </c>
      <c r="S809" s="228">
        <v>0</v>
      </c>
      <c r="T809" s="22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30" t="s">
        <v>270</v>
      </c>
      <c r="AT809" s="230" t="s">
        <v>136</v>
      </c>
      <c r="AU809" s="230" t="s">
        <v>82</v>
      </c>
      <c r="AY809" s="19" t="s">
        <v>133</v>
      </c>
      <c r="BE809" s="231">
        <f>IF(N809="základní",J809,0)</f>
        <v>0</v>
      </c>
      <c r="BF809" s="231">
        <f>IF(N809="snížená",J809,0)</f>
        <v>0</v>
      </c>
      <c r="BG809" s="231">
        <f>IF(N809="zákl. přenesená",J809,0)</f>
        <v>0</v>
      </c>
      <c r="BH809" s="231">
        <f>IF(N809="sníž. přenesená",J809,0)</f>
        <v>0</v>
      </c>
      <c r="BI809" s="231">
        <f>IF(N809="nulová",J809,0)</f>
        <v>0</v>
      </c>
      <c r="BJ809" s="19" t="s">
        <v>80</v>
      </c>
      <c r="BK809" s="231">
        <f>ROUND(I809*H809,2)</f>
        <v>0</v>
      </c>
      <c r="BL809" s="19" t="s">
        <v>270</v>
      </c>
      <c r="BM809" s="230" t="s">
        <v>666</v>
      </c>
    </row>
    <row r="810" s="13" customFormat="1">
      <c r="A810" s="13"/>
      <c r="B810" s="232"/>
      <c r="C810" s="233"/>
      <c r="D810" s="234" t="s">
        <v>143</v>
      </c>
      <c r="E810" s="235" t="s">
        <v>18</v>
      </c>
      <c r="F810" s="236" t="s">
        <v>656</v>
      </c>
      <c r="G810" s="233"/>
      <c r="H810" s="235" t="s">
        <v>18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143</v>
      </c>
      <c r="AU810" s="242" t="s">
        <v>82</v>
      </c>
      <c r="AV810" s="13" t="s">
        <v>80</v>
      </c>
      <c r="AW810" s="13" t="s">
        <v>34</v>
      </c>
      <c r="AX810" s="13" t="s">
        <v>72</v>
      </c>
      <c r="AY810" s="242" t="s">
        <v>133</v>
      </c>
    </row>
    <row r="811" s="14" customFormat="1">
      <c r="A811" s="14"/>
      <c r="B811" s="243"/>
      <c r="C811" s="244"/>
      <c r="D811" s="234" t="s">
        <v>143</v>
      </c>
      <c r="E811" s="245" t="s">
        <v>18</v>
      </c>
      <c r="F811" s="246" t="s">
        <v>662</v>
      </c>
      <c r="G811" s="244"/>
      <c r="H811" s="247">
        <v>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143</v>
      </c>
      <c r="AU811" s="253" t="s">
        <v>82</v>
      </c>
      <c r="AV811" s="14" t="s">
        <v>82</v>
      </c>
      <c r="AW811" s="14" t="s">
        <v>34</v>
      </c>
      <c r="AX811" s="14" t="s">
        <v>72</v>
      </c>
      <c r="AY811" s="253" t="s">
        <v>133</v>
      </c>
    </row>
    <row r="812" s="15" customFormat="1">
      <c r="A812" s="15"/>
      <c r="B812" s="254"/>
      <c r="C812" s="255"/>
      <c r="D812" s="234" t="s">
        <v>143</v>
      </c>
      <c r="E812" s="256" t="s">
        <v>18</v>
      </c>
      <c r="F812" s="257" t="s">
        <v>148</v>
      </c>
      <c r="G812" s="255"/>
      <c r="H812" s="258">
        <v>7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143</v>
      </c>
      <c r="AU812" s="264" t="s">
        <v>82</v>
      </c>
      <c r="AV812" s="15" t="s">
        <v>141</v>
      </c>
      <c r="AW812" s="15" t="s">
        <v>34</v>
      </c>
      <c r="AX812" s="15" t="s">
        <v>80</v>
      </c>
      <c r="AY812" s="264" t="s">
        <v>133</v>
      </c>
    </row>
    <row r="813" s="2" customFormat="1" ht="16.5" customHeight="1">
      <c r="A813" s="40"/>
      <c r="B813" s="41"/>
      <c r="C813" s="220" t="s">
        <v>667</v>
      </c>
      <c r="D813" s="220" t="s">
        <v>136</v>
      </c>
      <c r="E813" s="221" t="s">
        <v>668</v>
      </c>
      <c r="F813" s="222" t="s">
        <v>669</v>
      </c>
      <c r="G813" s="223" t="s">
        <v>654</v>
      </c>
      <c r="H813" s="224">
        <v>7</v>
      </c>
      <c r="I813" s="225"/>
      <c r="J813" s="224">
        <f>ROUND(I813*H813,2)</f>
        <v>0</v>
      </c>
      <c r="K813" s="222" t="s">
        <v>670</v>
      </c>
      <c r="L813" s="46"/>
      <c r="M813" s="226" t="s">
        <v>18</v>
      </c>
      <c r="N813" s="227" t="s">
        <v>43</v>
      </c>
      <c r="O813" s="86"/>
      <c r="P813" s="228">
        <f>O813*H813</f>
        <v>0</v>
      </c>
      <c r="Q813" s="228">
        <v>0.00051999999999999995</v>
      </c>
      <c r="R813" s="228">
        <f>Q813*H813</f>
        <v>0.0036399999999999996</v>
      </c>
      <c r="S813" s="228">
        <v>0</v>
      </c>
      <c r="T813" s="22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30" t="s">
        <v>270</v>
      </c>
      <c r="AT813" s="230" t="s">
        <v>136</v>
      </c>
      <c r="AU813" s="230" t="s">
        <v>82</v>
      </c>
      <c r="AY813" s="19" t="s">
        <v>133</v>
      </c>
      <c r="BE813" s="231">
        <f>IF(N813="základní",J813,0)</f>
        <v>0</v>
      </c>
      <c r="BF813" s="231">
        <f>IF(N813="snížená",J813,0)</f>
        <v>0</v>
      </c>
      <c r="BG813" s="231">
        <f>IF(N813="zákl. přenesená",J813,0)</f>
        <v>0</v>
      </c>
      <c r="BH813" s="231">
        <f>IF(N813="sníž. přenesená",J813,0)</f>
        <v>0</v>
      </c>
      <c r="BI813" s="231">
        <f>IF(N813="nulová",J813,0)</f>
        <v>0</v>
      </c>
      <c r="BJ813" s="19" t="s">
        <v>80</v>
      </c>
      <c r="BK813" s="231">
        <f>ROUND(I813*H813,2)</f>
        <v>0</v>
      </c>
      <c r="BL813" s="19" t="s">
        <v>270</v>
      </c>
      <c r="BM813" s="230" t="s">
        <v>671</v>
      </c>
    </row>
    <row r="814" s="13" customFormat="1">
      <c r="A814" s="13"/>
      <c r="B814" s="232"/>
      <c r="C814" s="233"/>
      <c r="D814" s="234" t="s">
        <v>143</v>
      </c>
      <c r="E814" s="235" t="s">
        <v>18</v>
      </c>
      <c r="F814" s="236" t="s">
        <v>656</v>
      </c>
      <c r="G814" s="233"/>
      <c r="H814" s="235" t="s">
        <v>18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143</v>
      </c>
      <c r="AU814" s="242" t="s">
        <v>82</v>
      </c>
      <c r="AV814" s="13" t="s">
        <v>80</v>
      </c>
      <c r="AW814" s="13" t="s">
        <v>34</v>
      </c>
      <c r="AX814" s="13" t="s">
        <v>72</v>
      </c>
      <c r="AY814" s="242" t="s">
        <v>133</v>
      </c>
    </row>
    <row r="815" s="14" customFormat="1">
      <c r="A815" s="14"/>
      <c r="B815" s="243"/>
      <c r="C815" s="244"/>
      <c r="D815" s="234" t="s">
        <v>143</v>
      </c>
      <c r="E815" s="245" t="s">
        <v>18</v>
      </c>
      <c r="F815" s="246" t="s">
        <v>662</v>
      </c>
      <c r="G815" s="244"/>
      <c r="H815" s="247">
        <v>7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143</v>
      </c>
      <c r="AU815" s="253" t="s">
        <v>82</v>
      </c>
      <c r="AV815" s="14" t="s">
        <v>82</v>
      </c>
      <c r="AW815" s="14" t="s">
        <v>34</v>
      </c>
      <c r="AX815" s="14" t="s">
        <v>72</v>
      </c>
      <c r="AY815" s="253" t="s">
        <v>133</v>
      </c>
    </row>
    <row r="816" s="15" customFormat="1">
      <c r="A816" s="15"/>
      <c r="B816" s="254"/>
      <c r="C816" s="255"/>
      <c r="D816" s="234" t="s">
        <v>143</v>
      </c>
      <c r="E816" s="256" t="s">
        <v>18</v>
      </c>
      <c r="F816" s="257" t="s">
        <v>148</v>
      </c>
      <c r="G816" s="255"/>
      <c r="H816" s="258">
        <v>7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143</v>
      </c>
      <c r="AU816" s="264" t="s">
        <v>82</v>
      </c>
      <c r="AV816" s="15" t="s">
        <v>141</v>
      </c>
      <c r="AW816" s="15" t="s">
        <v>34</v>
      </c>
      <c r="AX816" s="15" t="s">
        <v>80</v>
      </c>
      <c r="AY816" s="264" t="s">
        <v>133</v>
      </c>
    </row>
    <row r="817" s="2" customFormat="1" ht="16.5" customHeight="1">
      <c r="A817" s="40"/>
      <c r="B817" s="41"/>
      <c r="C817" s="220" t="s">
        <v>672</v>
      </c>
      <c r="D817" s="220" t="s">
        <v>136</v>
      </c>
      <c r="E817" s="221" t="s">
        <v>673</v>
      </c>
      <c r="F817" s="222" t="s">
        <v>674</v>
      </c>
      <c r="G817" s="223" t="s">
        <v>654</v>
      </c>
      <c r="H817" s="224">
        <v>1</v>
      </c>
      <c r="I817" s="225"/>
      <c r="J817" s="224">
        <f>ROUND(I817*H817,2)</f>
        <v>0</v>
      </c>
      <c r="K817" s="222" t="s">
        <v>670</v>
      </c>
      <c r="L817" s="46"/>
      <c r="M817" s="226" t="s">
        <v>18</v>
      </c>
      <c r="N817" s="227" t="s">
        <v>43</v>
      </c>
      <c r="O817" s="86"/>
      <c r="P817" s="228">
        <f>O817*H817</f>
        <v>0</v>
      </c>
      <c r="Q817" s="228">
        <v>0.00051999999999999995</v>
      </c>
      <c r="R817" s="228">
        <f>Q817*H817</f>
        <v>0.00051999999999999995</v>
      </c>
      <c r="S817" s="228">
        <v>0</v>
      </c>
      <c r="T817" s="22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30" t="s">
        <v>270</v>
      </c>
      <c r="AT817" s="230" t="s">
        <v>136</v>
      </c>
      <c r="AU817" s="230" t="s">
        <v>82</v>
      </c>
      <c r="AY817" s="19" t="s">
        <v>133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9" t="s">
        <v>80</v>
      </c>
      <c r="BK817" s="231">
        <f>ROUND(I817*H817,2)</f>
        <v>0</v>
      </c>
      <c r="BL817" s="19" t="s">
        <v>270</v>
      </c>
      <c r="BM817" s="230" t="s">
        <v>675</v>
      </c>
    </row>
    <row r="818" s="13" customFormat="1">
      <c r="A818" s="13"/>
      <c r="B818" s="232"/>
      <c r="C818" s="233"/>
      <c r="D818" s="234" t="s">
        <v>143</v>
      </c>
      <c r="E818" s="235" t="s">
        <v>18</v>
      </c>
      <c r="F818" s="236" t="s">
        <v>656</v>
      </c>
      <c r="G818" s="233"/>
      <c r="H818" s="235" t="s">
        <v>18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143</v>
      </c>
      <c r="AU818" s="242" t="s">
        <v>82</v>
      </c>
      <c r="AV818" s="13" t="s">
        <v>80</v>
      </c>
      <c r="AW818" s="13" t="s">
        <v>34</v>
      </c>
      <c r="AX818" s="13" t="s">
        <v>72</v>
      </c>
      <c r="AY818" s="242" t="s">
        <v>133</v>
      </c>
    </row>
    <row r="819" s="14" customFormat="1">
      <c r="A819" s="14"/>
      <c r="B819" s="243"/>
      <c r="C819" s="244"/>
      <c r="D819" s="234" t="s">
        <v>143</v>
      </c>
      <c r="E819" s="245" t="s">
        <v>18</v>
      </c>
      <c r="F819" s="246" t="s">
        <v>80</v>
      </c>
      <c r="G819" s="244"/>
      <c r="H819" s="247">
        <v>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143</v>
      </c>
      <c r="AU819" s="253" t="s">
        <v>82</v>
      </c>
      <c r="AV819" s="14" t="s">
        <v>82</v>
      </c>
      <c r="AW819" s="14" t="s">
        <v>34</v>
      </c>
      <c r="AX819" s="14" t="s">
        <v>72</v>
      </c>
      <c r="AY819" s="253" t="s">
        <v>133</v>
      </c>
    </row>
    <row r="820" s="15" customFormat="1">
      <c r="A820" s="15"/>
      <c r="B820" s="254"/>
      <c r="C820" s="255"/>
      <c r="D820" s="234" t="s">
        <v>143</v>
      </c>
      <c r="E820" s="256" t="s">
        <v>18</v>
      </c>
      <c r="F820" s="257" t="s">
        <v>148</v>
      </c>
      <c r="G820" s="255"/>
      <c r="H820" s="258">
        <v>1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143</v>
      </c>
      <c r="AU820" s="264" t="s">
        <v>82</v>
      </c>
      <c r="AV820" s="15" t="s">
        <v>141</v>
      </c>
      <c r="AW820" s="15" t="s">
        <v>34</v>
      </c>
      <c r="AX820" s="15" t="s">
        <v>80</v>
      </c>
      <c r="AY820" s="264" t="s">
        <v>133</v>
      </c>
    </row>
    <row r="821" s="2" customFormat="1" ht="16.5" customHeight="1">
      <c r="A821" s="40"/>
      <c r="B821" s="41"/>
      <c r="C821" s="220" t="s">
        <v>676</v>
      </c>
      <c r="D821" s="220" t="s">
        <v>136</v>
      </c>
      <c r="E821" s="221" t="s">
        <v>677</v>
      </c>
      <c r="F821" s="222" t="s">
        <v>678</v>
      </c>
      <c r="G821" s="223" t="s">
        <v>654</v>
      </c>
      <c r="H821" s="224">
        <v>1</v>
      </c>
      <c r="I821" s="225"/>
      <c r="J821" s="224">
        <f>ROUND(I821*H821,2)</f>
        <v>0</v>
      </c>
      <c r="K821" s="222" t="s">
        <v>670</v>
      </c>
      <c r="L821" s="46"/>
      <c r="M821" s="226" t="s">
        <v>18</v>
      </c>
      <c r="N821" s="227" t="s">
        <v>43</v>
      </c>
      <c r="O821" s="86"/>
      <c r="P821" s="228">
        <f>O821*H821</f>
        <v>0</v>
      </c>
      <c r="Q821" s="228">
        <v>0.00051999999999999995</v>
      </c>
      <c r="R821" s="228">
        <f>Q821*H821</f>
        <v>0.00051999999999999995</v>
      </c>
      <c r="S821" s="228">
        <v>0</v>
      </c>
      <c r="T821" s="22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0" t="s">
        <v>270</v>
      </c>
      <c r="AT821" s="230" t="s">
        <v>136</v>
      </c>
      <c r="AU821" s="230" t="s">
        <v>82</v>
      </c>
      <c r="AY821" s="19" t="s">
        <v>133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9" t="s">
        <v>80</v>
      </c>
      <c r="BK821" s="231">
        <f>ROUND(I821*H821,2)</f>
        <v>0</v>
      </c>
      <c r="BL821" s="19" t="s">
        <v>270</v>
      </c>
      <c r="BM821" s="230" t="s">
        <v>679</v>
      </c>
    </row>
    <row r="822" s="13" customFormat="1">
      <c r="A822" s="13"/>
      <c r="B822" s="232"/>
      <c r="C822" s="233"/>
      <c r="D822" s="234" t="s">
        <v>143</v>
      </c>
      <c r="E822" s="235" t="s">
        <v>18</v>
      </c>
      <c r="F822" s="236" t="s">
        <v>656</v>
      </c>
      <c r="G822" s="233"/>
      <c r="H822" s="235" t="s">
        <v>18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143</v>
      </c>
      <c r="AU822" s="242" t="s">
        <v>82</v>
      </c>
      <c r="AV822" s="13" t="s">
        <v>80</v>
      </c>
      <c r="AW822" s="13" t="s">
        <v>34</v>
      </c>
      <c r="AX822" s="13" t="s">
        <v>72</v>
      </c>
      <c r="AY822" s="242" t="s">
        <v>133</v>
      </c>
    </row>
    <row r="823" s="14" customFormat="1">
      <c r="A823" s="14"/>
      <c r="B823" s="243"/>
      <c r="C823" s="244"/>
      <c r="D823" s="234" t="s">
        <v>143</v>
      </c>
      <c r="E823" s="245" t="s">
        <v>18</v>
      </c>
      <c r="F823" s="246" t="s">
        <v>80</v>
      </c>
      <c r="G823" s="244"/>
      <c r="H823" s="247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143</v>
      </c>
      <c r="AU823" s="253" t="s">
        <v>82</v>
      </c>
      <c r="AV823" s="14" t="s">
        <v>82</v>
      </c>
      <c r="AW823" s="14" t="s">
        <v>34</v>
      </c>
      <c r="AX823" s="14" t="s">
        <v>72</v>
      </c>
      <c r="AY823" s="253" t="s">
        <v>133</v>
      </c>
    </row>
    <row r="824" s="15" customFormat="1">
      <c r="A824" s="15"/>
      <c r="B824" s="254"/>
      <c r="C824" s="255"/>
      <c r="D824" s="234" t="s">
        <v>143</v>
      </c>
      <c r="E824" s="256" t="s">
        <v>18</v>
      </c>
      <c r="F824" s="257" t="s">
        <v>148</v>
      </c>
      <c r="G824" s="255"/>
      <c r="H824" s="258">
        <v>1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4" t="s">
        <v>143</v>
      </c>
      <c r="AU824" s="264" t="s">
        <v>82</v>
      </c>
      <c r="AV824" s="15" t="s">
        <v>141</v>
      </c>
      <c r="AW824" s="15" t="s">
        <v>34</v>
      </c>
      <c r="AX824" s="15" t="s">
        <v>80</v>
      </c>
      <c r="AY824" s="264" t="s">
        <v>133</v>
      </c>
    </row>
    <row r="825" s="2" customFormat="1" ht="16.5" customHeight="1">
      <c r="A825" s="40"/>
      <c r="B825" s="41"/>
      <c r="C825" s="220" t="s">
        <v>680</v>
      </c>
      <c r="D825" s="220" t="s">
        <v>136</v>
      </c>
      <c r="E825" s="221" t="s">
        <v>681</v>
      </c>
      <c r="F825" s="222" t="s">
        <v>682</v>
      </c>
      <c r="G825" s="223" t="s">
        <v>654</v>
      </c>
      <c r="H825" s="224">
        <v>2</v>
      </c>
      <c r="I825" s="225"/>
      <c r="J825" s="224">
        <f>ROUND(I825*H825,2)</f>
        <v>0</v>
      </c>
      <c r="K825" s="222" t="s">
        <v>670</v>
      </c>
      <c r="L825" s="46"/>
      <c r="M825" s="226" t="s">
        <v>18</v>
      </c>
      <c r="N825" s="227" t="s">
        <v>43</v>
      </c>
      <c r="O825" s="86"/>
      <c r="P825" s="228">
        <f>O825*H825</f>
        <v>0</v>
      </c>
      <c r="Q825" s="228">
        <v>0.00051999999999999995</v>
      </c>
      <c r="R825" s="228">
        <f>Q825*H825</f>
        <v>0.0010399999999999999</v>
      </c>
      <c r="S825" s="228">
        <v>0</v>
      </c>
      <c r="T825" s="22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30" t="s">
        <v>270</v>
      </c>
      <c r="AT825" s="230" t="s">
        <v>136</v>
      </c>
      <c r="AU825" s="230" t="s">
        <v>82</v>
      </c>
      <c r="AY825" s="19" t="s">
        <v>133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9" t="s">
        <v>80</v>
      </c>
      <c r="BK825" s="231">
        <f>ROUND(I825*H825,2)</f>
        <v>0</v>
      </c>
      <c r="BL825" s="19" t="s">
        <v>270</v>
      </c>
      <c r="BM825" s="230" t="s">
        <v>683</v>
      </c>
    </row>
    <row r="826" s="13" customFormat="1">
      <c r="A826" s="13"/>
      <c r="B826" s="232"/>
      <c r="C826" s="233"/>
      <c r="D826" s="234" t="s">
        <v>143</v>
      </c>
      <c r="E826" s="235" t="s">
        <v>18</v>
      </c>
      <c r="F826" s="236" t="s">
        <v>656</v>
      </c>
      <c r="G826" s="233"/>
      <c r="H826" s="235" t="s">
        <v>18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143</v>
      </c>
      <c r="AU826" s="242" t="s">
        <v>82</v>
      </c>
      <c r="AV826" s="13" t="s">
        <v>80</v>
      </c>
      <c r="AW826" s="13" t="s">
        <v>34</v>
      </c>
      <c r="AX826" s="13" t="s">
        <v>72</v>
      </c>
      <c r="AY826" s="242" t="s">
        <v>133</v>
      </c>
    </row>
    <row r="827" s="14" customFormat="1">
      <c r="A827" s="14"/>
      <c r="B827" s="243"/>
      <c r="C827" s="244"/>
      <c r="D827" s="234" t="s">
        <v>143</v>
      </c>
      <c r="E827" s="245" t="s">
        <v>18</v>
      </c>
      <c r="F827" s="246" t="s">
        <v>438</v>
      </c>
      <c r="G827" s="244"/>
      <c r="H827" s="247">
        <v>2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143</v>
      </c>
      <c r="AU827" s="253" t="s">
        <v>82</v>
      </c>
      <c r="AV827" s="14" t="s">
        <v>82</v>
      </c>
      <c r="AW827" s="14" t="s">
        <v>34</v>
      </c>
      <c r="AX827" s="14" t="s">
        <v>72</v>
      </c>
      <c r="AY827" s="253" t="s">
        <v>133</v>
      </c>
    </row>
    <row r="828" s="15" customFormat="1">
      <c r="A828" s="15"/>
      <c r="B828" s="254"/>
      <c r="C828" s="255"/>
      <c r="D828" s="234" t="s">
        <v>143</v>
      </c>
      <c r="E828" s="256" t="s">
        <v>18</v>
      </c>
      <c r="F828" s="257" t="s">
        <v>148</v>
      </c>
      <c r="G828" s="255"/>
      <c r="H828" s="258">
        <v>2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4" t="s">
        <v>143</v>
      </c>
      <c r="AU828" s="264" t="s">
        <v>82</v>
      </c>
      <c r="AV828" s="15" t="s">
        <v>141</v>
      </c>
      <c r="AW828" s="15" t="s">
        <v>34</v>
      </c>
      <c r="AX828" s="15" t="s">
        <v>80</v>
      </c>
      <c r="AY828" s="264" t="s">
        <v>133</v>
      </c>
    </row>
    <row r="829" s="2" customFormat="1" ht="21.75" customHeight="1">
      <c r="A829" s="40"/>
      <c r="B829" s="41"/>
      <c r="C829" s="220" t="s">
        <v>684</v>
      </c>
      <c r="D829" s="220" t="s">
        <v>136</v>
      </c>
      <c r="E829" s="221" t="s">
        <v>685</v>
      </c>
      <c r="F829" s="222" t="s">
        <v>686</v>
      </c>
      <c r="G829" s="223" t="s">
        <v>647</v>
      </c>
      <c r="H829" s="225"/>
      <c r="I829" s="225"/>
      <c r="J829" s="224">
        <f>ROUND(I829*H829,2)</f>
        <v>0</v>
      </c>
      <c r="K829" s="222" t="s">
        <v>140</v>
      </c>
      <c r="L829" s="46"/>
      <c r="M829" s="226" t="s">
        <v>18</v>
      </c>
      <c r="N829" s="227" t="s">
        <v>43</v>
      </c>
      <c r="O829" s="86"/>
      <c r="P829" s="228">
        <f>O829*H829</f>
        <v>0</v>
      </c>
      <c r="Q829" s="228">
        <v>0</v>
      </c>
      <c r="R829" s="228">
        <f>Q829*H829</f>
        <v>0</v>
      </c>
      <c r="S829" s="228">
        <v>0</v>
      </c>
      <c r="T829" s="22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30" t="s">
        <v>270</v>
      </c>
      <c r="AT829" s="230" t="s">
        <v>136</v>
      </c>
      <c r="AU829" s="230" t="s">
        <v>82</v>
      </c>
      <c r="AY829" s="19" t="s">
        <v>133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9" t="s">
        <v>80</v>
      </c>
      <c r="BK829" s="231">
        <f>ROUND(I829*H829,2)</f>
        <v>0</v>
      </c>
      <c r="BL829" s="19" t="s">
        <v>270</v>
      </c>
      <c r="BM829" s="230" t="s">
        <v>687</v>
      </c>
    </row>
    <row r="830" s="12" customFormat="1" ht="22.8" customHeight="1">
      <c r="A830" s="12"/>
      <c r="B830" s="204"/>
      <c r="C830" s="205"/>
      <c r="D830" s="206" t="s">
        <v>71</v>
      </c>
      <c r="E830" s="218" t="s">
        <v>688</v>
      </c>
      <c r="F830" s="218" t="s">
        <v>689</v>
      </c>
      <c r="G830" s="205"/>
      <c r="H830" s="205"/>
      <c r="I830" s="208"/>
      <c r="J830" s="219">
        <f>BK830</f>
        <v>0</v>
      </c>
      <c r="K830" s="205"/>
      <c r="L830" s="210"/>
      <c r="M830" s="211"/>
      <c r="N830" s="212"/>
      <c r="O830" s="212"/>
      <c r="P830" s="213">
        <f>SUM(P831:P864)</f>
        <v>0</v>
      </c>
      <c r="Q830" s="212"/>
      <c r="R830" s="213">
        <f>SUM(R831:R864)</f>
        <v>0.025410000000000002</v>
      </c>
      <c r="S830" s="212"/>
      <c r="T830" s="214">
        <f>SUM(T831:T864)</f>
        <v>0.03705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5" t="s">
        <v>82</v>
      </c>
      <c r="AT830" s="216" t="s">
        <v>71</v>
      </c>
      <c r="AU830" s="216" t="s">
        <v>80</v>
      </c>
      <c r="AY830" s="215" t="s">
        <v>133</v>
      </c>
      <c r="BK830" s="217">
        <f>SUM(BK831:BK864)</f>
        <v>0</v>
      </c>
    </row>
    <row r="831" s="2" customFormat="1" ht="16.5" customHeight="1">
      <c r="A831" s="40"/>
      <c r="B831" s="41"/>
      <c r="C831" s="220" t="s">
        <v>690</v>
      </c>
      <c r="D831" s="220" t="s">
        <v>136</v>
      </c>
      <c r="E831" s="221" t="s">
        <v>691</v>
      </c>
      <c r="F831" s="222" t="s">
        <v>692</v>
      </c>
      <c r="G831" s="223" t="s">
        <v>693</v>
      </c>
      <c r="H831" s="224">
        <v>1</v>
      </c>
      <c r="I831" s="225"/>
      <c r="J831" s="224">
        <f>ROUND(I831*H831,2)</f>
        <v>0</v>
      </c>
      <c r="K831" s="222" t="s">
        <v>670</v>
      </c>
      <c r="L831" s="46"/>
      <c r="M831" s="226" t="s">
        <v>18</v>
      </c>
      <c r="N831" s="227" t="s">
        <v>43</v>
      </c>
      <c r="O831" s="86"/>
      <c r="P831" s="228">
        <f>O831*H831</f>
        <v>0</v>
      </c>
      <c r="Q831" s="228">
        <v>0</v>
      </c>
      <c r="R831" s="228">
        <f>Q831*H831</f>
        <v>0</v>
      </c>
      <c r="S831" s="228">
        <v>0</v>
      </c>
      <c r="T831" s="22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30" t="s">
        <v>270</v>
      </c>
      <c r="AT831" s="230" t="s">
        <v>136</v>
      </c>
      <c r="AU831" s="230" t="s">
        <v>82</v>
      </c>
      <c r="AY831" s="19" t="s">
        <v>133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9" t="s">
        <v>80</v>
      </c>
      <c r="BK831" s="231">
        <f>ROUND(I831*H831,2)</f>
        <v>0</v>
      </c>
      <c r="BL831" s="19" t="s">
        <v>270</v>
      </c>
      <c r="BM831" s="230" t="s">
        <v>694</v>
      </c>
    </row>
    <row r="832" s="14" customFormat="1">
      <c r="A832" s="14"/>
      <c r="B832" s="243"/>
      <c r="C832" s="244"/>
      <c r="D832" s="234" t="s">
        <v>143</v>
      </c>
      <c r="E832" s="245" t="s">
        <v>18</v>
      </c>
      <c r="F832" s="246" t="s">
        <v>80</v>
      </c>
      <c r="G832" s="244"/>
      <c r="H832" s="247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143</v>
      </c>
      <c r="AU832" s="253" t="s">
        <v>82</v>
      </c>
      <c r="AV832" s="14" t="s">
        <v>82</v>
      </c>
      <c r="AW832" s="14" t="s">
        <v>34</v>
      </c>
      <c r="AX832" s="14" t="s">
        <v>72</v>
      </c>
      <c r="AY832" s="253" t="s">
        <v>133</v>
      </c>
    </row>
    <row r="833" s="15" customFormat="1">
      <c r="A833" s="15"/>
      <c r="B833" s="254"/>
      <c r="C833" s="255"/>
      <c r="D833" s="234" t="s">
        <v>143</v>
      </c>
      <c r="E833" s="256" t="s">
        <v>18</v>
      </c>
      <c r="F833" s="257" t="s">
        <v>148</v>
      </c>
      <c r="G833" s="255"/>
      <c r="H833" s="258">
        <v>1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4" t="s">
        <v>143</v>
      </c>
      <c r="AU833" s="264" t="s">
        <v>82</v>
      </c>
      <c r="AV833" s="15" t="s">
        <v>141</v>
      </c>
      <c r="AW833" s="15" t="s">
        <v>34</v>
      </c>
      <c r="AX833" s="15" t="s">
        <v>80</v>
      </c>
      <c r="AY833" s="264" t="s">
        <v>133</v>
      </c>
    </row>
    <row r="834" s="2" customFormat="1" ht="16.5" customHeight="1">
      <c r="A834" s="40"/>
      <c r="B834" s="41"/>
      <c r="C834" s="220" t="s">
        <v>695</v>
      </c>
      <c r="D834" s="220" t="s">
        <v>136</v>
      </c>
      <c r="E834" s="221" t="s">
        <v>696</v>
      </c>
      <c r="F834" s="222" t="s">
        <v>697</v>
      </c>
      <c r="G834" s="223" t="s">
        <v>151</v>
      </c>
      <c r="H834" s="224">
        <v>3</v>
      </c>
      <c r="I834" s="225"/>
      <c r="J834" s="224">
        <f>ROUND(I834*H834,2)</f>
        <v>0</v>
      </c>
      <c r="K834" s="222" t="s">
        <v>140</v>
      </c>
      <c r="L834" s="46"/>
      <c r="M834" s="226" t="s">
        <v>18</v>
      </c>
      <c r="N834" s="227" t="s">
        <v>43</v>
      </c>
      <c r="O834" s="86"/>
      <c r="P834" s="228">
        <f>O834*H834</f>
        <v>0</v>
      </c>
      <c r="Q834" s="228">
        <v>5.0000000000000002E-05</v>
      </c>
      <c r="R834" s="228">
        <f>Q834*H834</f>
        <v>0.00015000000000000001</v>
      </c>
      <c r="S834" s="228">
        <v>0.01235</v>
      </c>
      <c r="T834" s="229">
        <f>S834*H834</f>
        <v>0.03705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0" t="s">
        <v>270</v>
      </c>
      <c r="AT834" s="230" t="s">
        <v>136</v>
      </c>
      <c r="AU834" s="230" t="s">
        <v>82</v>
      </c>
      <c r="AY834" s="19" t="s">
        <v>133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9" t="s">
        <v>80</v>
      </c>
      <c r="BK834" s="231">
        <f>ROUND(I834*H834,2)</f>
        <v>0</v>
      </c>
      <c r="BL834" s="19" t="s">
        <v>270</v>
      </c>
      <c r="BM834" s="230" t="s">
        <v>698</v>
      </c>
    </row>
    <row r="835" s="13" customFormat="1">
      <c r="A835" s="13"/>
      <c r="B835" s="232"/>
      <c r="C835" s="233"/>
      <c r="D835" s="234" t="s">
        <v>143</v>
      </c>
      <c r="E835" s="235" t="s">
        <v>18</v>
      </c>
      <c r="F835" s="236" t="s">
        <v>412</v>
      </c>
      <c r="G835" s="233"/>
      <c r="H835" s="235" t="s">
        <v>18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143</v>
      </c>
      <c r="AU835" s="242" t="s">
        <v>82</v>
      </c>
      <c r="AV835" s="13" t="s">
        <v>80</v>
      </c>
      <c r="AW835" s="13" t="s">
        <v>34</v>
      </c>
      <c r="AX835" s="13" t="s">
        <v>72</v>
      </c>
      <c r="AY835" s="242" t="s">
        <v>133</v>
      </c>
    </row>
    <row r="836" s="13" customFormat="1">
      <c r="A836" s="13"/>
      <c r="B836" s="232"/>
      <c r="C836" s="233"/>
      <c r="D836" s="234" t="s">
        <v>143</v>
      </c>
      <c r="E836" s="235" t="s">
        <v>18</v>
      </c>
      <c r="F836" s="236" t="s">
        <v>699</v>
      </c>
      <c r="G836" s="233"/>
      <c r="H836" s="235" t="s">
        <v>18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143</v>
      </c>
      <c r="AU836" s="242" t="s">
        <v>82</v>
      </c>
      <c r="AV836" s="13" t="s">
        <v>80</v>
      </c>
      <c r="AW836" s="13" t="s">
        <v>34</v>
      </c>
      <c r="AX836" s="13" t="s">
        <v>72</v>
      </c>
      <c r="AY836" s="242" t="s">
        <v>133</v>
      </c>
    </row>
    <row r="837" s="14" customFormat="1">
      <c r="A837" s="14"/>
      <c r="B837" s="243"/>
      <c r="C837" s="244"/>
      <c r="D837" s="234" t="s">
        <v>143</v>
      </c>
      <c r="E837" s="245" t="s">
        <v>18</v>
      </c>
      <c r="F837" s="246" t="s">
        <v>80</v>
      </c>
      <c r="G837" s="244"/>
      <c r="H837" s="247">
        <v>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143</v>
      </c>
      <c r="AU837" s="253" t="s">
        <v>82</v>
      </c>
      <c r="AV837" s="14" t="s">
        <v>82</v>
      </c>
      <c r="AW837" s="14" t="s">
        <v>34</v>
      </c>
      <c r="AX837" s="14" t="s">
        <v>72</v>
      </c>
      <c r="AY837" s="253" t="s">
        <v>133</v>
      </c>
    </row>
    <row r="838" s="13" customFormat="1">
      <c r="A838" s="13"/>
      <c r="B838" s="232"/>
      <c r="C838" s="233"/>
      <c r="D838" s="234" t="s">
        <v>143</v>
      </c>
      <c r="E838" s="235" t="s">
        <v>18</v>
      </c>
      <c r="F838" s="236" t="s">
        <v>565</v>
      </c>
      <c r="G838" s="233"/>
      <c r="H838" s="235" t="s">
        <v>18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2" t="s">
        <v>143</v>
      </c>
      <c r="AU838" s="242" t="s">
        <v>82</v>
      </c>
      <c r="AV838" s="13" t="s">
        <v>80</v>
      </c>
      <c r="AW838" s="13" t="s">
        <v>34</v>
      </c>
      <c r="AX838" s="13" t="s">
        <v>72</v>
      </c>
      <c r="AY838" s="242" t="s">
        <v>133</v>
      </c>
    </row>
    <row r="839" s="14" customFormat="1">
      <c r="A839" s="14"/>
      <c r="B839" s="243"/>
      <c r="C839" s="244"/>
      <c r="D839" s="234" t="s">
        <v>143</v>
      </c>
      <c r="E839" s="245" t="s">
        <v>18</v>
      </c>
      <c r="F839" s="246" t="s">
        <v>80</v>
      </c>
      <c r="G839" s="244"/>
      <c r="H839" s="247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143</v>
      </c>
      <c r="AU839" s="253" t="s">
        <v>82</v>
      </c>
      <c r="AV839" s="14" t="s">
        <v>82</v>
      </c>
      <c r="AW839" s="14" t="s">
        <v>34</v>
      </c>
      <c r="AX839" s="14" t="s">
        <v>72</v>
      </c>
      <c r="AY839" s="253" t="s">
        <v>133</v>
      </c>
    </row>
    <row r="840" s="13" customFormat="1">
      <c r="A840" s="13"/>
      <c r="B840" s="232"/>
      <c r="C840" s="233"/>
      <c r="D840" s="234" t="s">
        <v>143</v>
      </c>
      <c r="E840" s="235" t="s">
        <v>18</v>
      </c>
      <c r="F840" s="236" t="s">
        <v>571</v>
      </c>
      <c r="G840" s="233"/>
      <c r="H840" s="235" t="s">
        <v>18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143</v>
      </c>
      <c r="AU840" s="242" t="s">
        <v>82</v>
      </c>
      <c r="AV840" s="13" t="s">
        <v>80</v>
      </c>
      <c r="AW840" s="13" t="s">
        <v>34</v>
      </c>
      <c r="AX840" s="13" t="s">
        <v>72</v>
      </c>
      <c r="AY840" s="242" t="s">
        <v>133</v>
      </c>
    </row>
    <row r="841" s="14" customFormat="1">
      <c r="A841" s="14"/>
      <c r="B841" s="243"/>
      <c r="C841" s="244"/>
      <c r="D841" s="234" t="s">
        <v>143</v>
      </c>
      <c r="E841" s="245" t="s">
        <v>18</v>
      </c>
      <c r="F841" s="246" t="s">
        <v>80</v>
      </c>
      <c r="G841" s="244"/>
      <c r="H841" s="247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143</v>
      </c>
      <c r="AU841" s="253" t="s">
        <v>82</v>
      </c>
      <c r="AV841" s="14" t="s">
        <v>82</v>
      </c>
      <c r="AW841" s="14" t="s">
        <v>34</v>
      </c>
      <c r="AX841" s="14" t="s">
        <v>72</v>
      </c>
      <c r="AY841" s="253" t="s">
        <v>133</v>
      </c>
    </row>
    <row r="842" s="15" customFormat="1">
      <c r="A842" s="15"/>
      <c r="B842" s="254"/>
      <c r="C842" s="255"/>
      <c r="D842" s="234" t="s">
        <v>143</v>
      </c>
      <c r="E842" s="256" t="s">
        <v>18</v>
      </c>
      <c r="F842" s="257" t="s">
        <v>148</v>
      </c>
      <c r="G842" s="255"/>
      <c r="H842" s="258">
        <v>3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4" t="s">
        <v>143</v>
      </c>
      <c r="AU842" s="264" t="s">
        <v>82</v>
      </c>
      <c r="AV842" s="15" t="s">
        <v>141</v>
      </c>
      <c r="AW842" s="15" t="s">
        <v>34</v>
      </c>
      <c r="AX842" s="15" t="s">
        <v>80</v>
      </c>
      <c r="AY842" s="264" t="s">
        <v>133</v>
      </c>
    </row>
    <row r="843" s="2" customFormat="1" ht="21.75" customHeight="1">
      <c r="A843" s="40"/>
      <c r="B843" s="41"/>
      <c r="C843" s="220" t="s">
        <v>700</v>
      </c>
      <c r="D843" s="220" t="s">
        <v>136</v>
      </c>
      <c r="E843" s="221" t="s">
        <v>701</v>
      </c>
      <c r="F843" s="222" t="s">
        <v>702</v>
      </c>
      <c r="G843" s="223" t="s">
        <v>151</v>
      </c>
      <c r="H843" s="224">
        <v>3</v>
      </c>
      <c r="I843" s="225"/>
      <c r="J843" s="224">
        <f>ROUND(I843*H843,2)</f>
        <v>0</v>
      </c>
      <c r="K843" s="222" t="s">
        <v>140</v>
      </c>
      <c r="L843" s="46"/>
      <c r="M843" s="226" t="s">
        <v>18</v>
      </c>
      <c r="N843" s="227" t="s">
        <v>43</v>
      </c>
      <c r="O843" s="86"/>
      <c r="P843" s="228">
        <f>O843*H843</f>
        <v>0</v>
      </c>
      <c r="Q843" s="228">
        <v>0.0083999999999999995</v>
      </c>
      <c r="R843" s="228">
        <f>Q843*H843</f>
        <v>0.0252</v>
      </c>
      <c r="S843" s="228">
        <v>0</v>
      </c>
      <c r="T843" s="22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0" t="s">
        <v>270</v>
      </c>
      <c r="AT843" s="230" t="s">
        <v>136</v>
      </c>
      <c r="AU843" s="230" t="s">
        <v>82</v>
      </c>
      <c r="AY843" s="19" t="s">
        <v>133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9" t="s">
        <v>80</v>
      </c>
      <c r="BK843" s="231">
        <f>ROUND(I843*H843,2)</f>
        <v>0</v>
      </c>
      <c r="BL843" s="19" t="s">
        <v>270</v>
      </c>
      <c r="BM843" s="230" t="s">
        <v>703</v>
      </c>
    </row>
    <row r="844" s="13" customFormat="1">
      <c r="A844" s="13"/>
      <c r="B844" s="232"/>
      <c r="C844" s="233"/>
      <c r="D844" s="234" t="s">
        <v>143</v>
      </c>
      <c r="E844" s="235" t="s">
        <v>18</v>
      </c>
      <c r="F844" s="236" t="s">
        <v>268</v>
      </c>
      <c r="G844" s="233"/>
      <c r="H844" s="235" t="s">
        <v>18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2" t="s">
        <v>143</v>
      </c>
      <c r="AU844" s="242" t="s">
        <v>82</v>
      </c>
      <c r="AV844" s="13" t="s">
        <v>80</v>
      </c>
      <c r="AW844" s="13" t="s">
        <v>34</v>
      </c>
      <c r="AX844" s="13" t="s">
        <v>72</v>
      </c>
      <c r="AY844" s="242" t="s">
        <v>133</v>
      </c>
    </row>
    <row r="845" s="13" customFormat="1">
      <c r="A845" s="13"/>
      <c r="B845" s="232"/>
      <c r="C845" s="233"/>
      <c r="D845" s="234" t="s">
        <v>143</v>
      </c>
      <c r="E845" s="235" t="s">
        <v>18</v>
      </c>
      <c r="F845" s="236" t="s">
        <v>145</v>
      </c>
      <c r="G845" s="233"/>
      <c r="H845" s="235" t="s">
        <v>18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2" t="s">
        <v>143</v>
      </c>
      <c r="AU845" s="242" t="s">
        <v>82</v>
      </c>
      <c r="AV845" s="13" t="s">
        <v>80</v>
      </c>
      <c r="AW845" s="13" t="s">
        <v>34</v>
      </c>
      <c r="AX845" s="13" t="s">
        <v>72</v>
      </c>
      <c r="AY845" s="242" t="s">
        <v>133</v>
      </c>
    </row>
    <row r="846" s="14" customFormat="1">
      <c r="A846" s="14"/>
      <c r="B846" s="243"/>
      <c r="C846" s="244"/>
      <c r="D846" s="234" t="s">
        <v>143</v>
      </c>
      <c r="E846" s="245" t="s">
        <v>18</v>
      </c>
      <c r="F846" s="246" t="s">
        <v>80</v>
      </c>
      <c r="G846" s="244"/>
      <c r="H846" s="247">
        <v>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143</v>
      </c>
      <c r="AU846" s="253" t="s">
        <v>82</v>
      </c>
      <c r="AV846" s="14" t="s">
        <v>82</v>
      </c>
      <c r="AW846" s="14" t="s">
        <v>34</v>
      </c>
      <c r="AX846" s="14" t="s">
        <v>72</v>
      </c>
      <c r="AY846" s="253" t="s">
        <v>133</v>
      </c>
    </row>
    <row r="847" s="13" customFormat="1">
      <c r="A847" s="13"/>
      <c r="B847" s="232"/>
      <c r="C847" s="233"/>
      <c r="D847" s="234" t="s">
        <v>143</v>
      </c>
      <c r="E847" s="235" t="s">
        <v>18</v>
      </c>
      <c r="F847" s="236" t="s">
        <v>704</v>
      </c>
      <c r="G847" s="233"/>
      <c r="H847" s="235" t="s">
        <v>18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143</v>
      </c>
      <c r="AU847" s="242" t="s">
        <v>82</v>
      </c>
      <c r="AV847" s="13" t="s">
        <v>80</v>
      </c>
      <c r="AW847" s="13" t="s">
        <v>34</v>
      </c>
      <c r="AX847" s="13" t="s">
        <v>72</v>
      </c>
      <c r="AY847" s="242" t="s">
        <v>133</v>
      </c>
    </row>
    <row r="848" s="14" customFormat="1">
      <c r="A848" s="14"/>
      <c r="B848" s="243"/>
      <c r="C848" s="244"/>
      <c r="D848" s="234" t="s">
        <v>143</v>
      </c>
      <c r="E848" s="245" t="s">
        <v>18</v>
      </c>
      <c r="F848" s="246" t="s">
        <v>80</v>
      </c>
      <c r="G848" s="244"/>
      <c r="H848" s="247">
        <v>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143</v>
      </c>
      <c r="AU848" s="253" t="s">
        <v>82</v>
      </c>
      <c r="AV848" s="14" t="s">
        <v>82</v>
      </c>
      <c r="AW848" s="14" t="s">
        <v>34</v>
      </c>
      <c r="AX848" s="14" t="s">
        <v>72</v>
      </c>
      <c r="AY848" s="253" t="s">
        <v>133</v>
      </c>
    </row>
    <row r="849" s="13" customFormat="1">
      <c r="A849" s="13"/>
      <c r="B849" s="232"/>
      <c r="C849" s="233"/>
      <c r="D849" s="234" t="s">
        <v>143</v>
      </c>
      <c r="E849" s="235" t="s">
        <v>18</v>
      </c>
      <c r="F849" s="236" t="s">
        <v>705</v>
      </c>
      <c r="G849" s="233"/>
      <c r="H849" s="235" t="s">
        <v>18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2" t="s">
        <v>143</v>
      </c>
      <c r="AU849" s="242" t="s">
        <v>82</v>
      </c>
      <c r="AV849" s="13" t="s">
        <v>80</v>
      </c>
      <c r="AW849" s="13" t="s">
        <v>34</v>
      </c>
      <c r="AX849" s="13" t="s">
        <v>72</v>
      </c>
      <c r="AY849" s="242" t="s">
        <v>133</v>
      </c>
    </row>
    <row r="850" s="14" customFormat="1">
      <c r="A850" s="14"/>
      <c r="B850" s="243"/>
      <c r="C850" s="244"/>
      <c r="D850" s="234" t="s">
        <v>143</v>
      </c>
      <c r="E850" s="245" t="s">
        <v>18</v>
      </c>
      <c r="F850" s="246" t="s">
        <v>80</v>
      </c>
      <c r="G850" s="244"/>
      <c r="H850" s="247">
        <v>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143</v>
      </c>
      <c r="AU850" s="253" t="s">
        <v>82</v>
      </c>
      <c r="AV850" s="14" t="s">
        <v>82</v>
      </c>
      <c r="AW850" s="14" t="s">
        <v>34</v>
      </c>
      <c r="AX850" s="14" t="s">
        <v>72</v>
      </c>
      <c r="AY850" s="253" t="s">
        <v>133</v>
      </c>
    </row>
    <row r="851" s="15" customFormat="1">
      <c r="A851" s="15"/>
      <c r="B851" s="254"/>
      <c r="C851" s="255"/>
      <c r="D851" s="234" t="s">
        <v>143</v>
      </c>
      <c r="E851" s="256" t="s">
        <v>18</v>
      </c>
      <c r="F851" s="257" t="s">
        <v>148</v>
      </c>
      <c r="G851" s="255"/>
      <c r="H851" s="258">
        <v>3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4" t="s">
        <v>143</v>
      </c>
      <c r="AU851" s="264" t="s">
        <v>82</v>
      </c>
      <c r="AV851" s="15" t="s">
        <v>141</v>
      </c>
      <c r="AW851" s="15" t="s">
        <v>34</v>
      </c>
      <c r="AX851" s="15" t="s">
        <v>80</v>
      </c>
      <c r="AY851" s="264" t="s">
        <v>133</v>
      </c>
    </row>
    <row r="852" s="2" customFormat="1" ht="21.75" customHeight="1">
      <c r="A852" s="40"/>
      <c r="B852" s="41"/>
      <c r="C852" s="220" t="s">
        <v>706</v>
      </c>
      <c r="D852" s="220" t="s">
        <v>136</v>
      </c>
      <c r="E852" s="221" t="s">
        <v>707</v>
      </c>
      <c r="F852" s="222" t="s">
        <v>708</v>
      </c>
      <c r="G852" s="223" t="s">
        <v>693</v>
      </c>
      <c r="H852" s="224">
        <v>1</v>
      </c>
      <c r="I852" s="225"/>
      <c r="J852" s="224">
        <f>ROUND(I852*H852,2)</f>
        <v>0</v>
      </c>
      <c r="K852" s="222" t="s">
        <v>670</v>
      </c>
      <c r="L852" s="46"/>
      <c r="M852" s="226" t="s">
        <v>18</v>
      </c>
      <c r="N852" s="227" t="s">
        <v>43</v>
      </c>
      <c r="O852" s="86"/>
      <c r="P852" s="228">
        <f>O852*H852</f>
        <v>0</v>
      </c>
      <c r="Q852" s="228">
        <v>0</v>
      </c>
      <c r="R852" s="228">
        <f>Q852*H852</f>
        <v>0</v>
      </c>
      <c r="S852" s="228">
        <v>0</v>
      </c>
      <c r="T852" s="22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0" t="s">
        <v>270</v>
      </c>
      <c r="AT852" s="230" t="s">
        <v>136</v>
      </c>
      <c r="AU852" s="230" t="s">
        <v>82</v>
      </c>
      <c r="AY852" s="19" t="s">
        <v>133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9" t="s">
        <v>80</v>
      </c>
      <c r="BK852" s="231">
        <f>ROUND(I852*H852,2)</f>
        <v>0</v>
      </c>
      <c r="BL852" s="19" t="s">
        <v>270</v>
      </c>
      <c r="BM852" s="230" t="s">
        <v>709</v>
      </c>
    </row>
    <row r="853" s="14" customFormat="1">
      <c r="A853" s="14"/>
      <c r="B853" s="243"/>
      <c r="C853" s="244"/>
      <c r="D853" s="234" t="s">
        <v>143</v>
      </c>
      <c r="E853" s="245" t="s">
        <v>18</v>
      </c>
      <c r="F853" s="246" t="s">
        <v>80</v>
      </c>
      <c r="G853" s="244"/>
      <c r="H853" s="247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143</v>
      </c>
      <c r="AU853" s="253" t="s">
        <v>82</v>
      </c>
      <c r="AV853" s="14" t="s">
        <v>82</v>
      </c>
      <c r="AW853" s="14" t="s">
        <v>34</v>
      </c>
      <c r="AX853" s="14" t="s">
        <v>72</v>
      </c>
      <c r="AY853" s="253" t="s">
        <v>133</v>
      </c>
    </row>
    <row r="854" s="15" customFormat="1">
      <c r="A854" s="15"/>
      <c r="B854" s="254"/>
      <c r="C854" s="255"/>
      <c r="D854" s="234" t="s">
        <v>143</v>
      </c>
      <c r="E854" s="256" t="s">
        <v>18</v>
      </c>
      <c r="F854" s="257" t="s">
        <v>148</v>
      </c>
      <c r="G854" s="255"/>
      <c r="H854" s="258">
        <v>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4" t="s">
        <v>143</v>
      </c>
      <c r="AU854" s="264" t="s">
        <v>82</v>
      </c>
      <c r="AV854" s="15" t="s">
        <v>141</v>
      </c>
      <c r="AW854" s="15" t="s">
        <v>34</v>
      </c>
      <c r="AX854" s="15" t="s">
        <v>80</v>
      </c>
      <c r="AY854" s="264" t="s">
        <v>133</v>
      </c>
    </row>
    <row r="855" s="2" customFormat="1" ht="16.5" customHeight="1">
      <c r="A855" s="40"/>
      <c r="B855" s="41"/>
      <c r="C855" s="220" t="s">
        <v>710</v>
      </c>
      <c r="D855" s="220" t="s">
        <v>136</v>
      </c>
      <c r="E855" s="221" t="s">
        <v>711</v>
      </c>
      <c r="F855" s="222" t="s">
        <v>712</v>
      </c>
      <c r="G855" s="223" t="s">
        <v>151</v>
      </c>
      <c r="H855" s="224">
        <v>3</v>
      </c>
      <c r="I855" s="225"/>
      <c r="J855" s="224">
        <f>ROUND(I855*H855,2)</f>
        <v>0</v>
      </c>
      <c r="K855" s="222" t="s">
        <v>140</v>
      </c>
      <c r="L855" s="46"/>
      <c r="M855" s="226" t="s">
        <v>18</v>
      </c>
      <c r="N855" s="227" t="s">
        <v>43</v>
      </c>
      <c r="O855" s="86"/>
      <c r="P855" s="228">
        <f>O855*H855</f>
        <v>0</v>
      </c>
      <c r="Q855" s="228">
        <v>2.0000000000000002E-05</v>
      </c>
      <c r="R855" s="228">
        <f>Q855*H855</f>
        <v>6.0000000000000008E-05</v>
      </c>
      <c r="S855" s="228">
        <v>0</v>
      </c>
      <c r="T855" s="229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0" t="s">
        <v>270</v>
      </c>
      <c r="AT855" s="230" t="s">
        <v>136</v>
      </c>
      <c r="AU855" s="230" t="s">
        <v>82</v>
      </c>
      <c r="AY855" s="19" t="s">
        <v>133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9" t="s">
        <v>80</v>
      </c>
      <c r="BK855" s="231">
        <f>ROUND(I855*H855,2)</f>
        <v>0</v>
      </c>
      <c r="BL855" s="19" t="s">
        <v>270</v>
      </c>
      <c r="BM855" s="230" t="s">
        <v>713</v>
      </c>
    </row>
    <row r="856" s="13" customFormat="1">
      <c r="A856" s="13"/>
      <c r="B856" s="232"/>
      <c r="C856" s="233"/>
      <c r="D856" s="234" t="s">
        <v>143</v>
      </c>
      <c r="E856" s="235" t="s">
        <v>18</v>
      </c>
      <c r="F856" s="236" t="s">
        <v>268</v>
      </c>
      <c r="G856" s="233"/>
      <c r="H856" s="235" t="s">
        <v>18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143</v>
      </c>
      <c r="AU856" s="242" t="s">
        <v>82</v>
      </c>
      <c r="AV856" s="13" t="s">
        <v>80</v>
      </c>
      <c r="AW856" s="13" t="s">
        <v>34</v>
      </c>
      <c r="AX856" s="13" t="s">
        <v>72</v>
      </c>
      <c r="AY856" s="242" t="s">
        <v>133</v>
      </c>
    </row>
    <row r="857" s="13" customFormat="1">
      <c r="A857" s="13"/>
      <c r="B857" s="232"/>
      <c r="C857" s="233"/>
      <c r="D857" s="234" t="s">
        <v>143</v>
      </c>
      <c r="E857" s="235" t="s">
        <v>18</v>
      </c>
      <c r="F857" s="236" t="s">
        <v>312</v>
      </c>
      <c r="G857" s="233"/>
      <c r="H857" s="235" t="s">
        <v>18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143</v>
      </c>
      <c r="AU857" s="242" t="s">
        <v>82</v>
      </c>
      <c r="AV857" s="13" t="s">
        <v>80</v>
      </c>
      <c r="AW857" s="13" t="s">
        <v>34</v>
      </c>
      <c r="AX857" s="13" t="s">
        <v>72</v>
      </c>
      <c r="AY857" s="242" t="s">
        <v>133</v>
      </c>
    </row>
    <row r="858" s="14" customFormat="1">
      <c r="A858" s="14"/>
      <c r="B858" s="243"/>
      <c r="C858" s="244"/>
      <c r="D858" s="234" t="s">
        <v>143</v>
      </c>
      <c r="E858" s="245" t="s">
        <v>18</v>
      </c>
      <c r="F858" s="246" t="s">
        <v>80</v>
      </c>
      <c r="G858" s="244"/>
      <c r="H858" s="247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143</v>
      </c>
      <c r="AU858" s="253" t="s">
        <v>82</v>
      </c>
      <c r="AV858" s="14" t="s">
        <v>82</v>
      </c>
      <c r="AW858" s="14" t="s">
        <v>34</v>
      </c>
      <c r="AX858" s="14" t="s">
        <v>72</v>
      </c>
      <c r="AY858" s="253" t="s">
        <v>133</v>
      </c>
    </row>
    <row r="859" s="13" customFormat="1">
      <c r="A859" s="13"/>
      <c r="B859" s="232"/>
      <c r="C859" s="233"/>
      <c r="D859" s="234" t="s">
        <v>143</v>
      </c>
      <c r="E859" s="235" t="s">
        <v>18</v>
      </c>
      <c r="F859" s="236" t="s">
        <v>256</v>
      </c>
      <c r="G859" s="233"/>
      <c r="H859" s="235" t="s">
        <v>18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143</v>
      </c>
      <c r="AU859" s="242" t="s">
        <v>82</v>
      </c>
      <c r="AV859" s="13" t="s">
        <v>80</v>
      </c>
      <c r="AW859" s="13" t="s">
        <v>34</v>
      </c>
      <c r="AX859" s="13" t="s">
        <v>72</v>
      </c>
      <c r="AY859" s="242" t="s">
        <v>133</v>
      </c>
    </row>
    <row r="860" s="14" customFormat="1">
      <c r="A860" s="14"/>
      <c r="B860" s="243"/>
      <c r="C860" s="244"/>
      <c r="D860" s="234" t="s">
        <v>143</v>
      </c>
      <c r="E860" s="245" t="s">
        <v>18</v>
      </c>
      <c r="F860" s="246" t="s">
        <v>80</v>
      </c>
      <c r="G860" s="244"/>
      <c r="H860" s="247">
        <v>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143</v>
      </c>
      <c r="AU860" s="253" t="s">
        <v>82</v>
      </c>
      <c r="AV860" s="14" t="s">
        <v>82</v>
      </c>
      <c r="AW860" s="14" t="s">
        <v>34</v>
      </c>
      <c r="AX860" s="14" t="s">
        <v>72</v>
      </c>
      <c r="AY860" s="253" t="s">
        <v>133</v>
      </c>
    </row>
    <row r="861" s="13" customFormat="1">
      <c r="A861" s="13"/>
      <c r="B861" s="232"/>
      <c r="C861" s="233"/>
      <c r="D861" s="234" t="s">
        <v>143</v>
      </c>
      <c r="E861" s="235" t="s">
        <v>18</v>
      </c>
      <c r="F861" s="236" t="s">
        <v>329</v>
      </c>
      <c r="G861" s="233"/>
      <c r="H861" s="235" t="s">
        <v>18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143</v>
      </c>
      <c r="AU861" s="242" t="s">
        <v>82</v>
      </c>
      <c r="AV861" s="13" t="s">
        <v>80</v>
      </c>
      <c r="AW861" s="13" t="s">
        <v>34</v>
      </c>
      <c r="AX861" s="13" t="s">
        <v>72</v>
      </c>
      <c r="AY861" s="242" t="s">
        <v>133</v>
      </c>
    </row>
    <row r="862" s="14" customFormat="1">
      <c r="A862" s="14"/>
      <c r="B862" s="243"/>
      <c r="C862" s="244"/>
      <c r="D862" s="234" t="s">
        <v>143</v>
      </c>
      <c r="E862" s="245" t="s">
        <v>18</v>
      </c>
      <c r="F862" s="246" t="s">
        <v>80</v>
      </c>
      <c r="G862" s="244"/>
      <c r="H862" s="247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143</v>
      </c>
      <c r="AU862" s="253" t="s">
        <v>82</v>
      </c>
      <c r="AV862" s="14" t="s">
        <v>82</v>
      </c>
      <c r="AW862" s="14" t="s">
        <v>34</v>
      </c>
      <c r="AX862" s="14" t="s">
        <v>72</v>
      </c>
      <c r="AY862" s="253" t="s">
        <v>133</v>
      </c>
    </row>
    <row r="863" s="15" customFormat="1">
      <c r="A863" s="15"/>
      <c r="B863" s="254"/>
      <c r="C863" s="255"/>
      <c r="D863" s="234" t="s">
        <v>143</v>
      </c>
      <c r="E863" s="256" t="s">
        <v>18</v>
      </c>
      <c r="F863" s="257" t="s">
        <v>148</v>
      </c>
      <c r="G863" s="255"/>
      <c r="H863" s="258">
        <v>3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143</v>
      </c>
      <c r="AU863" s="264" t="s">
        <v>82</v>
      </c>
      <c r="AV863" s="15" t="s">
        <v>141</v>
      </c>
      <c r="AW863" s="15" t="s">
        <v>34</v>
      </c>
      <c r="AX863" s="15" t="s">
        <v>80</v>
      </c>
      <c r="AY863" s="264" t="s">
        <v>133</v>
      </c>
    </row>
    <row r="864" s="2" customFormat="1" ht="21.75" customHeight="1">
      <c r="A864" s="40"/>
      <c r="B864" s="41"/>
      <c r="C864" s="220" t="s">
        <v>714</v>
      </c>
      <c r="D864" s="220" t="s">
        <v>136</v>
      </c>
      <c r="E864" s="221" t="s">
        <v>715</v>
      </c>
      <c r="F864" s="222" t="s">
        <v>716</v>
      </c>
      <c r="G864" s="223" t="s">
        <v>647</v>
      </c>
      <c r="H864" s="225"/>
      <c r="I864" s="225"/>
      <c r="J864" s="224">
        <f>ROUND(I864*H864,2)</f>
        <v>0</v>
      </c>
      <c r="K864" s="222" t="s">
        <v>140</v>
      </c>
      <c r="L864" s="46"/>
      <c r="M864" s="226" t="s">
        <v>18</v>
      </c>
      <c r="N864" s="227" t="s">
        <v>43</v>
      </c>
      <c r="O864" s="86"/>
      <c r="P864" s="228">
        <f>O864*H864</f>
        <v>0</v>
      </c>
      <c r="Q864" s="228">
        <v>0</v>
      </c>
      <c r="R864" s="228">
        <f>Q864*H864</f>
        <v>0</v>
      </c>
      <c r="S864" s="228">
        <v>0</v>
      </c>
      <c r="T864" s="22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30" t="s">
        <v>270</v>
      </c>
      <c r="AT864" s="230" t="s">
        <v>136</v>
      </c>
      <c r="AU864" s="230" t="s">
        <v>82</v>
      </c>
      <c r="AY864" s="19" t="s">
        <v>133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9" t="s">
        <v>80</v>
      </c>
      <c r="BK864" s="231">
        <f>ROUND(I864*H864,2)</f>
        <v>0</v>
      </c>
      <c r="BL864" s="19" t="s">
        <v>270</v>
      </c>
      <c r="BM864" s="230" t="s">
        <v>717</v>
      </c>
    </row>
    <row r="865" s="12" customFormat="1" ht="22.8" customHeight="1">
      <c r="A865" s="12"/>
      <c r="B865" s="204"/>
      <c r="C865" s="205"/>
      <c r="D865" s="206" t="s">
        <v>71</v>
      </c>
      <c r="E865" s="218" t="s">
        <v>718</v>
      </c>
      <c r="F865" s="218" t="s">
        <v>719</v>
      </c>
      <c r="G865" s="205"/>
      <c r="H865" s="205"/>
      <c r="I865" s="208"/>
      <c r="J865" s="219">
        <f>BK865</f>
        <v>0</v>
      </c>
      <c r="K865" s="205"/>
      <c r="L865" s="210"/>
      <c r="M865" s="211"/>
      <c r="N865" s="212"/>
      <c r="O865" s="212"/>
      <c r="P865" s="213">
        <f>SUM(P866:P876)</f>
        <v>0</v>
      </c>
      <c r="Q865" s="212"/>
      <c r="R865" s="213">
        <f>SUM(R866:R876)</f>
        <v>0.0043040000000000005</v>
      </c>
      <c r="S865" s="212"/>
      <c r="T865" s="214">
        <f>SUM(T866:T876)</f>
        <v>0.0033400000000000001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15" t="s">
        <v>82</v>
      </c>
      <c r="AT865" s="216" t="s">
        <v>71</v>
      </c>
      <c r="AU865" s="216" t="s">
        <v>80</v>
      </c>
      <c r="AY865" s="215" t="s">
        <v>133</v>
      </c>
      <c r="BK865" s="217">
        <f>SUM(BK866:BK876)</f>
        <v>0</v>
      </c>
    </row>
    <row r="866" s="2" customFormat="1" ht="16.5" customHeight="1">
      <c r="A866" s="40"/>
      <c r="B866" s="41"/>
      <c r="C866" s="220" t="s">
        <v>720</v>
      </c>
      <c r="D866" s="220" t="s">
        <v>136</v>
      </c>
      <c r="E866" s="221" t="s">
        <v>721</v>
      </c>
      <c r="F866" s="222" t="s">
        <v>722</v>
      </c>
      <c r="G866" s="223" t="s">
        <v>505</v>
      </c>
      <c r="H866" s="224">
        <v>2</v>
      </c>
      <c r="I866" s="225"/>
      <c r="J866" s="224">
        <f>ROUND(I866*H866,2)</f>
        <v>0</v>
      </c>
      <c r="K866" s="222" t="s">
        <v>140</v>
      </c>
      <c r="L866" s="46"/>
      <c r="M866" s="226" t="s">
        <v>18</v>
      </c>
      <c r="N866" s="227" t="s">
        <v>43</v>
      </c>
      <c r="O866" s="86"/>
      <c r="P866" s="228">
        <f>O866*H866</f>
        <v>0</v>
      </c>
      <c r="Q866" s="228">
        <v>0</v>
      </c>
      <c r="R866" s="228">
        <f>Q866*H866</f>
        <v>0</v>
      </c>
      <c r="S866" s="228">
        <v>0.00167</v>
      </c>
      <c r="T866" s="229">
        <f>S866*H866</f>
        <v>0.0033400000000000001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0" t="s">
        <v>270</v>
      </c>
      <c r="AT866" s="230" t="s">
        <v>136</v>
      </c>
      <c r="AU866" s="230" t="s">
        <v>82</v>
      </c>
      <c r="AY866" s="19" t="s">
        <v>133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9" t="s">
        <v>80</v>
      </c>
      <c r="BK866" s="231">
        <f>ROUND(I866*H866,2)</f>
        <v>0</v>
      </c>
      <c r="BL866" s="19" t="s">
        <v>270</v>
      </c>
      <c r="BM866" s="230" t="s">
        <v>723</v>
      </c>
    </row>
    <row r="867" s="13" customFormat="1">
      <c r="A867" s="13"/>
      <c r="B867" s="232"/>
      <c r="C867" s="233"/>
      <c r="D867" s="234" t="s">
        <v>143</v>
      </c>
      <c r="E867" s="235" t="s">
        <v>18</v>
      </c>
      <c r="F867" s="236" t="s">
        <v>412</v>
      </c>
      <c r="G867" s="233"/>
      <c r="H867" s="235" t="s">
        <v>18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143</v>
      </c>
      <c r="AU867" s="242" t="s">
        <v>82</v>
      </c>
      <c r="AV867" s="13" t="s">
        <v>80</v>
      </c>
      <c r="AW867" s="13" t="s">
        <v>34</v>
      </c>
      <c r="AX867" s="13" t="s">
        <v>72</v>
      </c>
      <c r="AY867" s="242" t="s">
        <v>133</v>
      </c>
    </row>
    <row r="868" s="13" customFormat="1">
      <c r="A868" s="13"/>
      <c r="B868" s="232"/>
      <c r="C868" s="233"/>
      <c r="D868" s="234" t="s">
        <v>143</v>
      </c>
      <c r="E868" s="235" t="s">
        <v>18</v>
      </c>
      <c r="F868" s="236" t="s">
        <v>556</v>
      </c>
      <c r="G868" s="233"/>
      <c r="H868" s="235" t="s">
        <v>18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143</v>
      </c>
      <c r="AU868" s="242" t="s">
        <v>82</v>
      </c>
      <c r="AV868" s="13" t="s">
        <v>80</v>
      </c>
      <c r="AW868" s="13" t="s">
        <v>34</v>
      </c>
      <c r="AX868" s="13" t="s">
        <v>72</v>
      </c>
      <c r="AY868" s="242" t="s">
        <v>133</v>
      </c>
    </row>
    <row r="869" s="14" customFormat="1">
      <c r="A869" s="14"/>
      <c r="B869" s="243"/>
      <c r="C869" s="244"/>
      <c r="D869" s="234" t="s">
        <v>143</v>
      </c>
      <c r="E869" s="245" t="s">
        <v>18</v>
      </c>
      <c r="F869" s="246" t="s">
        <v>82</v>
      </c>
      <c r="G869" s="244"/>
      <c r="H869" s="247">
        <v>2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143</v>
      </c>
      <c r="AU869" s="253" t="s">
        <v>82</v>
      </c>
      <c r="AV869" s="14" t="s">
        <v>82</v>
      </c>
      <c r="AW869" s="14" t="s">
        <v>34</v>
      </c>
      <c r="AX869" s="14" t="s">
        <v>72</v>
      </c>
      <c r="AY869" s="253" t="s">
        <v>133</v>
      </c>
    </row>
    <row r="870" s="15" customFormat="1">
      <c r="A870" s="15"/>
      <c r="B870" s="254"/>
      <c r="C870" s="255"/>
      <c r="D870" s="234" t="s">
        <v>143</v>
      </c>
      <c r="E870" s="256" t="s">
        <v>18</v>
      </c>
      <c r="F870" s="257" t="s">
        <v>148</v>
      </c>
      <c r="G870" s="255"/>
      <c r="H870" s="258">
        <v>2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4" t="s">
        <v>143</v>
      </c>
      <c r="AU870" s="264" t="s">
        <v>82</v>
      </c>
      <c r="AV870" s="15" t="s">
        <v>141</v>
      </c>
      <c r="AW870" s="15" t="s">
        <v>34</v>
      </c>
      <c r="AX870" s="15" t="s">
        <v>80</v>
      </c>
      <c r="AY870" s="264" t="s">
        <v>133</v>
      </c>
    </row>
    <row r="871" s="2" customFormat="1" ht="21.75" customHeight="1">
      <c r="A871" s="40"/>
      <c r="B871" s="41"/>
      <c r="C871" s="220" t="s">
        <v>724</v>
      </c>
      <c r="D871" s="220" t="s">
        <v>136</v>
      </c>
      <c r="E871" s="221" t="s">
        <v>725</v>
      </c>
      <c r="F871" s="222" t="s">
        <v>726</v>
      </c>
      <c r="G871" s="223" t="s">
        <v>505</v>
      </c>
      <c r="H871" s="224">
        <v>1.6000000000000001</v>
      </c>
      <c r="I871" s="225"/>
      <c r="J871" s="224">
        <f>ROUND(I871*H871,2)</f>
        <v>0</v>
      </c>
      <c r="K871" s="222" t="s">
        <v>670</v>
      </c>
      <c r="L871" s="46"/>
      <c r="M871" s="226" t="s">
        <v>18</v>
      </c>
      <c r="N871" s="227" t="s">
        <v>43</v>
      </c>
      <c r="O871" s="86"/>
      <c r="P871" s="228">
        <f>O871*H871</f>
        <v>0</v>
      </c>
      <c r="Q871" s="228">
        <v>0.0026900000000000001</v>
      </c>
      <c r="R871" s="228">
        <f>Q871*H871</f>
        <v>0.0043040000000000005</v>
      </c>
      <c r="S871" s="228">
        <v>0</v>
      </c>
      <c r="T871" s="229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0" t="s">
        <v>270</v>
      </c>
      <c r="AT871" s="230" t="s">
        <v>136</v>
      </c>
      <c r="AU871" s="230" t="s">
        <v>82</v>
      </c>
      <c r="AY871" s="19" t="s">
        <v>133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9" t="s">
        <v>80</v>
      </c>
      <c r="BK871" s="231">
        <f>ROUND(I871*H871,2)</f>
        <v>0</v>
      </c>
      <c r="BL871" s="19" t="s">
        <v>270</v>
      </c>
      <c r="BM871" s="230" t="s">
        <v>727</v>
      </c>
    </row>
    <row r="872" s="13" customFormat="1">
      <c r="A872" s="13"/>
      <c r="B872" s="232"/>
      <c r="C872" s="233"/>
      <c r="D872" s="234" t="s">
        <v>143</v>
      </c>
      <c r="E872" s="235" t="s">
        <v>18</v>
      </c>
      <c r="F872" s="236" t="s">
        <v>728</v>
      </c>
      <c r="G872" s="233"/>
      <c r="H872" s="235" t="s">
        <v>18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143</v>
      </c>
      <c r="AU872" s="242" t="s">
        <v>82</v>
      </c>
      <c r="AV872" s="13" t="s">
        <v>80</v>
      </c>
      <c r="AW872" s="13" t="s">
        <v>34</v>
      </c>
      <c r="AX872" s="13" t="s">
        <v>72</v>
      </c>
      <c r="AY872" s="242" t="s">
        <v>133</v>
      </c>
    </row>
    <row r="873" s="13" customFormat="1">
      <c r="A873" s="13"/>
      <c r="B873" s="232"/>
      <c r="C873" s="233"/>
      <c r="D873" s="234" t="s">
        <v>143</v>
      </c>
      <c r="E873" s="235" t="s">
        <v>18</v>
      </c>
      <c r="F873" s="236" t="s">
        <v>729</v>
      </c>
      <c r="G873" s="233"/>
      <c r="H873" s="235" t="s">
        <v>18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143</v>
      </c>
      <c r="AU873" s="242" t="s">
        <v>82</v>
      </c>
      <c r="AV873" s="13" t="s">
        <v>80</v>
      </c>
      <c r="AW873" s="13" t="s">
        <v>34</v>
      </c>
      <c r="AX873" s="13" t="s">
        <v>72</v>
      </c>
      <c r="AY873" s="242" t="s">
        <v>133</v>
      </c>
    </row>
    <row r="874" s="14" customFormat="1">
      <c r="A874" s="14"/>
      <c r="B874" s="243"/>
      <c r="C874" s="244"/>
      <c r="D874" s="234" t="s">
        <v>143</v>
      </c>
      <c r="E874" s="245" t="s">
        <v>18</v>
      </c>
      <c r="F874" s="246" t="s">
        <v>730</v>
      </c>
      <c r="G874" s="244"/>
      <c r="H874" s="247">
        <v>1.6000000000000001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143</v>
      </c>
      <c r="AU874" s="253" t="s">
        <v>82</v>
      </c>
      <c r="AV874" s="14" t="s">
        <v>82</v>
      </c>
      <c r="AW874" s="14" t="s">
        <v>34</v>
      </c>
      <c r="AX874" s="14" t="s">
        <v>72</v>
      </c>
      <c r="AY874" s="253" t="s">
        <v>133</v>
      </c>
    </row>
    <row r="875" s="15" customFormat="1">
      <c r="A875" s="15"/>
      <c r="B875" s="254"/>
      <c r="C875" s="255"/>
      <c r="D875" s="234" t="s">
        <v>143</v>
      </c>
      <c r="E875" s="256" t="s">
        <v>18</v>
      </c>
      <c r="F875" s="257" t="s">
        <v>148</v>
      </c>
      <c r="G875" s="255"/>
      <c r="H875" s="258">
        <v>1.6000000000000001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143</v>
      </c>
      <c r="AU875" s="264" t="s">
        <v>82</v>
      </c>
      <c r="AV875" s="15" t="s">
        <v>141</v>
      </c>
      <c r="AW875" s="15" t="s">
        <v>34</v>
      </c>
      <c r="AX875" s="15" t="s">
        <v>80</v>
      </c>
      <c r="AY875" s="264" t="s">
        <v>133</v>
      </c>
    </row>
    <row r="876" s="2" customFormat="1" ht="21.75" customHeight="1">
      <c r="A876" s="40"/>
      <c r="B876" s="41"/>
      <c r="C876" s="220" t="s">
        <v>731</v>
      </c>
      <c r="D876" s="220" t="s">
        <v>136</v>
      </c>
      <c r="E876" s="221" t="s">
        <v>732</v>
      </c>
      <c r="F876" s="222" t="s">
        <v>733</v>
      </c>
      <c r="G876" s="223" t="s">
        <v>647</v>
      </c>
      <c r="H876" s="225"/>
      <c r="I876" s="225"/>
      <c r="J876" s="224">
        <f>ROUND(I876*H876,2)</f>
        <v>0</v>
      </c>
      <c r="K876" s="222" t="s">
        <v>140</v>
      </c>
      <c r="L876" s="46"/>
      <c r="M876" s="226" t="s">
        <v>18</v>
      </c>
      <c r="N876" s="227" t="s">
        <v>43</v>
      </c>
      <c r="O876" s="86"/>
      <c r="P876" s="228">
        <f>O876*H876</f>
        <v>0</v>
      </c>
      <c r="Q876" s="228">
        <v>0</v>
      </c>
      <c r="R876" s="228">
        <f>Q876*H876</f>
        <v>0</v>
      </c>
      <c r="S876" s="228">
        <v>0</v>
      </c>
      <c r="T876" s="22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30" t="s">
        <v>270</v>
      </c>
      <c r="AT876" s="230" t="s">
        <v>136</v>
      </c>
      <c r="AU876" s="230" t="s">
        <v>82</v>
      </c>
      <c r="AY876" s="19" t="s">
        <v>133</v>
      </c>
      <c r="BE876" s="231">
        <f>IF(N876="základní",J876,0)</f>
        <v>0</v>
      </c>
      <c r="BF876" s="231">
        <f>IF(N876="snížená",J876,0)</f>
        <v>0</v>
      </c>
      <c r="BG876" s="231">
        <f>IF(N876="zákl. přenesená",J876,0)</f>
        <v>0</v>
      </c>
      <c r="BH876" s="231">
        <f>IF(N876="sníž. přenesená",J876,0)</f>
        <v>0</v>
      </c>
      <c r="BI876" s="231">
        <f>IF(N876="nulová",J876,0)</f>
        <v>0</v>
      </c>
      <c r="BJ876" s="19" t="s">
        <v>80</v>
      </c>
      <c r="BK876" s="231">
        <f>ROUND(I876*H876,2)</f>
        <v>0</v>
      </c>
      <c r="BL876" s="19" t="s">
        <v>270</v>
      </c>
      <c r="BM876" s="230" t="s">
        <v>734</v>
      </c>
    </row>
    <row r="877" s="12" customFormat="1" ht="22.8" customHeight="1">
      <c r="A877" s="12"/>
      <c r="B877" s="204"/>
      <c r="C877" s="205"/>
      <c r="D877" s="206" t="s">
        <v>71</v>
      </c>
      <c r="E877" s="218" t="s">
        <v>735</v>
      </c>
      <c r="F877" s="218" t="s">
        <v>736</v>
      </c>
      <c r="G877" s="205"/>
      <c r="H877" s="205"/>
      <c r="I877" s="208"/>
      <c r="J877" s="219">
        <f>BK877</f>
        <v>0</v>
      </c>
      <c r="K877" s="205"/>
      <c r="L877" s="210"/>
      <c r="M877" s="211"/>
      <c r="N877" s="212"/>
      <c r="O877" s="212"/>
      <c r="P877" s="213">
        <f>SUM(P878:P984)</f>
        <v>0</v>
      </c>
      <c r="Q877" s="212"/>
      <c r="R877" s="213">
        <f>SUM(R878:R984)</f>
        <v>0.57236480000000001</v>
      </c>
      <c r="S877" s="212"/>
      <c r="T877" s="214">
        <f>SUM(T878:T984)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5" t="s">
        <v>82</v>
      </c>
      <c r="AT877" s="216" t="s">
        <v>71</v>
      </c>
      <c r="AU877" s="216" t="s">
        <v>80</v>
      </c>
      <c r="AY877" s="215" t="s">
        <v>133</v>
      </c>
      <c r="BK877" s="217">
        <f>SUM(BK878:BK984)</f>
        <v>0</v>
      </c>
    </row>
    <row r="878" s="2" customFormat="1" ht="16.5" customHeight="1">
      <c r="A878" s="40"/>
      <c r="B878" s="41"/>
      <c r="C878" s="220" t="s">
        <v>737</v>
      </c>
      <c r="D878" s="220" t="s">
        <v>136</v>
      </c>
      <c r="E878" s="221" t="s">
        <v>738</v>
      </c>
      <c r="F878" s="222" t="s">
        <v>739</v>
      </c>
      <c r="G878" s="223" t="s">
        <v>178</v>
      </c>
      <c r="H878" s="224">
        <v>3.2200000000000002</v>
      </c>
      <c r="I878" s="225"/>
      <c r="J878" s="224">
        <f>ROUND(I878*H878,2)</f>
        <v>0</v>
      </c>
      <c r="K878" s="222" t="s">
        <v>140</v>
      </c>
      <c r="L878" s="46"/>
      <c r="M878" s="226" t="s">
        <v>18</v>
      </c>
      <c r="N878" s="227" t="s">
        <v>43</v>
      </c>
      <c r="O878" s="86"/>
      <c r="P878" s="228">
        <f>O878*H878</f>
        <v>0</v>
      </c>
      <c r="Q878" s="228">
        <v>0</v>
      </c>
      <c r="R878" s="228">
        <f>Q878*H878</f>
        <v>0</v>
      </c>
      <c r="S878" s="228">
        <v>0</v>
      </c>
      <c r="T878" s="22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0" t="s">
        <v>270</v>
      </c>
      <c r="AT878" s="230" t="s">
        <v>136</v>
      </c>
      <c r="AU878" s="230" t="s">
        <v>82</v>
      </c>
      <c r="AY878" s="19" t="s">
        <v>133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9" t="s">
        <v>80</v>
      </c>
      <c r="BK878" s="231">
        <f>ROUND(I878*H878,2)</f>
        <v>0</v>
      </c>
      <c r="BL878" s="19" t="s">
        <v>270</v>
      </c>
      <c r="BM878" s="230" t="s">
        <v>740</v>
      </c>
    </row>
    <row r="879" s="13" customFormat="1">
      <c r="A879" s="13"/>
      <c r="B879" s="232"/>
      <c r="C879" s="233"/>
      <c r="D879" s="234" t="s">
        <v>143</v>
      </c>
      <c r="E879" s="235" t="s">
        <v>18</v>
      </c>
      <c r="F879" s="236" t="s">
        <v>741</v>
      </c>
      <c r="G879" s="233"/>
      <c r="H879" s="235" t="s">
        <v>18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143</v>
      </c>
      <c r="AU879" s="242" t="s">
        <v>82</v>
      </c>
      <c r="AV879" s="13" t="s">
        <v>80</v>
      </c>
      <c r="AW879" s="13" t="s">
        <v>34</v>
      </c>
      <c r="AX879" s="13" t="s">
        <v>72</v>
      </c>
      <c r="AY879" s="242" t="s">
        <v>133</v>
      </c>
    </row>
    <row r="880" s="14" customFormat="1">
      <c r="A880" s="14"/>
      <c r="B880" s="243"/>
      <c r="C880" s="244"/>
      <c r="D880" s="234" t="s">
        <v>143</v>
      </c>
      <c r="E880" s="245" t="s">
        <v>18</v>
      </c>
      <c r="F880" s="246" t="s">
        <v>742</v>
      </c>
      <c r="G880" s="244"/>
      <c r="H880" s="247">
        <v>3.2200000000000002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143</v>
      </c>
      <c r="AU880" s="253" t="s">
        <v>82</v>
      </c>
      <c r="AV880" s="14" t="s">
        <v>82</v>
      </c>
      <c r="AW880" s="14" t="s">
        <v>34</v>
      </c>
      <c r="AX880" s="14" t="s">
        <v>72</v>
      </c>
      <c r="AY880" s="253" t="s">
        <v>133</v>
      </c>
    </row>
    <row r="881" s="15" customFormat="1">
      <c r="A881" s="15"/>
      <c r="B881" s="254"/>
      <c r="C881" s="255"/>
      <c r="D881" s="234" t="s">
        <v>143</v>
      </c>
      <c r="E881" s="256" t="s">
        <v>18</v>
      </c>
      <c r="F881" s="257" t="s">
        <v>148</v>
      </c>
      <c r="G881" s="255"/>
      <c r="H881" s="258">
        <v>3.2200000000000002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143</v>
      </c>
      <c r="AU881" s="264" t="s">
        <v>82</v>
      </c>
      <c r="AV881" s="15" t="s">
        <v>141</v>
      </c>
      <c r="AW881" s="15" t="s">
        <v>34</v>
      </c>
      <c r="AX881" s="15" t="s">
        <v>80</v>
      </c>
      <c r="AY881" s="264" t="s">
        <v>133</v>
      </c>
    </row>
    <row r="882" s="2" customFormat="1" ht="16.5" customHeight="1">
      <c r="A882" s="40"/>
      <c r="B882" s="41"/>
      <c r="C882" s="265" t="s">
        <v>743</v>
      </c>
      <c r="D882" s="265" t="s">
        <v>193</v>
      </c>
      <c r="E882" s="266" t="s">
        <v>744</v>
      </c>
      <c r="F882" s="267" t="s">
        <v>745</v>
      </c>
      <c r="G882" s="268" t="s">
        <v>178</v>
      </c>
      <c r="H882" s="269">
        <v>3.2200000000000002</v>
      </c>
      <c r="I882" s="270"/>
      <c r="J882" s="269">
        <f>ROUND(I882*H882,2)</f>
        <v>0</v>
      </c>
      <c r="K882" s="267" t="s">
        <v>140</v>
      </c>
      <c r="L882" s="271"/>
      <c r="M882" s="272" t="s">
        <v>18</v>
      </c>
      <c r="N882" s="273" t="s">
        <v>43</v>
      </c>
      <c r="O882" s="86"/>
      <c r="P882" s="228">
        <f>O882*H882</f>
        <v>0</v>
      </c>
      <c r="Q882" s="228">
        <v>0.017440000000000001</v>
      </c>
      <c r="R882" s="228">
        <f>Q882*H882</f>
        <v>0.056156800000000007</v>
      </c>
      <c r="S882" s="228">
        <v>0</v>
      </c>
      <c r="T882" s="22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30" t="s">
        <v>459</v>
      </c>
      <c r="AT882" s="230" t="s">
        <v>193</v>
      </c>
      <c r="AU882" s="230" t="s">
        <v>82</v>
      </c>
      <c r="AY882" s="19" t="s">
        <v>133</v>
      </c>
      <c r="BE882" s="231">
        <f>IF(N882="základní",J882,0)</f>
        <v>0</v>
      </c>
      <c r="BF882" s="231">
        <f>IF(N882="snížená",J882,0)</f>
        <v>0</v>
      </c>
      <c r="BG882" s="231">
        <f>IF(N882="zákl. přenesená",J882,0)</f>
        <v>0</v>
      </c>
      <c r="BH882" s="231">
        <f>IF(N882="sníž. přenesená",J882,0)</f>
        <v>0</v>
      </c>
      <c r="BI882" s="231">
        <f>IF(N882="nulová",J882,0)</f>
        <v>0</v>
      </c>
      <c r="BJ882" s="19" t="s">
        <v>80</v>
      </c>
      <c r="BK882" s="231">
        <f>ROUND(I882*H882,2)</f>
        <v>0</v>
      </c>
      <c r="BL882" s="19" t="s">
        <v>270</v>
      </c>
      <c r="BM882" s="230" t="s">
        <v>746</v>
      </c>
    </row>
    <row r="883" s="13" customFormat="1">
      <c r="A883" s="13"/>
      <c r="B883" s="232"/>
      <c r="C883" s="233"/>
      <c r="D883" s="234" t="s">
        <v>143</v>
      </c>
      <c r="E883" s="235" t="s">
        <v>18</v>
      </c>
      <c r="F883" s="236" t="s">
        <v>741</v>
      </c>
      <c r="G883" s="233"/>
      <c r="H883" s="235" t="s">
        <v>18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143</v>
      </c>
      <c r="AU883" s="242" t="s">
        <v>82</v>
      </c>
      <c r="AV883" s="13" t="s">
        <v>80</v>
      </c>
      <c r="AW883" s="13" t="s">
        <v>34</v>
      </c>
      <c r="AX883" s="13" t="s">
        <v>72</v>
      </c>
      <c r="AY883" s="242" t="s">
        <v>133</v>
      </c>
    </row>
    <row r="884" s="14" customFormat="1">
      <c r="A884" s="14"/>
      <c r="B884" s="243"/>
      <c r="C884" s="244"/>
      <c r="D884" s="234" t="s">
        <v>143</v>
      </c>
      <c r="E884" s="245" t="s">
        <v>18</v>
      </c>
      <c r="F884" s="246" t="s">
        <v>742</v>
      </c>
      <c r="G884" s="244"/>
      <c r="H884" s="247">
        <v>3.2200000000000002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143</v>
      </c>
      <c r="AU884" s="253" t="s">
        <v>82</v>
      </c>
      <c r="AV884" s="14" t="s">
        <v>82</v>
      </c>
      <c r="AW884" s="14" t="s">
        <v>34</v>
      </c>
      <c r="AX884" s="14" t="s">
        <v>72</v>
      </c>
      <c r="AY884" s="253" t="s">
        <v>133</v>
      </c>
    </row>
    <row r="885" s="15" customFormat="1">
      <c r="A885" s="15"/>
      <c r="B885" s="254"/>
      <c r="C885" s="255"/>
      <c r="D885" s="234" t="s">
        <v>143</v>
      </c>
      <c r="E885" s="256" t="s">
        <v>18</v>
      </c>
      <c r="F885" s="257" t="s">
        <v>148</v>
      </c>
      <c r="G885" s="255"/>
      <c r="H885" s="258">
        <v>3.2200000000000002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4" t="s">
        <v>143</v>
      </c>
      <c r="AU885" s="264" t="s">
        <v>82</v>
      </c>
      <c r="AV885" s="15" t="s">
        <v>141</v>
      </c>
      <c r="AW885" s="15" t="s">
        <v>34</v>
      </c>
      <c r="AX885" s="15" t="s">
        <v>80</v>
      </c>
      <c r="AY885" s="264" t="s">
        <v>133</v>
      </c>
    </row>
    <row r="886" s="2" customFormat="1" ht="16.5" customHeight="1">
      <c r="A886" s="40"/>
      <c r="B886" s="41"/>
      <c r="C886" s="220" t="s">
        <v>747</v>
      </c>
      <c r="D886" s="220" t="s">
        <v>136</v>
      </c>
      <c r="E886" s="221" t="s">
        <v>748</v>
      </c>
      <c r="F886" s="222" t="s">
        <v>749</v>
      </c>
      <c r="G886" s="223" t="s">
        <v>505</v>
      </c>
      <c r="H886" s="224">
        <v>8.4000000000000004</v>
      </c>
      <c r="I886" s="225"/>
      <c r="J886" s="224">
        <f>ROUND(I886*H886,2)</f>
        <v>0</v>
      </c>
      <c r="K886" s="222" t="s">
        <v>140</v>
      </c>
      <c r="L886" s="46"/>
      <c r="M886" s="226" t="s">
        <v>18</v>
      </c>
      <c r="N886" s="227" t="s">
        <v>43</v>
      </c>
      <c r="O886" s="86"/>
      <c r="P886" s="228">
        <f>O886*H886</f>
        <v>0</v>
      </c>
      <c r="Q886" s="228">
        <v>0</v>
      </c>
      <c r="R886" s="228">
        <f>Q886*H886</f>
        <v>0</v>
      </c>
      <c r="S886" s="228">
        <v>0</v>
      </c>
      <c r="T886" s="229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30" t="s">
        <v>270</v>
      </c>
      <c r="AT886" s="230" t="s">
        <v>136</v>
      </c>
      <c r="AU886" s="230" t="s">
        <v>82</v>
      </c>
      <c r="AY886" s="19" t="s">
        <v>133</v>
      </c>
      <c r="BE886" s="231">
        <f>IF(N886="základní",J886,0)</f>
        <v>0</v>
      </c>
      <c r="BF886" s="231">
        <f>IF(N886="snížená",J886,0)</f>
        <v>0</v>
      </c>
      <c r="BG886" s="231">
        <f>IF(N886="zákl. přenesená",J886,0)</f>
        <v>0</v>
      </c>
      <c r="BH886" s="231">
        <f>IF(N886="sníž. přenesená",J886,0)</f>
        <v>0</v>
      </c>
      <c r="BI886" s="231">
        <f>IF(N886="nulová",J886,0)</f>
        <v>0</v>
      </c>
      <c r="BJ886" s="19" t="s">
        <v>80</v>
      </c>
      <c r="BK886" s="231">
        <f>ROUND(I886*H886,2)</f>
        <v>0</v>
      </c>
      <c r="BL886" s="19" t="s">
        <v>270</v>
      </c>
      <c r="BM886" s="230" t="s">
        <v>750</v>
      </c>
    </row>
    <row r="887" s="13" customFormat="1">
      <c r="A887" s="13"/>
      <c r="B887" s="232"/>
      <c r="C887" s="233"/>
      <c r="D887" s="234" t="s">
        <v>143</v>
      </c>
      <c r="E887" s="235" t="s">
        <v>18</v>
      </c>
      <c r="F887" s="236" t="s">
        <v>741</v>
      </c>
      <c r="G887" s="233"/>
      <c r="H887" s="235" t="s">
        <v>18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143</v>
      </c>
      <c r="AU887" s="242" t="s">
        <v>82</v>
      </c>
      <c r="AV887" s="13" t="s">
        <v>80</v>
      </c>
      <c r="AW887" s="13" t="s">
        <v>34</v>
      </c>
      <c r="AX887" s="13" t="s">
        <v>72</v>
      </c>
      <c r="AY887" s="242" t="s">
        <v>133</v>
      </c>
    </row>
    <row r="888" s="14" customFormat="1">
      <c r="A888" s="14"/>
      <c r="B888" s="243"/>
      <c r="C888" s="244"/>
      <c r="D888" s="234" t="s">
        <v>143</v>
      </c>
      <c r="E888" s="245" t="s">
        <v>18</v>
      </c>
      <c r="F888" s="246" t="s">
        <v>751</v>
      </c>
      <c r="G888" s="244"/>
      <c r="H888" s="247">
        <v>8.4000000000000004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143</v>
      </c>
      <c r="AU888" s="253" t="s">
        <v>82</v>
      </c>
      <c r="AV888" s="14" t="s">
        <v>82</v>
      </c>
      <c r="AW888" s="14" t="s">
        <v>34</v>
      </c>
      <c r="AX888" s="14" t="s">
        <v>72</v>
      </c>
      <c r="AY888" s="253" t="s">
        <v>133</v>
      </c>
    </row>
    <row r="889" s="15" customFormat="1">
      <c r="A889" s="15"/>
      <c r="B889" s="254"/>
      <c r="C889" s="255"/>
      <c r="D889" s="234" t="s">
        <v>143</v>
      </c>
      <c r="E889" s="256" t="s">
        <v>18</v>
      </c>
      <c r="F889" s="257" t="s">
        <v>148</v>
      </c>
      <c r="G889" s="255"/>
      <c r="H889" s="258">
        <v>8.4000000000000004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143</v>
      </c>
      <c r="AU889" s="264" t="s">
        <v>82</v>
      </c>
      <c r="AV889" s="15" t="s">
        <v>141</v>
      </c>
      <c r="AW889" s="15" t="s">
        <v>34</v>
      </c>
      <c r="AX889" s="15" t="s">
        <v>80</v>
      </c>
      <c r="AY889" s="264" t="s">
        <v>133</v>
      </c>
    </row>
    <row r="890" s="2" customFormat="1" ht="16.5" customHeight="1">
      <c r="A890" s="40"/>
      <c r="B890" s="41"/>
      <c r="C890" s="265" t="s">
        <v>752</v>
      </c>
      <c r="D890" s="265" t="s">
        <v>193</v>
      </c>
      <c r="E890" s="266" t="s">
        <v>753</v>
      </c>
      <c r="F890" s="267" t="s">
        <v>754</v>
      </c>
      <c r="G890" s="268" t="s">
        <v>139</v>
      </c>
      <c r="H890" s="269">
        <v>0.01</v>
      </c>
      <c r="I890" s="270"/>
      <c r="J890" s="269">
        <f>ROUND(I890*H890,2)</f>
        <v>0</v>
      </c>
      <c r="K890" s="267" t="s">
        <v>140</v>
      </c>
      <c r="L890" s="271"/>
      <c r="M890" s="272" t="s">
        <v>18</v>
      </c>
      <c r="N890" s="273" t="s">
        <v>43</v>
      </c>
      <c r="O890" s="86"/>
      <c r="P890" s="228">
        <f>O890*H890</f>
        <v>0</v>
      </c>
      <c r="Q890" s="228">
        <v>0.55000000000000004</v>
      </c>
      <c r="R890" s="228">
        <f>Q890*H890</f>
        <v>0.0055000000000000005</v>
      </c>
      <c r="S890" s="228">
        <v>0</v>
      </c>
      <c r="T890" s="229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0" t="s">
        <v>459</v>
      </c>
      <c r="AT890" s="230" t="s">
        <v>193</v>
      </c>
      <c r="AU890" s="230" t="s">
        <v>82</v>
      </c>
      <c r="AY890" s="19" t="s">
        <v>133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9" t="s">
        <v>80</v>
      </c>
      <c r="BK890" s="231">
        <f>ROUND(I890*H890,2)</f>
        <v>0</v>
      </c>
      <c r="BL890" s="19" t="s">
        <v>270</v>
      </c>
      <c r="BM890" s="230" t="s">
        <v>755</v>
      </c>
    </row>
    <row r="891" s="13" customFormat="1">
      <c r="A891" s="13"/>
      <c r="B891" s="232"/>
      <c r="C891" s="233"/>
      <c r="D891" s="234" t="s">
        <v>143</v>
      </c>
      <c r="E891" s="235" t="s">
        <v>18</v>
      </c>
      <c r="F891" s="236" t="s">
        <v>741</v>
      </c>
      <c r="G891" s="233"/>
      <c r="H891" s="235" t="s">
        <v>18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143</v>
      </c>
      <c r="AU891" s="242" t="s">
        <v>82</v>
      </c>
      <c r="AV891" s="13" t="s">
        <v>80</v>
      </c>
      <c r="AW891" s="13" t="s">
        <v>34</v>
      </c>
      <c r="AX891" s="13" t="s">
        <v>72</v>
      </c>
      <c r="AY891" s="242" t="s">
        <v>133</v>
      </c>
    </row>
    <row r="892" s="14" customFormat="1">
      <c r="A892" s="14"/>
      <c r="B892" s="243"/>
      <c r="C892" s="244"/>
      <c r="D892" s="234" t="s">
        <v>143</v>
      </c>
      <c r="E892" s="245" t="s">
        <v>18</v>
      </c>
      <c r="F892" s="246" t="s">
        <v>756</v>
      </c>
      <c r="G892" s="244"/>
      <c r="H892" s="247">
        <v>0.01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143</v>
      </c>
      <c r="AU892" s="253" t="s">
        <v>82</v>
      </c>
      <c r="AV892" s="14" t="s">
        <v>82</v>
      </c>
      <c r="AW892" s="14" t="s">
        <v>34</v>
      </c>
      <c r="AX892" s="14" t="s">
        <v>72</v>
      </c>
      <c r="AY892" s="253" t="s">
        <v>133</v>
      </c>
    </row>
    <row r="893" s="15" customFormat="1">
      <c r="A893" s="15"/>
      <c r="B893" s="254"/>
      <c r="C893" s="255"/>
      <c r="D893" s="234" t="s">
        <v>143</v>
      </c>
      <c r="E893" s="256" t="s">
        <v>18</v>
      </c>
      <c r="F893" s="257" t="s">
        <v>148</v>
      </c>
      <c r="G893" s="255"/>
      <c r="H893" s="258">
        <v>0.01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143</v>
      </c>
      <c r="AU893" s="264" t="s">
        <v>82</v>
      </c>
      <c r="AV893" s="15" t="s">
        <v>141</v>
      </c>
      <c r="AW893" s="15" t="s">
        <v>34</v>
      </c>
      <c r="AX893" s="15" t="s">
        <v>80</v>
      </c>
      <c r="AY893" s="264" t="s">
        <v>133</v>
      </c>
    </row>
    <row r="894" s="2" customFormat="1" ht="16.5" customHeight="1">
      <c r="A894" s="40"/>
      <c r="B894" s="41"/>
      <c r="C894" s="220" t="s">
        <v>757</v>
      </c>
      <c r="D894" s="220" t="s">
        <v>136</v>
      </c>
      <c r="E894" s="221" t="s">
        <v>758</v>
      </c>
      <c r="F894" s="222" t="s">
        <v>759</v>
      </c>
      <c r="G894" s="223" t="s">
        <v>151</v>
      </c>
      <c r="H894" s="224">
        <v>2</v>
      </c>
      <c r="I894" s="225"/>
      <c r="J894" s="224">
        <f>ROUND(I894*H894,2)</f>
        <v>0</v>
      </c>
      <c r="K894" s="222" t="s">
        <v>140</v>
      </c>
      <c r="L894" s="46"/>
      <c r="M894" s="226" t="s">
        <v>18</v>
      </c>
      <c r="N894" s="227" t="s">
        <v>43</v>
      </c>
      <c r="O894" s="86"/>
      <c r="P894" s="228">
        <f>O894*H894</f>
        <v>0</v>
      </c>
      <c r="Q894" s="228">
        <v>0.00027</v>
      </c>
      <c r="R894" s="228">
        <f>Q894*H894</f>
        <v>0.00054000000000000001</v>
      </c>
      <c r="S894" s="228">
        <v>0</v>
      </c>
      <c r="T894" s="229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0" t="s">
        <v>270</v>
      </c>
      <c r="AT894" s="230" t="s">
        <v>136</v>
      </c>
      <c r="AU894" s="230" t="s">
        <v>82</v>
      </c>
      <c r="AY894" s="19" t="s">
        <v>133</v>
      </c>
      <c r="BE894" s="231">
        <f>IF(N894="základní",J894,0)</f>
        <v>0</v>
      </c>
      <c r="BF894" s="231">
        <f>IF(N894="snížená",J894,0)</f>
        <v>0</v>
      </c>
      <c r="BG894" s="231">
        <f>IF(N894="zákl. přenesená",J894,0)</f>
        <v>0</v>
      </c>
      <c r="BH894" s="231">
        <f>IF(N894="sníž. přenesená",J894,0)</f>
        <v>0</v>
      </c>
      <c r="BI894" s="231">
        <f>IF(N894="nulová",J894,0)</f>
        <v>0</v>
      </c>
      <c r="BJ894" s="19" t="s">
        <v>80</v>
      </c>
      <c r="BK894" s="231">
        <f>ROUND(I894*H894,2)</f>
        <v>0</v>
      </c>
      <c r="BL894" s="19" t="s">
        <v>270</v>
      </c>
      <c r="BM894" s="230" t="s">
        <v>760</v>
      </c>
    </row>
    <row r="895" s="13" customFormat="1">
      <c r="A895" s="13"/>
      <c r="B895" s="232"/>
      <c r="C895" s="233"/>
      <c r="D895" s="234" t="s">
        <v>143</v>
      </c>
      <c r="E895" s="235" t="s">
        <v>18</v>
      </c>
      <c r="F895" s="236" t="s">
        <v>761</v>
      </c>
      <c r="G895" s="233"/>
      <c r="H895" s="235" t="s">
        <v>18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143</v>
      </c>
      <c r="AU895" s="242" t="s">
        <v>82</v>
      </c>
      <c r="AV895" s="13" t="s">
        <v>80</v>
      </c>
      <c r="AW895" s="13" t="s">
        <v>34</v>
      </c>
      <c r="AX895" s="13" t="s">
        <v>72</v>
      </c>
      <c r="AY895" s="242" t="s">
        <v>133</v>
      </c>
    </row>
    <row r="896" s="13" customFormat="1">
      <c r="A896" s="13"/>
      <c r="B896" s="232"/>
      <c r="C896" s="233"/>
      <c r="D896" s="234" t="s">
        <v>143</v>
      </c>
      <c r="E896" s="235" t="s">
        <v>18</v>
      </c>
      <c r="F896" s="236" t="s">
        <v>729</v>
      </c>
      <c r="G896" s="233"/>
      <c r="H896" s="235" t="s">
        <v>18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143</v>
      </c>
      <c r="AU896" s="242" t="s">
        <v>82</v>
      </c>
      <c r="AV896" s="13" t="s">
        <v>80</v>
      </c>
      <c r="AW896" s="13" t="s">
        <v>34</v>
      </c>
      <c r="AX896" s="13" t="s">
        <v>72</v>
      </c>
      <c r="AY896" s="242" t="s">
        <v>133</v>
      </c>
    </row>
    <row r="897" s="14" customFormat="1">
      <c r="A897" s="14"/>
      <c r="B897" s="243"/>
      <c r="C897" s="244"/>
      <c r="D897" s="234" t="s">
        <v>143</v>
      </c>
      <c r="E897" s="245" t="s">
        <v>18</v>
      </c>
      <c r="F897" s="246" t="s">
        <v>438</v>
      </c>
      <c r="G897" s="244"/>
      <c r="H897" s="247">
        <v>2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143</v>
      </c>
      <c r="AU897" s="253" t="s">
        <v>82</v>
      </c>
      <c r="AV897" s="14" t="s">
        <v>82</v>
      </c>
      <c r="AW897" s="14" t="s">
        <v>34</v>
      </c>
      <c r="AX897" s="14" t="s">
        <v>72</v>
      </c>
      <c r="AY897" s="253" t="s">
        <v>133</v>
      </c>
    </row>
    <row r="898" s="15" customFormat="1">
      <c r="A898" s="15"/>
      <c r="B898" s="254"/>
      <c r="C898" s="255"/>
      <c r="D898" s="234" t="s">
        <v>143</v>
      </c>
      <c r="E898" s="256" t="s">
        <v>18</v>
      </c>
      <c r="F898" s="257" t="s">
        <v>148</v>
      </c>
      <c r="G898" s="255"/>
      <c r="H898" s="258">
        <v>2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4" t="s">
        <v>143</v>
      </c>
      <c r="AU898" s="264" t="s">
        <v>82</v>
      </c>
      <c r="AV898" s="15" t="s">
        <v>141</v>
      </c>
      <c r="AW898" s="15" t="s">
        <v>34</v>
      </c>
      <c r="AX898" s="15" t="s">
        <v>80</v>
      </c>
      <c r="AY898" s="264" t="s">
        <v>133</v>
      </c>
    </row>
    <row r="899" s="2" customFormat="1" ht="16.5" customHeight="1">
      <c r="A899" s="40"/>
      <c r="B899" s="41"/>
      <c r="C899" s="265" t="s">
        <v>762</v>
      </c>
      <c r="D899" s="265" t="s">
        <v>193</v>
      </c>
      <c r="E899" s="266" t="s">
        <v>763</v>
      </c>
      <c r="F899" s="267" t="s">
        <v>764</v>
      </c>
      <c r="G899" s="268" t="s">
        <v>151</v>
      </c>
      <c r="H899" s="269">
        <v>2</v>
      </c>
      <c r="I899" s="270"/>
      <c r="J899" s="269">
        <f>ROUND(I899*H899,2)</f>
        <v>0</v>
      </c>
      <c r="K899" s="267" t="s">
        <v>670</v>
      </c>
      <c r="L899" s="271"/>
      <c r="M899" s="272" t="s">
        <v>18</v>
      </c>
      <c r="N899" s="273" t="s">
        <v>43</v>
      </c>
      <c r="O899" s="86"/>
      <c r="P899" s="228">
        <f>O899*H899</f>
        <v>0</v>
      </c>
      <c r="Q899" s="228">
        <v>0.038800000000000001</v>
      </c>
      <c r="R899" s="228">
        <f>Q899*H899</f>
        <v>0.077600000000000002</v>
      </c>
      <c r="S899" s="228">
        <v>0</v>
      </c>
      <c r="T899" s="22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0" t="s">
        <v>459</v>
      </c>
      <c r="AT899" s="230" t="s">
        <v>193</v>
      </c>
      <c r="AU899" s="230" t="s">
        <v>82</v>
      </c>
      <c r="AY899" s="19" t="s">
        <v>133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9" t="s">
        <v>80</v>
      </c>
      <c r="BK899" s="231">
        <f>ROUND(I899*H899,2)</f>
        <v>0</v>
      </c>
      <c r="BL899" s="19" t="s">
        <v>270</v>
      </c>
      <c r="BM899" s="230" t="s">
        <v>765</v>
      </c>
    </row>
    <row r="900" s="13" customFormat="1">
      <c r="A900" s="13"/>
      <c r="B900" s="232"/>
      <c r="C900" s="233"/>
      <c r="D900" s="234" t="s">
        <v>143</v>
      </c>
      <c r="E900" s="235" t="s">
        <v>18</v>
      </c>
      <c r="F900" s="236" t="s">
        <v>761</v>
      </c>
      <c r="G900" s="233"/>
      <c r="H900" s="235" t="s">
        <v>18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143</v>
      </c>
      <c r="AU900" s="242" t="s">
        <v>82</v>
      </c>
      <c r="AV900" s="13" t="s">
        <v>80</v>
      </c>
      <c r="AW900" s="13" t="s">
        <v>34</v>
      </c>
      <c r="AX900" s="13" t="s">
        <v>72</v>
      </c>
      <c r="AY900" s="242" t="s">
        <v>133</v>
      </c>
    </row>
    <row r="901" s="13" customFormat="1">
      <c r="A901" s="13"/>
      <c r="B901" s="232"/>
      <c r="C901" s="233"/>
      <c r="D901" s="234" t="s">
        <v>143</v>
      </c>
      <c r="E901" s="235" t="s">
        <v>18</v>
      </c>
      <c r="F901" s="236" t="s">
        <v>729</v>
      </c>
      <c r="G901" s="233"/>
      <c r="H901" s="235" t="s">
        <v>18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143</v>
      </c>
      <c r="AU901" s="242" t="s">
        <v>82</v>
      </c>
      <c r="AV901" s="13" t="s">
        <v>80</v>
      </c>
      <c r="AW901" s="13" t="s">
        <v>34</v>
      </c>
      <c r="AX901" s="13" t="s">
        <v>72</v>
      </c>
      <c r="AY901" s="242" t="s">
        <v>133</v>
      </c>
    </row>
    <row r="902" s="14" customFormat="1">
      <c r="A902" s="14"/>
      <c r="B902" s="243"/>
      <c r="C902" s="244"/>
      <c r="D902" s="234" t="s">
        <v>143</v>
      </c>
      <c r="E902" s="245" t="s">
        <v>18</v>
      </c>
      <c r="F902" s="246" t="s">
        <v>438</v>
      </c>
      <c r="G902" s="244"/>
      <c r="H902" s="247">
        <v>2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143</v>
      </c>
      <c r="AU902" s="253" t="s">
        <v>82</v>
      </c>
      <c r="AV902" s="14" t="s">
        <v>82</v>
      </c>
      <c r="AW902" s="14" t="s">
        <v>34</v>
      </c>
      <c r="AX902" s="14" t="s">
        <v>72</v>
      </c>
      <c r="AY902" s="253" t="s">
        <v>133</v>
      </c>
    </row>
    <row r="903" s="15" customFormat="1">
      <c r="A903" s="15"/>
      <c r="B903" s="254"/>
      <c r="C903" s="255"/>
      <c r="D903" s="234" t="s">
        <v>143</v>
      </c>
      <c r="E903" s="256" t="s">
        <v>18</v>
      </c>
      <c r="F903" s="257" t="s">
        <v>148</v>
      </c>
      <c r="G903" s="255"/>
      <c r="H903" s="258">
        <v>2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4" t="s">
        <v>143</v>
      </c>
      <c r="AU903" s="264" t="s">
        <v>82</v>
      </c>
      <c r="AV903" s="15" t="s">
        <v>141</v>
      </c>
      <c r="AW903" s="15" t="s">
        <v>34</v>
      </c>
      <c r="AX903" s="15" t="s">
        <v>80</v>
      </c>
      <c r="AY903" s="264" t="s">
        <v>133</v>
      </c>
    </row>
    <row r="904" s="2" customFormat="1" ht="21.75" customHeight="1">
      <c r="A904" s="40"/>
      <c r="B904" s="41"/>
      <c r="C904" s="220" t="s">
        <v>766</v>
      </c>
      <c r="D904" s="220" t="s">
        <v>136</v>
      </c>
      <c r="E904" s="221" t="s">
        <v>767</v>
      </c>
      <c r="F904" s="222" t="s">
        <v>768</v>
      </c>
      <c r="G904" s="223" t="s">
        <v>151</v>
      </c>
      <c r="H904" s="224">
        <v>22</v>
      </c>
      <c r="I904" s="225"/>
      <c r="J904" s="224">
        <f>ROUND(I904*H904,2)</f>
        <v>0</v>
      </c>
      <c r="K904" s="222" t="s">
        <v>140</v>
      </c>
      <c r="L904" s="46"/>
      <c r="M904" s="226" t="s">
        <v>18</v>
      </c>
      <c r="N904" s="227" t="s">
        <v>43</v>
      </c>
      <c r="O904" s="86"/>
      <c r="P904" s="228">
        <f>O904*H904</f>
        <v>0</v>
      </c>
      <c r="Q904" s="228">
        <v>0</v>
      </c>
      <c r="R904" s="228">
        <f>Q904*H904</f>
        <v>0</v>
      </c>
      <c r="S904" s="228">
        <v>0</v>
      </c>
      <c r="T904" s="229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0" t="s">
        <v>270</v>
      </c>
      <c r="AT904" s="230" t="s">
        <v>136</v>
      </c>
      <c r="AU904" s="230" t="s">
        <v>82</v>
      </c>
      <c r="AY904" s="19" t="s">
        <v>133</v>
      </c>
      <c r="BE904" s="231">
        <f>IF(N904="základní",J904,0)</f>
        <v>0</v>
      </c>
      <c r="BF904" s="231">
        <f>IF(N904="snížená",J904,0)</f>
        <v>0</v>
      </c>
      <c r="BG904" s="231">
        <f>IF(N904="zákl. přenesená",J904,0)</f>
        <v>0</v>
      </c>
      <c r="BH904" s="231">
        <f>IF(N904="sníž. přenesená",J904,0)</f>
        <v>0</v>
      </c>
      <c r="BI904" s="231">
        <f>IF(N904="nulová",J904,0)</f>
        <v>0</v>
      </c>
      <c r="BJ904" s="19" t="s">
        <v>80</v>
      </c>
      <c r="BK904" s="231">
        <f>ROUND(I904*H904,2)</f>
        <v>0</v>
      </c>
      <c r="BL904" s="19" t="s">
        <v>270</v>
      </c>
      <c r="BM904" s="230" t="s">
        <v>769</v>
      </c>
    </row>
    <row r="905" s="13" customFormat="1">
      <c r="A905" s="13"/>
      <c r="B905" s="232"/>
      <c r="C905" s="233"/>
      <c r="D905" s="234" t="s">
        <v>143</v>
      </c>
      <c r="E905" s="235" t="s">
        <v>18</v>
      </c>
      <c r="F905" s="236" t="s">
        <v>268</v>
      </c>
      <c r="G905" s="233"/>
      <c r="H905" s="235" t="s">
        <v>18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2" t="s">
        <v>143</v>
      </c>
      <c r="AU905" s="242" t="s">
        <v>82</v>
      </c>
      <c r="AV905" s="13" t="s">
        <v>80</v>
      </c>
      <c r="AW905" s="13" t="s">
        <v>34</v>
      </c>
      <c r="AX905" s="13" t="s">
        <v>72</v>
      </c>
      <c r="AY905" s="242" t="s">
        <v>133</v>
      </c>
    </row>
    <row r="906" s="14" customFormat="1">
      <c r="A906" s="14"/>
      <c r="B906" s="243"/>
      <c r="C906" s="244"/>
      <c r="D906" s="234" t="s">
        <v>143</v>
      </c>
      <c r="E906" s="245" t="s">
        <v>18</v>
      </c>
      <c r="F906" s="246" t="s">
        <v>185</v>
      </c>
      <c r="G906" s="244"/>
      <c r="H906" s="247">
        <v>9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143</v>
      </c>
      <c r="AU906" s="253" t="s">
        <v>82</v>
      </c>
      <c r="AV906" s="14" t="s">
        <v>82</v>
      </c>
      <c r="AW906" s="14" t="s">
        <v>34</v>
      </c>
      <c r="AX906" s="14" t="s">
        <v>72</v>
      </c>
      <c r="AY906" s="253" t="s">
        <v>133</v>
      </c>
    </row>
    <row r="907" s="14" customFormat="1">
      <c r="A907" s="14"/>
      <c r="B907" s="243"/>
      <c r="C907" s="244"/>
      <c r="D907" s="234" t="s">
        <v>143</v>
      </c>
      <c r="E907" s="245" t="s">
        <v>18</v>
      </c>
      <c r="F907" s="246" t="s">
        <v>175</v>
      </c>
      <c r="G907" s="244"/>
      <c r="H907" s="247">
        <v>7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143</v>
      </c>
      <c r="AU907" s="253" t="s">
        <v>82</v>
      </c>
      <c r="AV907" s="14" t="s">
        <v>82</v>
      </c>
      <c r="AW907" s="14" t="s">
        <v>34</v>
      </c>
      <c r="AX907" s="14" t="s">
        <v>72</v>
      </c>
      <c r="AY907" s="253" t="s">
        <v>133</v>
      </c>
    </row>
    <row r="908" s="14" customFormat="1">
      <c r="A908" s="14"/>
      <c r="B908" s="243"/>
      <c r="C908" s="244"/>
      <c r="D908" s="234" t="s">
        <v>143</v>
      </c>
      <c r="E908" s="245" t="s">
        <v>18</v>
      </c>
      <c r="F908" s="246" t="s">
        <v>141</v>
      </c>
      <c r="G908" s="244"/>
      <c r="H908" s="247">
        <v>4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143</v>
      </c>
      <c r="AU908" s="253" t="s">
        <v>82</v>
      </c>
      <c r="AV908" s="14" t="s">
        <v>82</v>
      </c>
      <c r="AW908" s="14" t="s">
        <v>34</v>
      </c>
      <c r="AX908" s="14" t="s">
        <v>72</v>
      </c>
      <c r="AY908" s="253" t="s">
        <v>133</v>
      </c>
    </row>
    <row r="909" s="14" customFormat="1">
      <c r="A909" s="14"/>
      <c r="B909" s="243"/>
      <c r="C909" s="244"/>
      <c r="D909" s="234" t="s">
        <v>143</v>
      </c>
      <c r="E909" s="245" t="s">
        <v>18</v>
      </c>
      <c r="F909" s="246" t="s">
        <v>82</v>
      </c>
      <c r="G909" s="244"/>
      <c r="H909" s="247">
        <v>2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143</v>
      </c>
      <c r="AU909" s="253" t="s">
        <v>82</v>
      </c>
      <c r="AV909" s="14" t="s">
        <v>82</v>
      </c>
      <c r="AW909" s="14" t="s">
        <v>34</v>
      </c>
      <c r="AX909" s="14" t="s">
        <v>72</v>
      </c>
      <c r="AY909" s="253" t="s">
        <v>133</v>
      </c>
    </row>
    <row r="910" s="15" customFormat="1">
      <c r="A910" s="15"/>
      <c r="B910" s="254"/>
      <c r="C910" s="255"/>
      <c r="D910" s="234" t="s">
        <v>143</v>
      </c>
      <c r="E910" s="256" t="s">
        <v>18</v>
      </c>
      <c r="F910" s="257" t="s">
        <v>148</v>
      </c>
      <c r="G910" s="255"/>
      <c r="H910" s="258">
        <v>22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4" t="s">
        <v>143</v>
      </c>
      <c r="AU910" s="264" t="s">
        <v>82</v>
      </c>
      <c r="AV910" s="15" t="s">
        <v>141</v>
      </c>
      <c r="AW910" s="15" t="s">
        <v>34</v>
      </c>
      <c r="AX910" s="15" t="s">
        <v>80</v>
      </c>
      <c r="AY910" s="264" t="s">
        <v>133</v>
      </c>
    </row>
    <row r="911" s="2" customFormat="1" ht="16.5" customHeight="1">
      <c r="A911" s="40"/>
      <c r="B911" s="41"/>
      <c r="C911" s="265" t="s">
        <v>770</v>
      </c>
      <c r="D911" s="265" t="s">
        <v>193</v>
      </c>
      <c r="E911" s="266" t="s">
        <v>771</v>
      </c>
      <c r="F911" s="267" t="s">
        <v>772</v>
      </c>
      <c r="G911" s="268" t="s">
        <v>151</v>
      </c>
      <c r="H911" s="269">
        <v>9</v>
      </c>
      <c r="I911" s="270"/>
      <c r="J911" s="269">
        <f>ROUND(I911*H911,2)</f>
        <v>0</v>
      </c>
      <c r="K911" s="267" t="s">
        <v>140</v>
      </c>
      <c r="L911" s="271"/>
      <c r="M911" s="272" t="s">
        <v>18</v>
      </c>
      <c r="N911" s="273" t="s">
        <v>43</v>
      </c>
      <c r="O911" s="86"/>
      <c r="P911" s="228">
        <f>O911*H911</f>
        <v>0</v>
      </c>
      <c r="Q911" s="228">
        <v>0.016</v>
      </c>
      <c r="R911" s="228">
        <f>Q911*H911</f>
        <v>0.14400000000000002</v>
      </c>
      <c r="S911" s="228">
        <v>0</v>
      </c>
      <c r="T911" s="229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0" t="s">
        <v>459</v>
      </c>
      <c r="AT911" s="230" t="s">
        <v>193</v>
      </c>
      <c r="AU911" s="230" t="s">
        <v>82</v>
      </c>
      <c r="AY911" s="19" t="s">
        <v>133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9" t="s">
        <v>80</v>
      </c>
      <c r="BK911" s="231">
        <f>ROUND(I911*H911,2)</f>
        <v>0</v>
      </c>
      <c r="BL911" s="19" t="s">
        <v>270</v>
      </c>
      <c r="BM911" s="230" t="s">
        <v>773</v>
      </c>
    </row>
    <row r="912" s="13" customFormat="1">
      <c r="A912" s="13"/>
      <c r="B912" s="232"/>
      <c r="C912" s="233"/>
      <c r="D912" s="234" t="s">
        <v>143</v>
      </c>
      <c r="E912" s="235" t="s">
        <v>18</v>
      </c>
      <c r="F912" s="236" t="s">
        <v>268</v>
      </c>
      <c r="G912" s="233"/>
      <c r="H912" s="235" t="s">
        <v>18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143</v>
      </c>
      <c r="AU912" s="242" t="s">
        <v>82</v>
      </c>
      <c r="AV912" s="13" t="s">
        <v>80</v>
      </c>
      <c r="AW912" s="13" t="s">
        <v>34</v>
      </c>
      <c r="AX912" s="13" t="s">
        <v>72</v>
      </c>
      <c r="AY912" s="242" t="s">
        <v>133</v>
      </c>
    </row>
    <row r="913" s="14" customFormat="1">
      <c r="A913" s="14"/>
      <c r="B913" s="243"/>
      <c r="C913" s="244"/>
      <c r="D913" s="234" t="s">
        <v>143</v>
      </c>
      <c r="E913" s="245" t="s">
        <v>18</v>
      </c>
      <c r="F913" s="246" t="s">
        <v>438</v>
      </c>
      <c r="G913" s="244"/>
      <c r="H913" s="247">
        <v>2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143</v>
      </c>
      <c r="AU913" s="253" t="s">
        <v>82</v>
      </c>
      <c r="AV913" s="14" t="s">
        <v>82</v>
      </c>
      <c r="AW913" s="14" t="s">
        <v>34</v>
      </c>
      <c r="AX913" s="14" t="s">
        <v>72</v>
      </c>
      <c r="AY913" s="253" t="s">
        <v>133</v>
      </c>
    </row>
    <row r="914" s="14" customFormat="1">
      <c r="A914" s="14"/>
      <c r="B914" s="243"/>
      <c r="C914" s="244"/>
      <c r="D914" s="234" t="s">
        <v>143</v>
      </c>
      <c r="E914" s="245" t="s">
        <v>18</v>
      </c>
      <c r="F914" s="246" t="s">
        <v>439</v>
      </c>
      <c r="G914" s="244"/>
      <c r="H914" s="247">
        <v>4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143</v>
      </c>
      <c r="AU914" s="253" t="s">
        <v>82</v>
      </c>
      <c r="AV914" s="14" t="s">
        <v>82</v>
      </c>
      <c r="AW914" s="14" t="s">
        <v>34</v>
      </c>
      <c r="AX914" s="14" t="s">
        <v>72</v>
      </c>
      <c r="AY914" s="253" t="s">
        <v>133</v>
      </c>
    </row>
    <row r="915" s="14" customFormat="1">
      <c r="A915" s="14"/>
      <c r="B915" s="243"/>
      <c r="C915" s="244"/>
      <c r="D915" s="234" t="s">
        <v>143</v>
      </c>
      <c r="E915" s="245" t="s">
        <v>18</v>
      </c>
      <c r="F915" s="246" t="s">
        <v>80</v>
      </c>
      <c r="G915" s="244"/>
      <c r="H915" s="247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143</v>
      </c>
      <c r="AU915" s="253" t="s">
        <v>82</v>
      </c>
      <c r="AV915" s="14" t="s">
        <v>82</v>
      </c>
      <c r="AW915" s="14" t="s">
        <v>34</v>
      </c>
      <c r="AX915" s="14" t="s">
        <v>72</v>
      </c>
      <c r="AY915" s="253" t="s">
        <v>133</v>
      </c>
    </row>
    <row r="916" s="14" customFormat="1">
      <c r="A916" s="14"/>
      <c r="B916" s="243"/>
      <c r="C916" s="244"/>
      <c r="D916" s="234" t="s">
        <v>143</v>
      </c>
      <c r="E916" s="245" t="s">
        <v>18</v>
      </c>
      <c r="F916" s="246" t="s">
        <v>438</v>
      </c>
      <c r="G916" s="244"/>
      <c r="H916" s="247">
        <v>2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143</v>
      </c>
      <c r="AU916" s="253" t="s">
        <v>82</v>
      </c>
      <c r="AV916" s="14" t="s">
        <v>82</v>
      </c>
      <c r="AW916" s="14" t="s">
        <v>34</v>
      </c>
      <c r="AX916" s="14" t="s">
        <v>72</v>
      </c>
      <c r="AY916" s="253" t="s">
        <v>133</v>
      </c>
    </row>
    <row r="917" s="15" customFormat="1">
      <c r="A917" s="15"/>
      <c r="B917" s="254"/>
      <c r="C917" s="255"/>
      <c r="D917" s="234" t="s">
        <v>143</v>
      </c>
      <c r="E917" s="256" t="s">
        <v>18</v>
      </c>
      <c r="F917" s="257" t="s">
        <v>148</v>
      </c>
      <c r="G917" s="255"/>
      <c r="H917" s="258">
        <v>9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4" t="s">
        <v>143</v>
      </c>
      <c r="AU917" s="264" t="s">
        <v>82</v>
      </c>
      <c r="AV917" s="15" t="s">
        <v>141</v>
      </c>
      <c r="AW917" s="15" t="s">
        <v>34</v>
      </c>
      <c r="AX917" s="15" t="s">
        <v>80</v>
      </c>
      <c r="AY917" s="264" t="s">
        <v>133</v>
      </c>
    </row>
    <row r="918" s="2" customFormat="1" ht="16.5" customHeight="1">
      <c r="A918" s="40"/>
      <c r="B918" s="41"/>
      <c r="C918" s="265" t="s">
        <v>774</v>
      </c>
      <c r="D918" s="265" t="s">
        <v>193</v>
      </c>
      <c r="E918" s="266" t="s">
        <v>775</v>
      </c>
      <c r="F918" s="267" t="s">
        <v>776</v>
      </c>
      <c r="G918" s="268" t="s">
        <v>151</v>
      </c>
      <c r="H918" s="269">
        <v>7</v>
      </c>
      <c r="I918" s="270"/>
      <c r="J918" s="269">
        <f>ROUND(I918*H918,2)</f>
        <v>0</v>
      </c>
      <c r="K918" s="267" t="s">
        <v>140</v>
      </c>
      <c r="L918" s="271"/>
      <c r="M918" s="272" t="s">
        <v>18</v>
      </c>
      <c r="N918" s="273" t="s">
        <v>43</v>
      </c>
      <c r="O918" s="86"/>
      <c r="P918" s="228">
        <f>O918*H918</f>
        <v>0</v>
      </c>
      <c r="Q918" s="228">
        <v>0.017500000000000002</v>
      </c>
      <c r="R918" s="228">
        <f>Q918*H918</f>
        <v>0.12250000000000001</v>
      </c>
      <c r="S918" s="228">
        <v>0</v>
      </c>
      <c r="T918" s="229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0" t="s">
        <v>459</v>
      </c>
      <c r="AT918" s="230" t="s">
        <v>193</v>
      </c>
      <c r="AU918" s="230" t="s">
        <v>82</v>
      </c>
      <c r="AY918" s="19" t="s">
        <v>133</v>
      </c>
      <c r="BE918" s="231">
        <f>IF(N918="základní",J918,0)</f>
        <v>0</v>
      </c>
      <c r="BF918" s="231">
        <f>IF(N918="snížená",J918,0)</f>
        <v>0</v>
      </c>
      <c r="BG918" s="231">
        <f>IF(N918="zákl. přenesená",J918,0)</f>
        <v>0</v>
      </c>
      <c r="BH918" s="231">
        <f>IF(N918="sníž. přenesená",J918,0)</f>
        <v>0</v>
      </c>
      <c r="BI918" s="231">
        <f>IF(N918="nulová",J918,0)</f>
        <v>0</v>
      </c>
      <c r="BJ918" s="19" t="s">
        <v>80</v>
      </c>
      <c r="BK918" s="231">
        <f>ROUND(I918*H918,2)</f>
        <v>0</v>
      </c>
      <c r="BL918" s="19" t="s">
        <v>270</v>
      </c>
      <c r="BM918" s="230" t="s">
        <v>777</v>
      </c>
    </row>
    <row r="919" s="13" customFormat="1">
      <c r="A919" s="13"/>
      <c r="B919" s="232"/>
      <c r="C919" s="233"/>
      <c r="D919" s="234" t="s">
        <v>143</v>
      </c>
      <c r="E919" s="235" t="s">
        <v>18</v>
      </c>
      <c r="F919" s="236" t="s">
        <v>268</v>
      </c>
      <c r="G919" s="233"/>
      <c r="H919" s="235" t="s">
        <v>18</v>
      </c>
      <c r="I919" s="237"/>
      <c r="J919" s="233"/>
      <c r="K919" s="233"/>
      <c r="L919" s="238"/>
      <c r="M919" s="239"/>
      <c r="N919" s="240"/>
      <c r="O919" s="240"/>
      <c r="P919" s="240"/>
      <c r="Q919" s="240"/>
      <c r="R919" s="240"/>
      <c r="S919" s="240"/>
      <c r="T919" s="24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2" t="s">
        <v>143</v>
      </c>
      <c r="AU919" s="242" t="s">
        <v>82</v>
      </c>
      <c r="AV919" s="13" t="s">
        <v>80</v>
      </c>
      <c r="AW919" s="13" t="s">
        <v>34</v>
      </c>
      <c r="AX919" s="13" t="s">
        <v>72</v>
      </c>
      <c r="AY919" s="242" t="s">
        <v>133</v>
      </c>
    </row>
    <row r="920" s="14" customFormat="1">
      <c r="A920" s="14"/>
      <c r="B920" s="243"/>
      <c r="C920" s="244"/>
      <c r="D920" s="234" t="s">
        <v>143</v>
      </c>
      <c r="E920" s="245" t="s">
        <v>18</v>
      </c>
      <c r="F920" s="246" t="s">
        <v>438</v>
      </c>
      <c r="G920" s="244"/>
      <c r="H920" s="247">
        <v>2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143</v>
      </c>
      <c r="AU920" s="253" t="s">
        <v>82</v>
      </c>
      <c r="AV920" s="14" t="s">
        <v>82</v>
      </c>
      <c r="AW920" s="14" t="s">
        <v>34</v>
      </c>
      <c r="AX920" s="14" t="s">
        <v>72</v>
      </c>
      <c r="AY920" s="253" t="s">
        <v>133</v>
      </c>
    </row>
    <row r="921" s="14" customFormat="1">
      <c r="A921" s="14"/>
      <c r="B921" s="243"/>
      <c r="C921" s="244"/>
      <c r="D921" s="234" t="s">
        <v>143</v>
      </c>
      <c r="E921" s="245" t="s">
        <v>18</v>
      </c>
      <c r="F921" s="246" t="s">
        <v>438</v>
      </c>
      <c r="G921" s="244"/>
      <c r="H921" s="247">
        <v>2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143</v>
      </c>
      <c r="AU921" s="253" t="s">
        <v>82</v>
      </c>
      <c r="AV921" s="14" t="s">
        <v>82</v>
      </c>
      <c r="AW921" s="14" t="s">
        <v>34</v>
      </c>
      <c r="AX921" s="14" t="s">
        <v>72</v>
      </c>
      <c r="AY921" s="253" t="s">
        <v>133</v>
      </c>
    </row>
    <row r="922" s="14" customFormat="1">
      <c r="A922" s="14"/>
      <c r="B922" s="243"/>
      <c r="C922" s="244"/>
      <c r="D922" s="234" t="s">
        <v>143</v>
      </c>
      <c r="E922" s="245" t="s">
        <v>18</v>
      </c>
      <c r="F922" s="246" t="s">
        <v>444</v>
      </c>
      <c r="G922" s="244"/>
      <c r="H922" s="247">
        <v>3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143</v>
      </c>
      <c r="AU922" s="253" t="s">
        <v>82</v>
      </c>
      <c r="AV922" s="14" t="s">
        <v>82</v>
      </c>
      <c r="AW922" s="14" t="s">
        <v>34</v>
      </c>
      <c r="AX922" s="14" t="s">
        <v>72</v>
      </c>
      <c r="AY922" s="253" t="s">
        <v>133</v>
      </c>
    </row>
    <row r="923" s="15" customFormat="1">
      <c r="A923" s="15"/>
      <c r="B923" s="254"/>
      <c r="C923" s="255"/>
      <c r="D923" s="234" t="s">
        <v>143</v>
      </c>
      <c r="E923" s="256" t="s">
        <v>18</v>
      </c>
      <c r="F923" s="257" t="s">
        <v>148</v>
      </c>
      <c r="G923" s="255"/>
      <c r="H923" s="258">
        <v>7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4" t="s">
        <v>143</v>
      </c>
      <c r="AU923" s="264" t="s">
        <v>82</v>
      </c>
      <c r="AV923" s="15" t="s">
        <v>141</v>
      </c>
      <c r="AW923" s="15" t="s">
        <v>34</v>
      </c>
      <c r="AX923" s="15" t="s">
        <v>80</v>
      </c>
      <c r="AY923" s="264" t="s">
        <v>133</v>
      </c>
    </row>
    <row r="924" s="2" customFormat="1" ht="16.5" customHeight="1">
      <c r="A924" s="40"/>
      <c r="B924" s="41"/>
      <c r="C924" s="265" t="s">
        <v>778</v>
      </c>
      <c r="D924" s="265" t="s">
        <v>193</v>
      </c>
      <c r="E924" s="266" t="s">
        <v>779</v>
      </c>
      <c r="F924" s="267" t="s">
        <v>780</v>
      </c>
      <c r="G924" s="268" t="s">
        <v>151</v>
      </c>
      <c r="H924" s="269">
        <v>4</v>
      </c>
      <c r="I924" s="270"/>
      <c r="J924" s="269">
        <f>ROUND(I924*H924,2)</f>
        <v>0</v>
      </c>
      <c r="K924" s="267" t="s">
        <v>140</v>
      </c>
      <c r="L924" s="271"/>
      <c r="M924" s="272" t="s">
        <v>18</v>
      </c>
      <c r="N924" s="273" t="s">
        <v>43</v>
      </c>
      <c r="O924" s="86"/>
      <c r="P924" s="228">
        <f>O924*H924</f>
        <v>0</v>
      </c>
      <c r="Q924" s="228">
        <v>0.0195</v>
      </c>
      <c r="R924" s="228">
        <f>Q924*H924</f>
        <v>0.078</v>
      </c>
      <c r="S924" s="228">
        <v>0</v>
      </c>
      <c r="T924" s="22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30" t="s">
        <v>459</v>
      </c>
      <c r="AT924" s="230" t="s">
        <v>193</v>
      </c>
      <c r="AU924" s="230" t="s">
        <v>82</v>
      </c>
      <c r="AY924" s="19" t="s">
        <v>133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19" t="s">
        <v>80</v>
      </c>
      <c r="BK924" s="231">
        <f>ROUND(I924*H924,2)</f>
        <v>0</v>
      </c>
      <c r="BL924" s="19" t="s">
        <v>270</v>
      </c>
      <c r="BM924" s="230" t="s">
        <v>781</v>
      </c>
    </row>
    <row r="925" s="13" customFormat="1">
      <c r="A925" s="13"/>
      <c r="B925" s="232"/>
      <c r="C925" s="233"/>
      <c r="D925" s="234" t="s">
        <v>143</v>
      </c>
      <c r="E925" s="235" t="s">
        <v>18</v>
      </c>
      <c r="F925" s="236" t="s">
        <v>268</v>
      </c>
      <c r="G925" s="233"/>
      <c r="H925" s="235" t="s">
        <v>18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143</v>
      </c>
      <c r="AU925" s="242" t="s">
        <v>82</v>
      </c>
      <c r="AV925" s="13" t="s">
        <v>80</v>
      </c>
      <c r="AW925" s="13" t="s">
        <v>34</v>
      </c>
      <c r="AX925" s="13" t="s">
        <v>72</v>
      </c>
      <c r="AY925" s="242" t="s">
        <v>133</v>
      </c>
    </row>
    <row r="926" s="14" customFormat="1">
      <c r="A926" s="14"/>
      <c r="B926" s="243"/>
      <c r="C926" s="244"/>
      <c r="D926" s="234" t="s">
        <v>143</v>
      </c>
      <c r="E926" s="245" t="s">
        <v>18</v>
      </c>
      <c r="F926" s="246" t="s">
        <v>438</v>
      </c>
      <c r="G926" s="244"/>
      <c r="H926" s="247">
        <v>2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143</v>
      </c>
      <c r="AU926" s="253" t="s">
        <v>82</v>
      </c>
      <c r="AV926" s="14" t="s">
        <v>82</v>
      </c>
      <c r="AW926" s="14" t="s">
        <v>34</v>
      </c>
      <c r="AX926" s="14" t="s">
        <v>72</v>
      </c>
      <c r="AY926" s="253" t="s">
        <v>133</v>
      </c>
    </row>
    <row r="927" s="14" customFormat="1">
      <c r="A927" s="14"/>
      <c r="B927" s="243"/>
      <c r="C927" s="244"/>
      <c r="D927" s="234" t="s">
        <v>143</v>
      </c>
      <c r="E927" s="245" t="s">
        <v>18</v>
      </c>
      <c r="F927" s="246" t="s">
        <v>438</v>
      </c>
      <c r="G927" s="244"/>
      <c r="H927" s="247">
        <v>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143</v>
      </c>
      <c r="AU927" s="253" t="s">
        <v>82</v>
      </c>
      <c r="AV927" s="14" t="s">
        <v>82</v>
      </c>
      <c r="AW927" s="14" t="s">
        <v>34</v>
      </c>
      <c r="AX927" s="14" t="s">
        <v>72</v>
      </c>
      <c r="AY927" s="253" t="s">
        <v>133</v>
      </c>
    </row>
    <row r="928" s="15" customFormat="1">
      <c r="A928" s="15"/>
      <c r="B928" s="254"/>
      <c r="C928" s="255"/>
      <c r="D928" s="234" t="s">
        <v>143</v>
      </c>
      <c r="E928" s="256" t="s">
        <v>18</v>
      </c>
      <c r="F928" s="257" t="s">
        <v>148</v>
      </c>
      <c r="G928" s="255"/>
      <c r="H928" s="258">
        <v>4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4" t="s">
        <v>143</v>
      </c>
      <c r="AU928" s="264" t="s">
        <v>82</v>
      </c>
      <c r="AV928" s="15" t="s">
        <v>141</v>
      </c>
      <c r="AW928" s="15" t="s">
        <v>34</v>
      </c>
      <c r="AX928" s="15" t="s">
        <v>80</v>
      </c>
      <c r="AY928" s="264" t="s">
        <v>133</v>
      </c>
    </row>
    <row r="929" s="2" customFormat="1" ht="21.75" customHeight="1">
      <c r="A929" s="40"/>
      <c r="B929" s="41"/>
      <c r="C929" s="220" t="s">
        <v>782</v>
      </c>
      <c r="D929" s="220" t="s">
        <v>136</v>
      </c>
      <c r="E929" s="221" t="s">
        <v>783</v>
      </c>
      <c r="F929" s="222" t="s">
        <v>784</v>
      </c>
      <c r="G929" s="223" t="s">
        <v>151</v>
      </c>
      <c r="H929" s="224">
        <v>2</v>
      </c>
      <c r="I929" s="225"/>
      <c r="J929" s="224">
        <f>ROUND(I929*H929,2)</f>
        <v>0</v>
      </c>
      <c r="K929" s="222" t="s">
        <v>140</v>
      </c>
      <c r="L929" s="46"/>
      <c r="M929" s="226" t="s">
        <v>18</v>
      </c>
      <c r="N929" s="227" t="s">
        <v>43</v>
      </c>
      <c r="O929" s="86"/>
      <c r="P929" s="228">
        <f>O929*H929</f>
        <v>0</v>
      </c>
      <c r="Q929" s="228">
        <v>0</v>
      </c>
      <c r="R929" s="228">
        <f>Q929*H929</f>
        <v>0</v>
      </c>
      <c r="S929" s="228">
        <v>0</v>
      </c>
      <c r="T929" s="22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0" t="s">
        <v>270</v>
      </c>
      <c r="AT929" s="230" t="s">
        <v>136</v>
      </c>
      <c r="AU929" s="230" t="s">
        <v>82</v>
      </c>
      <c r="AY929" s="19" t="s">
        <v>133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9" t="s">
        <v>80</v>
      </c>
      <c r="BK929" s="231">
        <f>ROUND(I929*H929,2)</f>
        <v>0</v>
      </c>
      <c r="BL929" s="19" t="s">
        <v>270</v>
      </c>
      <c r="BM929" s="230" t="s">
        <v>785</v>
      </c>
    </row>
    <row r="930" s="13" customFormat="1">
      <c r="A930" s="13"/>
      <c r="B930" s="232"/>
      <c r="C930" s="233"/>
      <c r="D930" s="234" t="s">
        <v>143</v>
      </c>
      <c r="E930" s="235" t="s">
        <v>18</v>
      </c>
      <c r="F930" s="236" t="s">
        <v>268</v>
      </c>
      <c r="G930" s="233"/>
      <c r="H930" s="235" t="s">
        <v>18</v>
      </c>
      <c r="I930" s="237"/>
      <c r="J930" s="233"/>
      <c r="K930" s="233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143</v>
      </c>
      <c r="AU930" s="242" t="s">
        <v>82</v>
      </c>
      <c r="AV930" s="13" t="s">
        <v>80</v>
      </c>
      <c r="AW930" s="13" t="s">
        <v>34</v>
      </c>
      <c r="AX930" s="13" t="s">
        <v>72</v>
      </c>
      <c r="AY930" s="242" t="s">
        <v>133</v>
      </c>
    </row>
    <row r="931" s="14" customFormat="1">
      <c r="A931" s="14"/>
      <c r="B931" s="243"/>
      <c r="C931" s="244"/>
      <c r="D931" s="234" t="s">
        <v>143</v>
      </c>
      <c r="E931" s="245" t="s">
        <v>18</v>
      </c>
      <c r="F931" s="246" t="s">
        <v>80</v>
      </c>
      <c r="G931" s="244"/>
      <c r="H931" s="247">
        <v>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143</v>
      </c>
      <c r="AU931" s="253" t="s">
        <v>82</v>
      </c>
      <c r="AV931" s="14" t="s">
        <v>82</v>
      </c>
      <c r="AW931" s="14" t="s">
        <v>34</v>
      </c>
      <c r="AX931" s="14" t="s">
        <v>72</v>
      </c>
      <c r="AY931" s="253" t="s">
        <v>133</v>
      </c>
    </row>
    <row r="932" s="14" customFormat="1">
      <c r="A932" s="14"/>
      <c r="B932" s="243"/>
      <c r="C932" s="244"/>
      <c r="D932" s="234" t="s">
        <v>143</v>
      </c>
      <c r="E932" s="245" t="s">
        <v>18</v>
      </c>
      <c r="F932" s="246" t="s">
        <v>80</v>
      </c>
      <c r="G932" s="244"/>
      <c r="H932" s="247">
        <v>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143</v>
      </c>
      <c r="AU932" s="253" t="s">
        <v>82</v>
      </c>
      <c r="AV932" s="14" t="s">
        <v>82</v>
      </c>
      <c r="AW932" s="14" t="s">
        <v>34</v>
      </c>
      <c r="AX932" s="14" t="s">
        <v>72</v>
      </c>
      <c r="AY932" s="253" t="s">
        <v>133</v>
      </c>
    </row>
    <row r="933" s="15" customFormat="1">
      <c r="A933" s="15"/>
      <c r="B933" s="254"/>
      <c r="C933" s="255"/>
      <c r="D933" s="234" t="s">
        <v>143</v>
      </c>
      <c r="E933" s="256" t="s">
        <v>18</v>
      </c>
      <c r="F933" s="257" t="s">
        <v>148</v>
      </c>
      <c r="G933" s="255"/>
      <c r="H933" s="258">
        <v>2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4" t="s">
        <v>143</v>
      </c>
      <c r="AU933" s="264" t="s">
        <v>82</v>
      </c>
      <c r="AV933" s="15" t="s">
        <v>141</v>
      </c>
      <c r="AW933" s="15" t="s">
        <v>34</v>
      </c>
      <c r="AX933" s="15" t="s">
        <v>80</v>
      </c>
      <c r="AY933" s="264" t="s">
        <v>133</v>
      </c>
    </row>
    <row r="934" s="2" customFormat="1" ht="16.5" customHeight="1">
      <c r="A934" s="40"/>
      <c r="B934" s="41"/>
      <c r="C934" s="265" t="s">
        <v>786</v>
      </c>
      <c r="D934" s="265" t="s">
        <v>193</v>
      </c>
      <c r="E934" s="266" t="s">
        <v>787</v>
      </c>
      <c r="F934" s="267" t="s">
        <v>788</v>
      </c>
      <c r="G934" s="268" t="s">
        <v>151</v>
      </c>
      <c r="H934" s="269">
        <v>2</v>
      </c>
      <c r="I934" s="270"/>
      <c r="J934" s="269">
        <f>ROUND(I934*H934,2)</f>
        <v>0</v>
      </c>
      <c r="K934" s="267" t="s">
        <v>140</v>
      </c>
      <c r="L934" s="271"/>
      <c r="M934" s="272" t="s">
        <v>18</v>
      </c>
      <c r="N934" s="273" t="s">
        <v>43</v>
      </c>
      <c r="O934" s="86"/>
      <c r="P934" s="228">
        <f>O934*H934</f>
        <v>0</v>
      </c>
      <c r="Q934" s="228">
        <v>0.020500000000000001</v>
      </c>
      <c r="R934" s="228">
        <f>Q934*H934</f>
        <v>0.041000000000000002</v>
      </c>
      <c r="S934" s="228">
        <v>0</v>
      </c>
      <c r="T934" s="22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0" t="s">
        <v>459</v>
      </c>
      <c r="AT934" s="230" t="s">
        <v>193</v>
      </c>
      <c r="AU934" s="230" t="s">
        <v>82</v>
      </c>
      <c r="AY934" s="19" t="s">
        <v>133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9" t="s">
        <v>80</v>
      </c>
      <c r="BK934" s="231">
        <f>ROUND(I934*H934,2)</f>
        <v>0</v>
      </c>
      <c r="BL934" s="19" t="s">
        <v>270</v>
      </c>
      <c r="BM934" s="230" t="s">
        <v>789</v>
      </c>
    </row>
    <row r="935" s="13" customFormat="1">
      <c r="A935" s="13"/>
      <c r="B935" s="232"/>
      <c r="C935" s="233"/>
      <c r="D935" s="234" t="s">
        <v>143</v>
      </c>
      <c r="E935" s="235" t="s">
        <v>18</v>
      </c>
      <c r="F935" s="236" t="s">
        <v>268</v>
      </c>
      <c r="G935" s="233"/>
      <c r="H935" s="235" t="s">
        <v>18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143</v>
      </c>
      <c r="AU935" s="242" t="s">
        <v>82</v>
      </c>
      <c r="AV935" s="13" t="s">
        <v>80</v>
      </c>
      <c r="AW935" s="13" t="s">
        <v>34</v>
      </c>
      <c r="AX935" s="13" t="s">
        <v>72</v>
      </c>
      <c r="AY935" s="242" t="s">
        <v>133</v>
      </c>
    </row>
    <row r="936" s="14" customFormat="1">
      <c r="A936" s="14"/>
      <c r="B936" s="243"/>
      <c r="C936" s="244"/>
      <c r="D936" s="234" t="s">
        <v>143</v>
      </c>
      <c r="E936" s="245" t="s">
        <v>18</v>
      </c>
      <c r="F936" s="246" t="s">
        <v>80</v>
      </c>
      <c r="G936" s="244"/>
      <c r="H936" s="247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143</v>
      </c>
      <c r="AU936" s="253" t="s">
        <v>82</v>
      </c>
      <c r="AV936" s="14" t="s">
        <v>82</v>
      </c>
      <c r="AW936" s="14" t="s">
        <v>34</v>
      </c>
      <c r="AX936" s="14" t="s">
        <v>72</v>
      </c>
      <c r="AY936" s="253" t="s">
        <v>133</v>
      </c>
    </row>
    <row r="937" s="14" customFormat="1">
      <c r="A937" s="14"/>
      <c r="B937" s="243"/>
      <c r="C937" s="244"/>
      <c r="D937" s="234" t="s">
        <v>143</v>
      </c>
      <c r="E937" s="245" t="s">
        <v>18</v>
      </c>
      <c r="F937" s="246" t="s">
        <v>80</v>
      </c>
      <c r="G937" s="244"/>
      <c r="H937" s="247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143</v>
      </c>
      <c r="AU937" s="253" t="s">
        <v>82</v>
      </c>
      <c r="AV937" s="14" t="s">
        <v>82</v>
      </c>
      <c r="AW937" s="14" t="s">
        <v>34</v>
      </c>
      <c r="AX937" s="14" t="s">
        <v>72</v>
      </c>
      <c r="AY937" s="253" t="s">
        <v>133</v>
      </c>
    </row>
    <row r="938" s="15" customFormat="1">
      <c r="A938" s="15"/>
      <c r="B938" s="254"/>
      <c r="C938" s="255"/>
      <c r="D938" s="234" t="s">
        <v>143</v>
      </c>
      <c r="E938" s="256" t="s">
        <v>18</v>
      </c>
      <c r="F938" s="257" t="s">
        <v>148</v>
      </c>
      <c r="G938" s="255"/>
      <c r="H938" s="258">
        <v>2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143</v>
      </c>
      <c r="AU938" s="264" t="s">
        <v>82</v>
      </c>
      <c r="AV938" s="15" t="s">
        <v>141</v>
      </c>
      <c r="AW938" s="15" t="s">
        <v>34</v>
      </c>
      <c r="AX938" s="15" t="s">
        <v>80</v>
      </c>
      <c r="AY938" s="264" t="s">
        <v>133</v>
      </c>
    </row>
    <row r="939" s="2" customFormat="1" ht="21.75" customHeight="1">
      <c r="A939" s="40"/>
      <c r="B939" s="41"/>
      <c r="C939" s="220" t="s">
        <v>790</v>
      </c>
      <c r="D939" s="220" t="s">
        <v>136</v>
      </c>
      <c r="E939" s="221" t="s">
        <v>791</v>
      </c>
      <c r="F939" s="222" t="s">
        <v>792</v>
      </c>
      <c r="G939" s="223" t="s">
        <v>151</v>
      </c>
      <c r="H939" s="224">
        <v>2</v>
      </c>
      <c r="I939" s="225"/>
      <c r="J939" s="224">
        <f>ROUND(I939*H939,2)</f>
        <v>0</v>
      </c>
      <c r="K939" s="222" t="s">
        <v>140</v>
      </c>
      <c r="L939" s="46"/>
      <c r="M939" s="226" t="s">
        <v>18</v>
      </c>
      <c r="N939" s="227" t="s">
        <v>43</v>
      </c>
      <c r="O939" s="86"/>
      <c r="P939" s="228">
        <f>O939*H939</f>
        <v>0</v>
      </c>
      <c r="Q939" s="228">
        <v>0</v>
      </c>
      <c r="R939" s="228">
        <f>Q939*H939</f>
        <v>0</v>
      </c>
      <c r="S939" s="228">
        <v>0</v>
      </c>
      <c r="T939" s="229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0" t="s">
        <v>270</v>
      </c>
      <c r="AT939" s="230" t="s">
        <v>136</v>
      </c>
      <c r="AU939" s="230" t="s">
        <v>82</v>
      </c>
      <c r="AY939" s="19" t="s">
        <v>133</v>
      </c>
      <c r="BE939" s="231">
        <f>IF(N939="základní",J939,0)</f>
        <v>0</v>
      </c>
      <c r="BF939" s="231">
        <f>IF(N939="snížená",J939,0)</f>
        <v>0</v>
      </c>
      <c r="BG939" s="231">
        <f>IF(N939="zákl. přenesená",J939,0)</f>
        <v>0</v>
      </c>
      <c r="BH939" s="231">
        <f>IF(N939="sníž. přenesená",J939,0)</f>
        <v>0</v>
      </c>
      <c r="BI939" s="231">
        <f>IF(N939="nulová",J939,0)</f>
        <v>0</v>
      </c>
      <c r="BJ939" s="19" t="s">
        <v>80</v>
      </c>
      <c r="BK939" s="231">
        <f>ROUND(I939*H939,2)</f>
        <v>0</v>
      </c>
      <c r="BL939" s="19" t="s">
        <v>270</v>
      </c>
      <c r="BM939" s="230" t="s">
        <v>793</v>
      </c>
    </row>
    <row r="940" s="13" customFormat="1">
      <c r="A940" s="13"/>
      <c r="B940" s="232"/>
      <c r="C940" s="233"/>
      <c r="D940" s="234" t="s">
        <v>143</v>
      </c>
      <c r="E940" s="235" t="s">
        <v>18</v>
      </c>
      <c r="F940" s="236" t="s">
        <v>794</v>
      </c>
      <c r="G940" s="233"/>
      <c r="H940" s="235" t="s">
        <v>18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143</v>
      </c>
      <c r="AU940" s="242" t="s">
        <v>82</v>
      </c>
      <c r="AV940" s="13" t="s">
        <v>80</v>
      </c>
      <c r="AW940" s="13" t="s">
        <v>34</v>
      </c>
      <c r="AX940" s="13" t="s">
        <v>72</v>
      </c>
      <c r="AY940" s="242" t="s">
        <v>133</v>
      </c>
    </row>
    <row r="941" s="13" customFormat="1">
      <c r="A941" s="13"/>
      <c r="B941" s="232"/>
      <c r="C941" s="233"/>
      <c r="D941" s="234" t="s">
        <v>143</v>
      </c>
      <c r="E941" s="235" t="s">
        <v>18</v>
      </c>
      <c r="F941" s="236" t="s">
        <v>729</v>
      </c>
      <c r="G941" s="233"/>
      <c r="H941" s="235" t="s">
        <v>18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143</v>
      </c>
      <c r="AU941" s="242" t="s">
        <v>82</v>
      </c>
      <c r="AV941" s="13" t="s">
        <v>80</v>
      </c>
      <c r="AW941" s="13" t="s">
        <v>34</v>
      </c>
      <c r="AX941" s="13" t="s">
        <v>72</v>
      </c>
      <c r="AY941" s="242" t="s">
        <v>133</v>
      </c>
    </row>
    <row r="942" s="14" customFormat="1">
      <c r="A942" s="14"/>
      <c r="B942" s="243"/>
      <c r="C942" s="244"/>
      <c r="D942" s="234" t="s">
        <v>143</v>
      </c>
      <c r="E942" s="245" t="s">
        <v>18</v>
      </c>
      <c r="F942" s="246" t="s">
        <v>438</v>
      </c>
      <c r="G942" s="244"/>
      <c r="H942" s="247">
        <v>2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143</v>
      </c>
      <c r="AU942" s="253" t="s">
        <v>82</v>
      </c>
      <c r="AV942" s="14" t="s">
        <v>82</v>
      </c>
      <c r="AW942" s="14" t="s">
        <v>34</v>
      </c>
      <c r="AX942" s="14" t="s">
        <v>72</v>
      </c>
      <c r="AY942" s="253" t="s">
        <v>133</v>
      </c>
    </row>
    <row r="943" s="15" customFormat="1">
      <c r="A943" s="15"/>
      <c r="B943" s="254"/>
      <c r="C943" s="255"/>
      <c r="D943" s="234" t="s">
        <v>143</v>
      </c>
      <c r="E943" s="256" t="s">
        <v>18</v>
      </c>
      <c r="F943" s="257" t="s">
        <v>148</v>
      </c>
      <c r="G943" s="255"/>
      <c r="H943" s="258">
        <v>2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4" t="s">
        <v>143</v>
      </c>
      <c r="AU943" s="264" t="s">
        <v>82</v>
      </c>
      <c r="AV943" s="15" t="s">
        <v>141</v>
      </c>
      <c r="AW943" s="15" t="s">
        <v>34</v>
      </c>
      <c r="AX943" s="15" t="s">
        <v>80</v>
      </c>
      <c r="AY943" s="264" t="s">
        <v>133</v>
      </c>
    </row>
    <row r="944" s="2" customFormat="1" ht="16.5" customHeight="1">
      <c r="A944" s="40"/>
      <c r="B944" s="41"/>
      <c r="C944" s="265" t="s">
        <v>795</v>
      </c>
      <c r="D944" s="265" t="s">
        <v>193</v>
      </c>
      <c r="E944" s="266" t="s">
        <v>796</v>
      </c>
      <c r="F944" s="267" t="s">
        <v>797</v>
      </c>
      <c r="G944" s="268" t="s">
        <v>505</v>
      </c>
      <c r="H944" s="269">
        <v>1.6000000000000001</v>
      </c>
      <c r="I944" s="270"/>
      <c r="J944" s="269">
        <f>ROUND(I944*H944,2)</f>
        <v>0</v>
      </c>
      <c r="K944" s="267" t="s">
        <v>140</v>
      </c>
      <c r="L944" s="271"/>
      <c r="M944" s="272" t="s">
        <v>18</v>
      </c>
      <c r="N944" s="273" t="s">
        <v>43</v>
      </c>
      <c r="O944" s="86"/>
      <c r="P944" s="228">
        <f>O944*H944</f>
        <v>0</v>
      </c>
      <c r="Q944" s="228">
        <v>0.0050000000000000001</v>
      </c>
      <c r="R944" s="228">
        <f>Q944*H944</f>
        <v>0.0080000000000000002</v>
      </c>
      <c r="S944" s="228">
        <v>0</v>
      </c>
      <c r="T944" s="22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0" t="s">
        <v>459</v>
      </c>
      <c r="AT944" s="230" t="s">
        <v>193</v>
      </c>
      <c r="AU944" s="230" t="s">
        <v>82</v>
      </c>
      <c r="AY944" s="19" t="s">
        <v>133</v>
      </c>
      <c r="BE944" s="231">
        <f>IF(N944="základní",J944,0)</f>
        <v>0</v>
      </c>
      <c r="BF944" s="231">
        <f>IF(N944="snížená",J944,0)</f>
        <v>0</v>
      </c>
      <c r="BG944" s="231">
        <f>IF(N944="zákl. přenesená",J944,0)</f>
        <v>0</v>
      </c>
      <c r="BH944" s="231">
        <f>IF(N944="sníž. přenesená",J944,0)</f>
        <v>0</v>
      </c>
      <c r="BI944" s="231">
        <f>IF(N944="nulová",J944,0)</f>
        <v>0</v>
      </c>
      <c r="BJ944" s="19" t="s">
        <v>80</v>
      </c>
      <c r="BK944" s="231">
        <f>ROUND(I944*H944,2)</f>
        <v>0</v>
      </c>
      <c r="BL944" s="19" t="s">
        <v>270</v>
      </c>
      <c r="BM944" s="230" t="s">
        <v>798</v>
      </c>
    </row>
    <row r="945" s="13" customFormat="1">
      <c r="A945" s="13"/>
      <c r="B945" s="232"/>
      <c r="C945" s="233"/>
      <c r="D945" s="234" t="s">
        <v>143</v>
      </c>
      <c r="E945" s="235" t="s">
        <v>18</v>
      </c>
      <c r="F945" s="236" t="s">
        <v>761</v>
      </c>
      <c r="G945" s="233"/>
      <c r="H945" s="235" t="s">
        <v>18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143</v>
      </c>
      <c r="AU945" s="242" t="s">
        <v>82</v>
      </c>
      <c r="AV945" s="13" t="s">
        <v>80</v>
      </c>
      <c r="AW945" s="13" t="s">
        <v>34</v>
      </c>
      <c r="AX945" s="13" t="s">
        <v>72</v>
      </c>
      <c r="AY945" s="242" t="s">
        <v>133</v>
      </c>
    </row>
    <row r="946" s="13" customFormat="1">
      <c r="A946" s="13"/>
      <c r="B946" s="232"/>
      <c r="C946" s="233"/>
      <c r="D946" s="234" t="s">
        <v>143</v>
      </c>
      <c r="E946" s="235" t="s">
        <v>18</v>
      </c>
      <c r="F946" s="236" t="s">
        <v>729</v>
      </c>
      <c r="G946" s="233"/>
      <c r="H946" s="235" t="s">
        <v>18</v>
      </c>
      <c r="I946" s="237"/>
      <c r="J946" s="233"/>
      <c r="K946" s="233"/>
      <c r="L946" s="238"/>
      <c r="M946" s="239"/>
      <c r="N946" s="240"/>
      <c r="O946" s="240"/>
      <c r="P946" s="240"/>
      <c r="Q946" s="240"/>
      <c r="R946" s="240"/>
      <c r="S946" s="240"/>
      <c r="T946" s="24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2" t="s">
        <v>143</v>
      </c>
      <c r="AU946" s="242" t="s">
        <v>82</v>
      </c>
      <c r="AV946" s="13" t="s">
        <v>80</v>
      </c>
      <c r="AW946" s="13" t="s">
        <v>34</v>
      </c>
      <c r="AX946" s="13" t="s">
        <v>72</v>
      </c>
      <c r="AY946" s="242" t="s">
        <v>133</v>
      </c>
    </row>
    <row r="947" s="14" customFormat="1">
      <c r="A947" s="14"/>
      <c r="B947" s="243"/>
      <c r="C947" s="244"/>
      <c r="D947" s="234" t="s">
        <v>143</v>
      </c>
      <c r="E947" s="245" t="s">
        <v>18</v>
      </c>
      <c r="F947" s="246" t="s">
        <v>799</v>
      </c>
      <c r="G947" s="244"/>
      <c r="H947" s="247">
        <v>1.6000000000000001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143</v>
      </c>
      <c r="AU947" s="253" t="s">
        <v>82</v>
      </c>
      <c r="AV947" s="14" t="s">
        <v>82</v>
      </c>
      <c r="AW947" s="14" t="s">
        <v>34</v>
      </c>
      <c r="AX947" s="14" t="s">
        <v>72</v>
      </c>
      <c r="AY947" s="253" t="s">
        <v>133</v>
      </c>
    </row>
    <row r="948" s="15" customFormat="1">
      <c r="A948" s="15"/>
      <c r="B948" s="254"/>
      <c r="C948" s="255"/>
      <c r="D948" s="234" t="s">
        <v>143</v>
      </c>
      <c r="E948" s="256" t="s">
        <v>18</v>
      </c>
      <c r="F948" s="257" t="s">
        <v>148</v>
      </c>
      <c r="G948" s="255"/>
      <c r="H948" s="258">
        <v>1.6000000000000001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4" t="s">
        <v>143</v>
      </c>
      <c r="AU948" s="264" t="s">
        <v>82</v>
      </c>
      <c r="AV948" s="15" t="s">
        <v>141</v>
      </c>
      <c r="AW948" s="15" t="s">
        <v>34</v>
      </c>
      <c r="AX948" s="15" t="s">
        <v>80</v>
      </c>
      <c r="AY948" s="264" t="s">
        <v>133</v>
      </c>
    </row>
    <row r="949" s="2" customFormat="1" ht="16.5" customHeight="1">
      <c r="A949" s="40"/>
      <c r="B949" s="41"/>
      <c r="C949" s="220" t="s">
        <v>800</v>
      </c>
      <c r="D949" s="220" t="s">
        <v>136</v>
      </c>
      <c r="E949" s="221" t="s">
        <v>801</v>
      </c>
      <c r="F949" s="222" t="s">
        <v>802</v>
      </c>
      <c r="G949" s="223" t="s">
        <v>151</v>
      </c>
      <c r="H949" s="224">
        <v>1</v>
      </c>
      <c r="I949" s="225"/>
      <c r="J949" s="224">
        <f>ROUND(I949*H949,2)</f>
        <v>0</v>
      </c>
      <c r="K949" s="222" t="s">
        <v>140</v>
      </c>
      <c r="L949" s="46"/>
      <c r="M949" s="226" t="s">
        <v>18</v>
      </c>
      <c r="N949" s="227" t="s">
        <v>43</v>
      </c>
      <c r="O949" s="86"/>
      <c r="P949" s="228">
        <f>O949*H949</f>
        <v>0</v>
      </c>
      <c r="Q949" s="228">
        <v>0</v>
      </c>
      <c r="R949" s="228">
        <f>Q949*H949</f>
        <v>0</v>
      </c>
      <c r="S949" s="228">
        <v>0</v>
      </c>
      <c r="T949" s="22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0" t="s">
        <v>270</v>
      </c>
      <c r="AT949" s="230" t="s">
        <v>136</v>
      </c>
      <c r="AU949" s="230" t="s">
        <v>82</v>
      </c>
      <c r="AY949" s="19" t="s">
        <v>133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9" t="s">
        <v>80</v>
      </c>
      <c r="BK949" s="231">
        <f>ROUND(I949*H949,2)</f>
        <v>0</v>
      </c>
      <c r="BL949" s="19" t="s">
        <v>270</v>
      </c>
      <c r="BM949" s="230" t="s">
        <v>803</v>
      </c>
    </row>
    <row r="950" s="13" customFormat="1">
      <c r="A950" s="13"/>
      <c r="B950" s="232"/>
      <c r="C950" s="233"/>
      <c r="D950" s="234" t="s">
        <v>143</v>
      </c>
      <c r="E950" s="235" t="s">
        <v>18</v>
      </c>
      <c r="F950" s="236" t="s">
        <v>268</v>
      </c>
      <c r="G950" s="233"/>
      <c r="H950" s="235" t="s">
        <v>18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143</v>
      </c>
      <c r="AU950" s="242" t="s">
        <v>82</v>
      </c>
      <c r="AV950" s="13" t="s">
        <v>80</v>
      </c>
      <c r="AW950" s="13" t="s">
        <v>34</v>
      </c>
      <c r="AX950" s="13" t="s">
        <v>72</v>
      </c>
      <c r="AY950" s="242" t="s">
        <v>133</v>
      </c>
    </row>
    <row r="951" s="13" customFormat="1">
      <c r="A951" s="13"/>
      <c r="B951" s="232"/>
      <c r="C951" s="233"/>
      <c r="D951" s="234" t="s">
        <v>143</v>
      </c>
      <c r="E951" s="235" t="s">
        <v>18</v>
      </c>
      <c r="F951" s="236" t="s">
        <v>246</v>
      </c>
      <c r="G951" s="233"/>
      <c r="H951" s="235" t="s">
        <v>18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143</v>
      </c>
      <c r="AU951" s="242" t="s">
        <v>82</v>
      </c>
      <c r="AV951" s="13" t="s">
        <v>80</v>
      </c>
      <c r="AW951" s="13" t="s">
        <v>34</v>
      </c>
      <c r="AX951" s="13" t="s">
        <v>72</v>
      </c>
      <c r="AY951" s="242" t="s">
        <v>133</v>
      </c>
    </row>
    <row r="952" s="14" customFormat="1">
      <c r="A952" s="14"/>
      <c r="B952" s="243"/>
      <c r="C952" s="244"/>
      <c r="D952" s="234" t="s">
        <v>143</v>
      </c>
      <c r="E952" s="245" t="s">
        <v>18</v>
      </c>
      <c r="F952" s="246" t="s">
        <v>80</v>
      </c>
      <c r="G952" s="244"/>
      <c r="H952" s="247">
        <v>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143</v>
      </c>
      <c r="AU952" s="253" t="s">
        <v>82</v>
      </c>
      <c r="AV952" s="14" t="s">
        <v>82</v>
      </c>
      <c r="AW952" s="14" t="s">
        <v>34</v>
      </c>
      <c r="AX952" s="14" t="s">
        <v>72</v>
      </c>
      <c r="AY952" s="253" t="s">
        <v>133</v>
      </c>
    </row>
    <row r="953" s="15" customFormat="1">
      <c r="A953" s="15"/>
      <c r="B953" s="254"/>
      <c r="C953" s="255"/>
      <c r="D953" s="234" t="s">
        <v>143</v>
      </c>
      <c r="E953" s="256" t="s">
        <v>18</v>
      </c>
      <c r="F953" s="257" t="s">
        <v>148</v>
      </c>
      <c r="G953" s="255"/>
      <c r="H953" s="258">
        <v>1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143</v>
      </c>
      <c r="AU953" s="264" t="s">
        <v>82</v>
      </c>
      <c r="AV953" s="15" t="s">
        <v>141</v>
      </c>
      <c r="AW953" s="15" t="s">
        <v>34</v>
      </c>
      <c r="AX953" s="15" t="s">
        <v>80</v>
      </c>
      <c r="AY953" s="264" t="s">
        <v>133</v>
      </c>
    </row>
    <row r="954" s="2" customFormat="1" ht="16.5" customHeight="1">
      <c r="A954" s="40"/>
      <c r="B954" s="41"/>
      <c r="C954" s="265" t="s">
        <v>804</v>
      </c>
      <c r="D954" s="265" t="s">
        <v>193</v>
      </c>
      <c r="E954" s="266" t="s">
        <v>805</v>
      </c>
      <c r="F954" s="267" t="s">
        <v>806</v>
      </c>
      <c r="G954" s="268" t="s">
        <v>178</v>
      </c>
      <c r="H954" s="269">
        <v>1.1399999999999999</v>
      </c>
      <c r="I954" s="270"/>
      <c r="J954" s="269">
        <f>ROUND(I954*H954,2)</f>
        <v>0</v>
      </c>
      <c r="K954" s="267" t="s">
        <v>140</v>
      </c>
      <c r="L954" s="271"/>
      <c r="M954" s="272" t="s">
        <v>18</v>
      </c>
      <c r="N954" s="273" t="s">
        <v>43</v>
      </c>
      <c r="O954" s="86"/>
      <c r="P954" s="228">
        <f>O954*H954</f>
        <v>0</v>
      </c>
      <c r="Q954" s="228">
        <v>0.034200000000000001</v>
      </c>
      <c r="R954" s="228">
        <f>Q954*H954</f>
        <v>0.038987999999999995</v>
      </c>
      <c r="S954" s="228">
        <v>0</v>
      </c>
      <c r="T954" s="229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30" t="s">
        <v>459</v>
      </c>
      <c r="AT954" s="230" t="s">
        <v>193</v>
      </c>
      <c r="AU954" s="230" t="s">
        <v>82</v>
      </c>
      <c r="AY954" s="19" t="s">
        <v>133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9" t="s">
        <v>80</v>
      </c>
      <c r="BK954" s="231">
        <f>ROUND(I954*H954,2)</f>
        <v>0</v>
      </c>
      <c r="BL954" s="19" t="s">
        <v>270</v>
      </c>
      <c r="BM954" s="230" t="s">
        <v>807</v>
      </c>
    </row>
    <row r="955" s="13" customFormat="1">
      <c r="A955" s="13"/>
      <c r="B955" s="232"/>
      <c r="C955" s="233"/>
      <c r="D955" s="234" t="s">
        <v>143</v>
      </c>
      <c r="E955" s="235" t="s">
        <v>18</v>
      </c>
      <c r="F955" s="236" t="s">
        <v>268</v>
      </c>
      <c r="G955" s="233"/>
      <c r="H955" s="235" t="s">
        <v>18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143</v>
      </c>
      <c r="AU955" s="242" t="s">
        <v>82</v>
      </c>
      <c r="AV955" s="13" t="s">
        <v>80</v>
      </c>
      <c r="AW955" s="13" t="s">
        <v>34</v>
      </c>
      <c r="AX955" s="13" t="s">
        <v>72</v>
      </c>
      <c r="AY955" s="242" t="s">
        <v>133</v>
      </c>
    </row>
    <row r="956" s="13" customFormat="1">
      <c r="A956" s="13"/>
      <c r="B956" s="232"/>
      <c r="C956" s="233"/>
      <c r="D956" s="234" t="s">
        <v>143</v>
      </c>
      <c r="E956" s="235" t="s">
        <v>18</v>
      </c>
      <c r="F956" s="236" t="s">
        <v>246</v>
      </c>
      <c r="G956" s="233"/>
      <c r="H956" s="235" t="s">
        <v>18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143</v>
      </c>
      <c r="AU956" s="242" t="s">
        <v>82</v>
      </c>
      <c r="AV956" s="13" t="s">
        <v>80</v>
      </c>
      <c r="AW956" s="13" t="s">
        <v>34</v>
      </c>
      <c r="AX956" s="13" t="s">
        <v>72</v>
      </c>
      <c r="AY956" s="242" t="s">
        <v>133</v>
      </c>
    </row>
    <row r="957" s="14" customFormat="1">
      <c r="A957" s="14"/>
      <c r="B957" s="243"/>
      <c r="C957" s="244"/>
      <c r="D957" s="234" t="s">
        <v>143</v>
      </c>
      <c r="E957" s="245" t="s">
        <v>18</v>
      </c>
      <c r="F957" s="246" t="s">
        <v>808</v>
      </c>
      <c r="G957" s="244"/>
      <c r="H957" s="247">
        <v>1.1399999999999999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143</v>
      </c>
      <c r="AU957" s="253" t="s">
        <v>82</v>
      </c>
      <c r="AV957" s="14" t="s">
        <v>82</v>
      </c>
      <c r="AW957" s="14" t="s">
        <v>34</v>
      </c>
      <c r="AX957" s="14" t="s">
        <v>72</v>
      </c>
      <c r="AY957" s="253" t="s">
        <v>133</v>
      </c>
    </row>
    <row r="958" s="15" customFormat="1">
      <c r="A958" s="15"/>
      <c r="B958" s="254"/>
      <c r="C958" s="255"/>
      <c r="D958" s="234" t="s">
        <v>143</v>
      </c>
      <c r="E958" s="256" t="s">
        <v>18</v>
      </c>
      <c r="F958" s="257" t="s">
        <v>148</v>
      </c>
      <c r="G958" s="255"/>
      <c r="H958" s="258">
        <v>1.1399999999999999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143</v>
      </c>
      <c r="AU958" s="264" t="s">
        <v>82</v>
      </c>
      <c r="AV958" s="15" t="s">
        <v>141</v>
      </c>
      <c r="AW958" s="15" t="s">
        <v>34</v>
      </c>
      <c r="AX958" s="15" t="s">
        <v>80</v>
      </c>
      <c r="AY958" s="264" t="s">
        <v>133</v>
      </c>
    </row>
    <row r="959" s="2" customFormat="1" ht="16.5" customHeight="1">
      <c r="A959" s="40"/>
      <c r="B959" s="41"/>
      <c r="C959" s="220" t="s">
        <v>809</v>
      </c>
      <c r="D959" s="220" t="s">
        <v>136</v>
      </c>
      <c r="E959" s="221" t="s">
        <v>810</v>
      </c>
      <c r="F959" s="222" t="s">
        <v>811</v>
      </c>
      <c r="G959" s="223" t="s">
        <v>151</v>
      </c>
      <c r="H959" s="224">
        <v>1</v>
      </c>
      <c r="I959" s="225"/>
      <c r="J959" s="224">
        <f>ROUND(I959*H959,2)</f>
        <v>0</v>
      </c>
      <c r="K959" s="222" t="s">
        <v>140</v>
      </c>
      <c r="L959" s="46"/>
      <c r="M959" s="226" t="s">
        <v>18</v>
      </c>
      <c r="N959" s="227" t="s">
        <v>43</v>
      </c>
      <c r="O959" s="86"/>
      <c r="P959" s="228">
        <f>O959*H959</f>
        <v>0</v>
      </c>
      <c r="Q959" s="228">
        <v>0</v>
      </c>
      <c r="R959" s="228">
        <f>Q959*H959</f>
        <v>0</v>
      </c>
      <c r="S959" s="228">
        <v>0</v>
      </c>
      <c r="T959" s="22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0" t="s">
        <v>270</v>
      </c>
      <c r="AT959" s="230" t="s">
        <v>136</v>
      </c>
      <c r="AU959" s="230" t="s">
        <v>82</v>
      </c>
      <c r="AY959" s="19" t="s">
        <v>133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9" t="s">
        <v>80</v>
      </c>
      <c r="BK959" s="231">
        <f>ROUND(I959*H959,2)</f>
        <v>0</v>
      </c>
      <c r="BL959" s="19" t="s">
        <v>270</v>
      </c>
      <c r="BM959" s="230" t="s">
        <v>812</v>
      </c>
    </row>
    <row r="960" s="13" customFormat="1">
      <c r="A960" s="13"/>
      <c r="B960" s="232"/>
      <c r="C960" s="233"/>
      <c r="D960" s="234" t="s">
        <v>143</v>
      </c>
      <c r="E960" s="235" t="s">
        <v>18</v>
      </c>
      <c r="F960" s="236" t="s">
        <v>268</v>
      </c>
      <c r="G960" s="233"/>
      <c r="H960" s="235" t="s">
        <v>18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143</v>
      </c>
      <c r="AU960" s="242" t="s">
        <v>82</v>
      </c>
      <c r="AV960" s="13" t="s">
        <v>80</v>
      </c>
      <c r="AW960" s="13" t="s">
        <v>34</v>
      </c>
      <c r="AX960" s="13" t="s">
        <v>72</v>
      </c>
      <c r="AY960" s="242" t="s">
        <v>133</v>
      </c>
    </row>
    <row r="961" s="13" customFormat="1">
      <c r="A961" s="13"/>
      <c r="B961" s="232"/>
      <c r="C961" s="233"/>
      <c r="D961" s="234" t="s">
        <v>143</v>
      </c>
      <c r="E961" s="235" t="s">
        <v>18</v>
      </c>
      <c r="F961" s="236" t="s">
        <v>246</v>
      </c>
      <c r="G961" s="233"/>
      <c r="H961" s="235" t="s">
        <v>18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143</v>
      </c>
      <c r="AU961" s="242" t="s">
        <v>82</v>
      </c>
      <c r="AV961" s="13" t="s">
        <v>80</v>
      </c>
      <c r="AW961" s="13" t="s">
        <v>34</v>
      </c>
      <c r="AX961" s="13" t="s">
        <v>72</v>
      </c>
      <c r="AY961" s="242" t="s">
        <v>133</v>
      </c>
    </row>
    <row r="962" s="14" customFormat="1">
      <c r="A962" s="14"/>
      <c r="B962" s="243"/>
      <c r="C962" s="244"/>
      <c r="D962" s="234" t="s">
        <v>143</v>
      </c>
      <c r="E962" s="245" t="s">
        <v>18</v>
      </c>
      <c r="F962" s="246" t="s">
        <v>80</v>
      </c>
      <c r="G962" s="244"/>
      <c r="H962" s="247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143</v>
      </c>
      <c r="AU962" s="253" t="s">
        <v>82</v>
      </c>
      <c r="AV962" s="14" t="s">
        <v>82</v>
      </c>
      <c r="AW962" s="14" t="s">
        <v>34</v>
      </c>
      <c r="AX962" s="14" t="s">
        <v>72</v>
      </c>
      <c r="AY962" s="253" t="s">
        <v>133</v>
      </c>
    </row>
    <row r="963" s="15" customFormat="1">
      <c r="A963" s="15"/>
      <c r="B963" s="254"/>
      <c r="C963" s="255"/>
      <c r="D963" s="234" t="s">
        <v>143</v>
      </c>
      <c r="E963" s="256" t="s">
        <v>18</v>
      </c>
      <c r="F963" s="257" t="s">
        <v>148</v>
      </c>
      <c r="G963" s="255"/>
      <c r="H963" s="258">
        <v>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143</v>
      </c>
      <c r="AU963" s="264" t="s">
        <v>82</v>
      </c>
      <c r="AV963" s="15" t="s">
        <v>141</v>
      </c>
      <c r="AW963" s="15" t="s">
        <v>34</v>
      </c>
      <c r="AX963" s="15" t="s">
        <v>80</v>
      </c>
      <c r="AY963" s="264" t="s">
        <v>133</v>
      </c>
    </row>
    <row r="964" s="2" customFormat="1" ht="16.5" customHeight="1">
      <c r="A964" s="40"/>
      <c r="B964" s="41"/>
      <c r="C964" s="220" t="s">
        <v>813</v>
      </c>
      <c r="D964" s="220" t="s">
        <v>136</v>
      </c>
      <c r="E964" s="221" t="s">
        <v>814</v>
      </c>
      <c r="F964" s="222" t="s">
        <v>815</v>
      </c>
      <c r="G964" s="223" t="s">
        <v>151</v>
      </c>
      <c r="H964" s="224">
        <v>1</v>
      </c>
      <c r="I964" s="225"/>
      <c r="J964" s="224">
        <f>ROUND(I964*H964,2)</f>
        <v>0</v>
      </c>
      <c r="K964" s="222" t="s">
        <v>140</v>
      </c>
      <c r="L964" s="46"/>
      <c r="M964" s="226" t="s">
        <v>18</v>
      </c>
      <c r="N964" s="227" t="s">
        <v>43</v>
      </c>
      <c r="O964" s="86"/>
      <c r="P964" s="228">
        <f>O964*H964</f>
        <v>0</v>
      </c>
      <c r="Q964" s="228">
        <v>8.0000000000000007E-05</v>
      </c>
      <c r="R964" s="228">
        <f>Q964*H964</f>
        <v>8.0000000000000007E-05</v>
      </c>
      <c r="S964" s="228">
        <v>0</v>
      </c>
      <c r="T964" s="229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0" t="s">
        <v>270</v>
      </c>
      <c r="AT964" s="230" t="s">
        <v>136</v>
      </c>
      <c r="AU964" s="230" t="s">
        <v>82</v>
      </c>
      <c r="AY964" s="19" t="s">
        <v>133</v>
      </c>
      <c r="BE964" s="231">
        <f>IF(N964="základní",J964,0)</f>
        <v>0</v>
      </c>
      <c r="BF964" s="231">
        <f>IF(N964="snížená",J964,0)</f>
        <v>0</v>
      </c>
      <c r="BG964" s="231">
        <f>IF(N964="zákl. přenesená",J964,0)</f>
        <v>0</v>
      </c>
      <c r="BH964" s="231">
        <f>IF(N964="sníž. přenesená",J964,0)</f>
        <v>0</v>
      </c>
      <c r="BI964" s="231">
        <f>IF(N964="nulová",J964,0)</f>
        <v>0</v>
      </c>
      <c r="BJ964" s="19" t="s">
        <v>80</v>
      </c>
      <c r="BK964" s="231">
        <f>ROUND(I964*H964,2)</f>
        <v>0</v>
      </c>
      <c r="BL964" s="19" t="s">
        <v>270</v>
      </c>
      <c r="BM964" s="230" t="s">
        <v>816</v>
      </c>
    </row>
    <row r="965" s="13" customFormat="1">
      <c r="A965" s="13"/>
      <c r="B965" s="232"/>
      <c r="C965" s="233"/>
      <c r="D965" s="234" t="s">
        <v>143</v>
      </c>
      <c r="E965" s="235" t="s">
        <v>18</v>
      </c>
      <c r="F965" s="236" t="s">
        <v>268</v>
      </c>
      <c r="G965" s="233"/>
      <c r="H965" s="235" t="s">
        <v>18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143</v>
      </c>
      <c r="AU965" s="242" t="s">
        <v>82</v>
      </c>
      <c r="AV965" s="13" t="s">
        <v>80</v>
      </c>
      <c r="AW965" s="13" t="s">
        <v>34</v>
      </c>
      <c r="AX965" s="13" t="s">
        <v>72</v>
      </c>
      <c r="AY965" s="242" t="s">
        <v>133</v>
      </c>
    </row>
    <row r="966" s="13" customFormat="1">
      <c r="A966" s="13"/>
      <c r="B966" s="232"/>
      <c r="C966" s="233"/>
      <c r="D966" s="234" t="s">
        <v>143</v>
      </c>
      <c r="E966" s="235" t="s">
        <v>18</v>
      </c>
      <c r="F966" s="236" t="s">
        <v>246</v>
      </c>
      <c r="G966" s="233"/>
      <c r="H966" s="235" t="s">
        <v>18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143</v>
      </c>
      <c r="AU966" s="242" t="s">
        <v>82</v>
      </c>
      <c r="AV966" s="13" t="s">
        <v>80</v>
      </c>
      <c r="AW966" s="13" t="s">
        <v>34</v>
      </c>
      <c r="AX966" s="13" t="s">
        <v>72</v>
      </c>
      <c r="AY966" s="242" t="s">
        <v>133</v>
      </c>
    </row>
    <row r="967" s="14" customFormat="1">
      <c r="A967" s="14"/>
      <c r="B967" s="243"/>
      <c r="C967" s="244"/>
      <c r="D967" s="234" t="s">
        <v>143</v>
      </c>
      <c r="E967" s="245" t="s">
        <v>18</v>
      </c>
      <c r="F967" s="246" t="s">
        <v>80</v>
      </c>
      <c r="G967" s="244"/>
      <c r="H967" s="247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143</v>
      </c>
      <c r="AU967" s="253" t="s">
        <v>82</v>
      </c>
      <c r="AV967" s="14" t="s">
        <v>82</v>
      </c>
      <c r="AW967" s="14" t="s">
        <v>34</v>
      </c>
      <c r="AX967" s="14" t="s">
        <v>72</v>
      </c>
      <c r="AY967" s="253" t="s">
        <v>133</v>
      </c>
    </row>
    <row r="968" s="15" customFormat="1">
      <c r="A968" s="15"/>
      <c r="B968" s="254"/>
      <c r="C968" s="255"/>
      <c r="D968" s="234" t="s">
        <v>143</v>
      </c>
      <c r="E968" s="256" t="s">
        <v>18</v>
      </c>
      <c r="F968" s="257" t="s">
        <v>148</v>
      </c>
      <c r="G968" s="255"/>
      <c r="H968" s="258">
        <v>1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143</v>
      </c>
      <c r="AU968" s="264" t="s">
        <v>82</v>
      </c>
      <c r="AV968" s="15" t="s">
        <v>141</v>
      </c>
      <c r="AW968" s="15" t="s">
        <v>34</v>
      </c>
      <c r="AX968" s="15" t="s">
        <v>80</v>
      </c>
      <c r="AY968" s="264" t="s">
        <v>133</v>
      </c>
    </row>
    <row r="969" s="2" customFormat="1" ht="21.75" customHeight="1">
      <c r="A969" s="40"/>
      <c r="B969" s="41"/>
      <c r="C969" s="220" t="s">
        <v>817</v>
      </c>
      <c r="D969" s="220" t="s">
        <v>136</v>
      </c>
      <c r="E969" s="221" t="s">
        <v>818</v>
      </c>
      <c r="F969" s="222" t="s">
        <v>819</v>
      </c>
      <c r="G969" s="223" t="s">
        <v>178</v>
      </c>
      <c r="H969" s="224">
        <v>19.760000000000002</v>
      </c>
      <c r="I969" s="225"/>
      <c r="J969" s="224">
        <f>ROUND(I969*H969,2)</f>
        <v>0</v>
      </c>
      <c r="K969" s="222" t="s">
        <v>670</v>
      </c>
      <c r="L969" s="46"/>
      <c r="M969" s="226" t="s">
        <v>18</v>
      </c>
      <c r="N969" s="227" t="s">
        <v>43</v>
      </c>
      <c r="O969" s="86"/>
      <c r="P969" s="228">
        <f>O969*H969</f>
        <v>0</v>
      </c>
      <c r="Q969" s="228">
        <v>0</v>
      </c>
      <c r="R969" s="228">
        <f>Q969*H969</f>
        <v>0</v>
      </c>
      <c r="S969" s="228">
        <v>0</v>
      </c>
      <c r="T969" s="22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30" t="s">
        <v>270</v>
      </c>
      <c r="AT969" s="230" t="s">
        <v>136</v>
      </c>
      <c r="AU969" s="230" t="s">
        <v>82</v>
      </c>
      <c r="AY969" s="19" t="s">
        <v>133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9" t="s">
        <v>80</v>
      </c>
      <c r="BK969" s="231">
        <f>ROUND(I969*H969,2)</f>
        <v>0</v>
      </c>
      <c r="BL969" s="19" t="s">
        <v>270</v>
      </c>
      <c r="BM969" s="230" t="s">
        <v>820</v>
      </c>
    </row>
    <row r="970" s="13" customFormat="1">
      <c r="A970" s="13"/>
      <c r="B970" s="232"/>
      <c r="C970" s="233"/>
      <c r="D970" s="234" t="s">
        <v>143</v>
      </c>
      <c r="E970" s="235" t="s">
        <v>18</v>
      </c>
      <c r="F970" s="236" t="s">
        <v>268</v>
      </c>
      <c r="G970" s="233"/>
      <c r="H970" s="235" t="s">
        <v>18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143</v>
      </c>
      <c r="AU970" s="242" t="s">
        <v>82</v>
      </c>
      <c r="AV970" s="13" t="s">
        <v>80</v>
      </c>
      <c r="AW970" s="13" t="s">
        <v>34</v>
      </c>
      <c r="AX970" s="13" t="s">
        <v>72</v>
      </c>
      <c r="AY970" s="242" t="s">
        <v>133</v>
      </c>
    </row>
    <row r="971" s="13" customFormat="1">
      <c r="A971" s="13"/>
      <c r="B971" s="232"/>
      <c r="C971" s="233"/>
      <c r="D971" s="234" t="s">
        <v>143</v>
      </c>
      <c r="E971" s="235" t="s">
        <v>18</v>
      </c>
      <c r="F971" s="236" t="s">
        <v>318</v>
      </c>
      <c r="G971" s="233"/>
      <c r="H971" s="235" t="s">
        <v>18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143</v>
      </c>
      <c r="AU971" s="242" t="s">
        <v>82</v>
      </c>
      <c r="AV971" s="13" t="s">
        <v>80</v>
      </c>
      <c r="AW971" s="13" t="s">
        <v>34</v>
      </c>
      <c r="AX971" s="13" t="s">
        <v>72</v>
      </c>
      <c r="AY971" s="242" t="s">
        <v>133</v>
      </c>
    </row>
    <row r="972" s="13" customFormat="1">
      <c r="A972" s="13"/>
      <c r="B972" s="232"/>
      <c r="C972" s="233"/>
      <c r="D972" s="234" t="s">
        <v>143</v>
      </c>
      <c r="E972" s="235" t="s">
        <v>18</v>
      </c>
      <c r="F972" s="236" t="s">
        <v>821</v>
      </c>
      <c r="G972" s="233"/>
      <c r="H972" s="235" t="s">
        <v>18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143</v>
      </c>
      <c r="AU972" s="242" t="s">
        <v>82</v>
      </c>
      <c r="AV972" s="13" t="s">
        <v>80</v>
      </c>
      <c r="AW972" s="13" t="s">
        <v>34</v>
      </c>
      <c r="AX972" s="13" t="s">
        <v>72</v>
      </c>
      <c r="AY972" s="242" t="s">
        <v>133</v>
      </c>
    </row>
    <row r="973" s="14" customFormat="1">
      <c r="A973" s="14"/>
      <c r="B973" s="243"/>
      <c r="C973" s="244"/>
      <c r="D973" s="234" t="s">
        <v>143</v>
      </c>
      <c r="E973" s="245" t="s">
        <v>18</v>
      </c>
      <c r="F973" s="246" t="s">
        <v>822</v>
      </c>
      <c r="G973" s="244"/>
      <c r="H973" s="247">
        <v>5.0599999999999996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143</v>
      </c>
      <c r="AU973" s="253" t="s">
        <v>82</v>
      </c>
      <c r="AV973" s="14" t="s">
        <v>82</v>
      </c>
      <c r="AW973" s="14" t="s">
        <v>34</v>
      </c>
      <c r="AX973" s="14" t="s">
        <v>72</v>
      </c>
      <c r="AY973" s="253" t="s">
        <v>133</v>
      </c>
    </row>
    <row r="974" s="14" customFormat="1">
      <c r="A974" s="14"/>
      <c r="B974" s="243"/>
      <c r="C974" s="244"/>
      <c r="D974" s="234" t="s">
        <v>143</v>
      </c>
      <c r="E974" s="245" t="s">
        <v>18</v>
      </c>
      <c r="F974" s="246" t="s">
        <v>823</v>
      </c>
      <c r="G974" s="244"/>
      <c r="H974" s="247">
        <v>2.2999999999999998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143</v>
      </c>
      <c r="AU974" s="253" t="s">
        <v>82</v>
      </c>
      <c r="AV974" s="14" t="s">
        <v>82</v>
      </c>
      <c r="AW974" s="14" t="s">
        <v>34</v>
      </c>
      <c r="AX974" s="14" t="s">
        <v>72</v>
      </c>
      <c r="AY974" s="253" t="s">
        <v>133</v>
      </c>
    </row>
    <row r="975" s="14" customFormat="1">
      <c r="A975" s="14"/>
      <c r="B975" s="243"/>
      <c r="C975" s="244"/>
      <c r="D975" s="234" t="s">
        <v>143</v>
      </c>
      <c r="E975" s="245" t="s">
        <v>18</v>
      </c>
      <c r="F975" s="246" t="s">
        <v>824</v>
      </c>
      <c r="G975" s="244"/>
      <c r="H975" s="247">
        <v>2.2000000000000002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143</v>
      </c>
      <c r="AU975" s="253" t="s">
        <v>82</v>
      </c>
      <c r="AV975" s="14" t="s">
        <v>82</v>
      </c>
      <c r="AW975" s="14" t="s">
        <v>34</v>
      </c>
      <c r="AX975" s="14" t="s">
        <v>72</v>
      </c>
      <c r="AY975" s="253" t="s">
        <v>133</v>
      </c>
    </row>
    <row r="976" s="13" customFormat="1">
      <c r="A976" s="13"/>
      <c r="B976" s="232"/>
      <c r="C976" s="233"/>
      <c r="D976" s="234" t="s">
        <v>143</v>
      </c>
      <c r="E976" s="235" t="s">
        <v>18</v>
      </c>
      <c r="F976" s="236" t="s">
        <v>825</v>
      </c>
      <c r="G976" s="233"/>
      <c r="H976" s="235" t="s">
        <v>18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143</v>
      </c>
      <c r="AU976" s="242" t="s">
        <v>82</v>
      </c>
      <c r="AV976" s="13" t="s">
        <v>80</v>
      </c>
      <c r="AW976" s="13" t="s">
        <v>34</v>
      </c>
      <c r="AX976" s="13" t="s">
        <v>72</v>
      </c>
      <c r="AY976" s="242" t="s">
        <v>133</v>
      </c>
    </row>
    <row r="977" s="14" customFormat="1">
      <c r="A977" s="14"/>
      <c r="B977" s="243"/>
      <c r="C977" s="244"/>
      <c r="D977" s="234" t="s">
        <v>143</v>
      </c>
      <c r="E977" s="245" t="s">
        <v>18</v>
      </c>
      <c r="F977" s="246" t="s">
        <v>826</v>
      </c>
      <c r="G977" s="244"/>
      <c r="H977" s="247">
        <v>4.5999999999999996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143</v>
      </c>
      <c r="AU977" s="253" t="s">
        <v>82</v>
      </c>
      <c r="AV977" s="14" t="s">
        <v>82</v>
      </c>
      <c r="AW977" s="14" t="s">
        <v>34</v>
      </c>
      <c r="AX977" s="14" t="s">
        <v>72</v>
      </c>
      <c r="AY977" s="253" t="s">
        <v>133</v>
      </c>
    </row>
    <row r="978" s="14" customFormat="1">
      <c r="A978" s="14"/>
      <c r="B978" s="243"/>
      <c r="C978" s="244"/>
      <c r="D978" s="234" t="s">
        <v>143</v>
      </c>
      <c r="E978" s="245" t="s">
        <v>18</v>
      </c>
      <c r="F978" s="246" t="s">
        <v>823</v>
      </c>
      <c r="G978" s="244"/>
      <c r="H978" s="247">
        <v>2.2999999999999998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143</v>
      </c>
      <c r="AU978" s="253" t="s">
        <v>82</v>
      </c>
      <c r="AV978" s="14" t="s">
        <v>82</v>
      </c>
      <c r="AW978" s="14" t="s">
        <v>34</v>
      </c>
      <c r="AX978" s="14" t="s">
        <v>72</v>
      </c>
      <c r="AY978" s="253" t="s">
        <v>133</v>
      </c>
    </row>
    <row r="979" s="14" customFormat="1">
      <c r="A979" s="14"/>
      <c r="B979" s="243"/>
      <c r="C979" s="244"/>
      <c r="D979" s="234" t="s">
        <v>143</v>
      </c>
      <c r="E979" s="245" t="s">
        <v>18</v>
      </c>
      <c r="F979" s="246" t="s">
        <v>827</v>
      </c>
      <c r="G979" s="244"/>
      <c r="H979" s="247">
        <v>3.2999999999999998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143</v>
      </c>
      <c r="AU979" s="253" t="s">
        <v>82</v>
      </c>
      <c r="AV979" s="14" t="s">
        <v>82</v>
      </c>
      <c r="AW979" s="14" t="s">
        <v>34</v>
      </c>
      <c r="AX979" s="14" t="s">
        <v>72</v>
      </c>
      <c r="AY979" s="253" t="s">
        <v>133</v>
      </c>
    </row>
    <row r="980" s="15" customFormat="1">
      <c r="A980" s="15"/>
      <c r="B980" s="254"/>
      <c r="C980" s="255"/>
      <c r="D980" s="234" t="s">
        <v>143</v>
      </c>
      <c r="E980" s="256" t="s">
        <v>18</v>
      </c>
      <c r="F980" s="257" t="s">
        <v>148</v>
      </c>
      <c r="G980" s="255"/>
      <c r="H980" s="258">
        <v>19.759999999999998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4" t="s">
        <v>143</v>
      </c>
      <c r="AU980" s="264" t="s">
        <v>82</v>
      </c>
      <c r="AV980" s="15" t="s">
        <v>141</v>
      </c>
      <c r="AW980" s="15" t="s">
        <v>34</v>
      </c>
      <c r="AX980" s="15" t="s">
        <v>80</v>
      </c>
      <c r="AY980" s="264" t="s">
        <v>133</v>
      </c>
    </row>
    <row r="981" s="2" customFormat="1" ht="16.5" customHeight="1">
      <c r="A981" s="40"/>
      <c r="B981" s="41"/>
      <c r="C981" s="265" t="s">
        <v>828</v>
      </c>
      <c r="D981" s="265" t="s">
        <v>193</v>
      </c>
      <c r="E981" s="266" t="s">
        <v>829</v>
      </c>
      <c r="F981" s="267" t="s">
        <v>830</v>
      </c>
      <c r="G981" s="268" t="s">
        <v>831</v>
      </c>
      <c r="H981" s="269">
        <v>2</v>
      </c>
      <c r="I981" s="270"/>
      <c r="J981" s="269">
        <f>ROUND(I981*H981,2)</f>
        <v>0</v>
      </c>
      <c r="K981" s="267" t="s">
        <v>670</v>
      </c>
      <c r="L981" s="271"/>
      <c r="M981" s="272" t="s">
        <v>18</v>
      </c>
      <c r="N981" s="273" t="s">
        <v>43</v>
      </c>
      <c r="O981" s="86"/>
      <c r="P981" s="228">
        <f>O981*H981</f>
        <v>0</v>
      </c>
      <c r="Q981" s="228">
        <v>0</v>
      </c>
      <c r="R981" s="228">
        <f>Q981*H981</f>
        <v>0</v>
      </c>
      <c r="S981" s="228">
        <v>0</v>
      </c>
      <c r="T981" s="22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30" t="s">
        <v>459</v>
      </c>
      <c r="AT981" s="230" t="s">
        <v>193</v>
      </c>
      <c r="AU981" s="230" t="s">
        <v>82</v>
      </c>
      <c r="AY981" s="19" t="s">
        <v>133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9" t="s">
        <v>80</v>
      </c>
      <c r="BK981" s="231">
        <f>ROUND(I981*H981,2)</f>
        <v>0</v>
      </c>
      <c r="BL981" s="19" t="s">
        <v>270</v>
      </c>
      <c r="BM981" s="230" t="s">
        <v>832</v>
      </c>
    </row>
    <row r="982" s="14" customFormat="1">
      <c r="A982" s="14"/>
      <c r="B982" s="243"/>
      <c r="C982" s="244"/>
      <c r="D982" s="234" t="s">
        <v>143</v>
      </c>
      <c r="E982" s="245" t="s">
        <v>18</v>
      </c>
      <c r="F982" s="246" t="s">
        <v>438</v>
      </c>
      <c r="G982" s="244"/>
      <c r="H982" s="247">
        <v>2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143</v>
      </c>
      <c r="AU982" s="253" t="s">
        <v>82</v>
      </c>
      <c r="AV982" s="14" t="s">
        <v>82</v>
      </c>
      <c r="AW982" s="14" t="s">
        <v>34</v>
      </c>
      <c r="AX982" s="14" t="s">
        <v>72</v>
      </c>
      <c r="AY982" s="253" t="s">
        <v>133</v>
      </c>
    </row>
    <row r="983" s="15" customFormat="1">
      <c r="A983" s="15"/>
      <c r="B983" s="254"/>
      <c r="C983" s="255"/>
      <c r="D983" s="234" t="s">
        <v>143</v>
      </c>
      <c r="E983" s="256" t="s">
        <v>18</v>
      </c>
      <c r="F983" s="257" t="s">
        <v>148</v>
      </c>
      <c r="G983" s="255"/>
      <c r="H983" s="258">
        <v>2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4" t="s">
        <v>143</v>
      </c>
      <c r="AU983" s="264" t="s">
        <v>82</v>
      </c>
      <c r="AV983" s="15" t="s">
        <v>141</v>
      </c>
      <c r="AW983" s="15" t="s">
        <v>34</v>
      </c>
      <c r="AX983" s="15" t="s">
        <v>80</v>
      </c>
      <c r="AY983" s="264" t="s">
        <v>133</v>
      </c>
    </row>
    <row r="984" s="2" customFormat="1" ht="21.75" customHeight="1">
      <c r="A984" s="40"/>
      <c r="B984" s="41"/>
      <c r="C984" s="220" t="s">
        <v>833</v>
      </c>
      <c r="D984" s="220" t="s">
        <v>136</v>
      </c>
      <c r="E984" s="221" t="s">
        <v>834</v>
      </c>
      <c r="F984" s="222" t="s">
        <v>835</v>
      </c>
      <c r="G984" s="223" t="s">
        <v>647</v>
      </c>
      <c r="H984" s="225"/>
      <c r="I984" s="225"/>
      <c r="J984" s="224">
        <f>ROUND(I984*H984,2)</f>
        <v>0</v>
      </c>
      <c r="K984" s="222" t="s">
        <v>140</v>
      </c>
      <c r="L984" s="46"/>
      <c r="M984" s="226" t="s">
        <v>18</v>
      </c>
      <c r="N984" s="227" t="s">
        <v>43</v>
      </c>
      <c r="O984" s="86"/>
      <c r="P984" s="228">
        <f>O984*H984</f>
        <v>0</v>
      </c>
      <c r="Q984" s="228">
        <v>0</v>
      </c>
      <c r="R984" s="228">
        <f>Q984*H984</f>
        <v>0</v>
      </c>
      <c r="S984" s="228">
        <v>0</v>
      </c>
      <c r="T984" s="229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0" t="s">
        <v>270</v>
      </c>
      <c r="AT984" s="230" t="s">
        <v>136</v>
      </c>
      <c r="AU984" s="230" t="s">
        <v>82</v>
      </c>
      <c r="AY984" s="19" t="s">
        <v>133</v>
      </c>
      <c r="BE984" s="231">
        <f>IF(N984="základní",J984,0)</f>
        <v>0</v>
      </c>
      <c r="BF984" s="231">
        <f>IF(N984="snížená",J984,0)</f>
        <v>0</v>
      </c>
      <c r="BG984" s="231">
        <f>IF(N984="zákl. přenesená",J984,0)</f>
        <v>0</v>
      </c>
      <c r="BH984" s="231">
        <f>IF(N984="sníž. přenesená",J984,0)</f>
        <v>0</v>
      </c>
      <c r="BI984" s="231">
        <f>IF(N984="nulová",J984,0)</f>
        <v>0</v>
      </c>
      <c r="BJ984" s="19" t="s">
        <v>80</v>
      </c>
      <c r="BK984" s="231">
        <f>ROUND(I984*H984,2)</f>
        <v>0</v>
      </c>
      <c r="BL984" s="19" t="s">
        <v>270</v>
      </c>
      <c r="BM984" s="230" t="s">
        <v>836</v>
      </c>
    </row>
    <row r="985" s="12" customFormat="1" ht="22.8" customHeight="1">
      <c r="A985" s="12"/>
      <c r="B985" s="204"/>
      <c r="C985" s="205"/>
      <c r="D985" s="206" t="s">
        <v>71</v>
      </c>
      <c r="E985" s="218" t="s">
        <v>837</v>
      </c>
      <c r="F985" s="218" t="s">
        <v>838</v>
      </c>
      <c r="G985" s="205"/>
      <c r="H985" s="205"/>
      <c r="I985" s="208"/>
      <c r="J985" s="219">
        <f>BK985</f>
        <v>0</v>
      </c>
      <c r="K985" s="205"/>
      <c r="L985" s="210"/>
      <c r="M985" s="211"/>
      <c r="N985" s="212"/>
      <c r="O985" s="212"/>
      <c r="P985" s="213">
        <f>SUM(P986:P1000)</f>
        <v>0</v>
      </c>
      <c r="Q985" s="212"/>
      <c r="R985" s="213">
        <f>SUM(R986:R1000)</f>
        <v>0</v>
      </c>
      <c r="S985" s="212"/>
      <c r="T985" s="214">
        <f>SUM(T986:T1000)</f>
        <v>0.23036000000000001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15" t="s">
        <v>82</v>
      </c>
      <c r="AT985" s="216" t="s">
        <v>71</v>
      </c>
      <c r="AU985" s="216" t="s">
        <v>80</v>
      </c>
      <c r="AY985" s="215" t="s">
        <v>133</v>
      </c>
      <c r="BK985" s="217">
        <f>SUM(BK986:BK1000)</f>
        <v>0</v>
      </c>
    </row>
    <row r="986" s="2" customFormat="1" ht="16.5" customHeight="1">
      <c r="A986" s="40"/>
      <c r="B986" s="41"/>
      <c r="C986" s="220" t="s">
        <v>839</v>
      </c>
      <c r="D986" s="220" t="s">
        <v>136</v>
      </c>
      <c r="E986" s="221" t="s">
        <v>840</v>
      </c>
      <c r="F986" s="222" t="s">
        <v>841</v>
      </c>
      <c r="G986" s="223" t="s">
        <v>178</v>
      </c>
      <c r="H986" s="224">
        <v>10.720000000000001</v>
      </c>
      <c r="I986" s="225"/>
      <c r="J986" s="224">
        <f>ROUND(I986*H986,2)</f>
        <v>0</v>
      </c>
      <c r="K986" s="222" t="s">
        <v>140</v>
      </c>
      <c r="L986" s="46"/>
      <c r="M986" s="226" t="s">
        <v>18</v>
      </c>
      <c r="N986" s="227" t="s">
        <v>43</v>
      </c>
      <c r="O986" s="86"/>
      <c r="P986" s="228">
        <f>O986*H986</f>
        <v>0</v>
      </c>
      <c r="Q986" s="228">
        <v>0</v>
      </c>
      <c r="R986" s="228">
        <f>Q986*H986</f>
        <v>0</v>
      </c>
      <c r="S986" s="228">
        <v>0.017999999999999999</v>
      </c>
      <c r="T986" s="229">
        <f>S986*H986</f>
        <v>0.19295999999999999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0" t="s">
        <v>270</v>
      </c>
      <c r="AT986" s="230" t="s">
        <v>136</v>
      </c>
      <c r="AU986" s="230" t="s">
        <v>82</v>
      </c>
      <c r="AY986" s="19" t="s">
        <v>133</v>
      </c>
      <c r="BE986" s="231">
        <f>IF(N986="základní",J986,0)</f>
        <v>0</v>
      </c>
      <c r="BF986" s="231">
        <f>IF(N986="snížená",J986,0)</f>
        <v>0</v>
      </c>
      <c r="BG986" s="231">
        <f>IF(N986="zákl. přenesená",J986,0)</f>
        <v>0</v>
      </c>
      <c r="BH986" s="231">
        <f>IF(N986="sníž. přenesená",J986,0)</f>
        <v>0</v>
      </c>
      <c r="BI986" s="231">
        <f>IF(N986="nulová",J986,0)</f>
        <v>0</v>
      </c>
      <c r="BJ986" s="19" t="s">
        <v>80</v>
      </c>
      <c r="BK986" s="231">
        <f>ROUND(I986*H986,2)</f>
        <v>0</v>
      </c>
      <c r="BL986" s="19" t="s">
        <v>270</v>
      </c>
      <c r="BM986" s="230" t="s">
        <v>842</v>
      </c>
    </row>
    <row r="987" s="13" customFormat="1">
      <c r="A987" s="13"/>
      <c r="B987" s="232"/>
      <c r="C987" s="233"/>
      <c r="D987" s="234" t="s">
        <v>143</v>
      </c>
      <c r="E987" s="235" t="s">
        <v>18</v>
      </c>
      <c r="F987" s="236" t="s">
        <v>412</v>
      </c>
      <c r="G987" s="233"/>
      <c r="H987" s="235" t="s">
        <v>18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143</v>
      </c>
      <c r="AU987" s="242" t="s">
        <v>82</v>
      </c>
      <c r="AV987" s="13" t="s">
        <v>80</v>
      </c>
      <c r="AW987" s="13" t="s">
        <v>34</v>
      </c>
      <c r="AX987" s="13" t="s">
        <v>72</v>
      </c>
      <c r="AY987" s="242" t="s">
        <v>133</v>
      </c>
    </row>
    <row r="988" s="13" customFormat="1">
      <c r="A988" s="13"/>
      <c r="B988" s="232"/>
      <c r="C988" s="233"/>
      <c r="D988" s="234" t="s">
        <v>143</v>
      </c>
      <c r="E988" s="235" t="s">
        <v>18</v>
      </c>
      <c r="F988" s="236" t="s">
        <v>535</v>
      </c>
      <c r="G988" s="233"/>
      <c r="H988" s="235" t="s">
        <v>18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143</v>
      </c>
      <c r="AU988" s="242" t="s">
        <v>82</v>
      </c>
      <c r="AV988" s="13" t="s">
        <v>80</v>
      </c>
      <c r="AW988" s="13" t="s">
        <v>34</v>
      </c>
      <c r="AX988" s="13" t="s">
        <v>72</v>
      </c>
      <c r="AY988" s="242" t="s">
        <v>133</v>
      </c>
    </row>
    <row r="989" s="14" customFormat="1">
      <c r="A989" s="14"/>
      <c r="B989" s="243"/>
      <c r="C989" s="244"/>
      <c r="D989" s="234" t="s">
        <v>143</v>
      </c>
      <c r="E989" s="245" t="s">
        <v>18</v>
      </c>
      <c r="F989" s="246" t="s">
        <v>515</v>
      </c>
      <c r="G989" s="244"/>
      <c r="H989" s="247">
        <v>5.7999999999999998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143</v>
      </c>
      <c r="AU989" s="253" t="s">
        <v>82</v>
      </c>
      <c r="AV989" s="14" t="s">
        <v>82</v>
      </c>
      <c r="AW989" s="14" t="s">
        <v>34</v>
      </c>
      <c r="AX989" s="14" t="s">
        <v>72</v>
      </c>
      <c r="AY989" s="253" t="s">
        <v>133</v>
      </c>
    </row>
    <row r="990" s="13" customFormat="1">
      <c r="A990" s="13"/>
      <c r="B990" s="232"/>
      <c r="C990" s="233"/>
      <c r="D990" s="234" t="s">
        <v>143</v>
      </c>
      <c r="E990" s="235" t="s">
        <v>18</v>
      </c>
      <c r="F990" s="236" t="s">
        <v>547</v>
      </c>
      <c r="G990" s="233"/>
      <c r="H990" s="235" t="s">
        <v>18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143</v>
      </c>
      <c r="AU990" s="242" t="s">
        <v>82</v>
      </c>
      <c r="AV990" s="13" t="s">
        <v>80</v>
      </c>
      <c r="AW990" s="13" t="s">
        <v>34</v>
      </c>
      <c r="AX990" s="13" t="s">
        <v>72</v>
      </c>
      <c r="AY990" s="242" t="s">
        <v>133</v>
      </c>
    </row>
    <row r="991" s="14" customFormat="1">
      <c r="A991" s="14"/>
      <c r="B991" s="243"/>
      <c r="C991" s="244"/>
      <c r="D991" s="234" t="s">
        <v>143</v>
      </c>
      <c r="E991" s="245" t="s">
        <v>18</v>
      </c>
      <c r="F991" s="246" t="s">
        <v>468</v>
      </c>
      <c r="G991" s="244"/>
      <c r="H991" s="247">
        <v>2.2000000000000002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143</v>
      </c>
      <c r="AU991" s="253" t="s">
        <v>82</v>
      </c>
      <c r="AV991" s="14" t="s">
        <v>82</v>
      </c>
      <c r="AW991" s="14" t="s">
        <v>34</v>
      </c>
      <c r="AX991" s="14" t="s">
        <v>72</v>
      </c>
      <c r="AY991" s="253" t="s">
        <v>133</v>
      </c>
    </row>
    <row r="992" s="13" customFormat="1">
      <c r="A992" s="13"/>
      <c r="B992" s="232"/>
      <c r="C992" s="233"/>
      <c r="D992" s="234" t="s">
        <v>143</v>
      </c>
      <c r="E992" s="235" t="s">
        <v>18</v>
      </c>
      <c r="F992" s="236" t="s">
        <v>569</v>
      </c>
      <c r="G992" s="233"/>
      <c r="H992" s="235" t="s">
        <v>18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143</v>
      </c>
      <c r="AU992" s="242" t="s">
        <v>82</v>
      </c>
      <c r="AV992" s="13" t="s">
        <v>80</v>
      </c>
      <c r="AW992" s="13" t="s">
        <v>34</v>
      </c>
      <c r="AX992" s="13" t="s">
        <v>72</v>
      </c>
      <c r="AY992" s="242" t="s">
        <v>133</v>
      </c>
    </row>
    <row r="993" s="14" customFormat="1">
      <c r="A993" s="14"/>
      <c r="B993" s="243"/>
      <c r="C993" s="244"/>
      <c r="D993" s="234" t="s">
        <v>143</v>
      </c>
      <c r="E993" s="245" t="s">
        <v>18</v>
      </c>
      <c r="F993" s="246" t="s">
        <v>525</v>
      </c>
      <c r="G993" s="244"/>
      <c r="H993" s="247">
        <v>2.7200000000000002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143</v>
      </c>
      <c r="AU993" s="253" t="s">
        <v>82</v>
      </c>
      <c r="AV993" s="14" t="s">
        <v>82</v>
      </c>
      <c r="AW993" s="14" t="s">
        <v>34</v>
      </c>
      <c r="AX993" s="14" t="s">
        <v>72</v>
      </c>
      <c r="AY993" s="253" t="s">
        <v>133</v>
      </c>
    </row>
    <row r="994" s="15" customFormat="1">
      <c r="A994" s="15"/>
      <c r="B994" s="254"/>
      <c r="C994" s="255"/>
      <c r="D994" s="234" t="s">
        <v>143</v>
      </c>
      <c r="E994" s="256" t="s">
        <v>18</v>
      </c>
      <c r="F994" s="257" t="s">
        <v>148</v>
      </c>
      <c r="G994" s="255"/>
      <c r="H994" s="258">
        <v>10.720000000000001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143</v>
      </c>
      <c r="AU994" s="264" t="s">
        <v>82</v>
      </c>
      <c r="AV994" s="15" t="s">
        <v>141</v>
      </c>
      <c r="AW994" s="15" t="s">
        <v>34</v>
      </c>
      <c r="AX994" s="15" t="s">
        <v>80</v>
      </c>
      <c r="AY994" s="264" t="s">
        <v>133</v>
      </c>
    </row>
    <row r="995" s="2" customFormat="1" ht="16.5" customHeight="1">
      <c r="A995" s="40"/>
      <c r="B995" s="41"/>
      <c r="C995" s="220" t="s">
        <v>843</v>
      </c>
      <c r="D995" s="220" t="s">
        <v>136</v>
      </c>
      <c r="E995" s="221" t="s">
        <v>844</v>
      </c>
      <c r="F995" s="222" t="s">
        <v>845</v>
      </c>
      <c r="G995" s="223" t="s">
        <v>178</v>
      </c>
      <c r="H995" s="224">
        <v>1.8700000000000001</v>
      </c>
      <c r="I995" s="225"/>
      <c r="J995" s="224">
        <f>ROUND(I995*H995,2)</f>
        <v>0</v>
      </c>
      <c r="K995" s="222" t="s">
        <v>140</v>
      </c>
      <c r="L995" s="46"/>
      <c r="M995" s="226" t="s">
        <v>18</v>
      </c>
      <c r="N995" s="227" t="s">
        <v>43</v>
      </c>
      <c r="O995" s="86"/>
      <c r="P995" s="228">
        <f>O995*H995</f>
        <v>0</v>
      </c>
      <c r="Q995" s="228">
        <v>0</v>
      </c>
      <c r="R995" s="228">
        <f>Q995*H995</f>
        <v>0</v>
      </c>
      <c r="S995" s="228">
        <v>0.02</v>
      </c>
      <c r="T995" s="229">
        <f>S995*H995</f>
        <v>0.037400000000000003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30" t="s">
        <v>270</v>
      </c>
      <c r="AT995" s="230" t="s">
        <v>136</v>
      </c>
      <c r="AU995" s="230" t="s">
        <v>82</v>
      </c>
      <c r="AY995" s="19" t="s">
        <v>133</v>
      </c>
      <c r="BE995" s="231">
        <f>IF(N995="základní",J995,0)</f>
        <v>0</v>
      </c>
      <c r="BF995" s="231">
        <f>IF(N995="snížená",J995,0)</f>
        <v>0</v>
      </c>
      <c r="BG995" s="231">
        <f>IF(N995="zákl. přenesená",J995,0)</f>
        <v>0</v>
      </c>
      <c r="BH995" s="231">
        <f>IF(N995="sníž. přenesená",J995,0)</f>
        <v>0</v>
      </c>
      <c r="BI995" s="231">
        <f>IF(N995="nulová",J995,0)</f>
        <v>0</v>
      </c>
      <c r="BJ995" s="19" t="s">
        <v>80</v>
      </c>
      <c r="BK995" s="231">
        <f>ROUND(I995*H995,2)</f>
        <v>0</v>
      </c>
      <c r="BL995" s="19" t="s">
        <v>270</v>
      </c>
      <c r="BM995" s="230" t="s">
        <v>846</v>
      </c>
    </row>
    <row r="996" s="13" customFormat="1">
      <c r="A996" s="13"/>
      <c r="B996" s="232"/>
      <c r="C996" s="233"/>
      <c r="D996" s="234" t="s">
        <v>143</v>
      </c>
      <c r="E996" s="235" t="s">
        <v>18</v>
      </c>
      <c r="F996" s="236" t="s">
        <v>412</v>
      </c>
      <c r="G996" s="233"/>
      <c r="H996" s="235" t="s">
        <v>18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143</v>
      </c>
      <c r="AU996" s="242" t="s">
        <v>82</v>
      </c>
      <c r="AV996" s="13" t="s">
        <v>80</v>
      </c>
      <c r="AW996" s="13" t="s">
        <v>34</v>
      </c>
      <c r="AX996" s="13" t="s">
        <v>72</v>
      </c>
      <c r="AY996" s="242" t="s">
        <v>133</v>
      </c>
    </row>
    <row r="997" s="13" customFormat="1">
      <c r="A997" s="13"/>
      <c r="B997" s="232"/>
      <c r="C997" s="233"/>
      <c r="D997" s="234" t="s">
        <v>143</v>
      </c>
      <c r="E997" s="235" t="s">
        <v>18</v>
      </c>
      <c r="F997" s="236" t="s">
        <v>493</v>
      </c>
      <c r="G997" s="233"/>
      <c r="H997" s="235" t="s">
        <v>18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143</v>
      </c>
      <c r="AU997" s="242" t="s">
        <v>82</v>
      </c>
      <c r="AV997" s="13" t="s">
        <v>80</v>
      </c>
      <c r="AW997" s="13" t="s">
        <v>34</v>
      </c>
      <c r="AX997" s="13" t="s">
        <v>72</v>
      </c>
      <c r="AY997" s="242" t="s">
        <v>133</v>
      </c>
    </row>
    <row r="998" s="14" customFormat="1">
      <c r="A998" s="14"/>
      <c r="B998" s="243"/>
      <c r="C998" s="244"/>
      <c r="D998" s="234" t="s">
        <v>143</v>
      </c>
      <c r="E998" s="245" t="s">
        <v>18</v>
      </c>
      <c r="F998" s="246" t="s">
        <v>494</v>
      </c>
      <c r="G998" s="244"/>
      <c r="H998" s="247">
        <v>1.8700000000000001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143</v>
      </c>
      <c r="AU998" s="253" t="s">
        <v>82</v>
      </c>
      <c r="AV998" s="14" t="s">
        <v>82</v>
      </c>
      <c r="AW998" s="14" t="s">
        <v>34</v>
      </c>
      <c r="AX998" s="14" t="s">
        <v>72</v>
      </c>
      <c r="AY998" s="253" t="s">
        <v>133</v>
      </c>
    </row>
    <row r="999" s="15" customFormat="1">
      <c r="A999" s="15"/>
      <c r="B999" s="254"/>
      <c r="C999" s="255"/>
      <c r="D999" s="234" t="s">
        <v>143</v>
      </c>
      <c r="E999" s="256" t="s">
        <v>18</v>
      </c>
      <c r="F999" s="257" t="s">
        <v>148</v>
      </c>
      <c r="G999" s="255"/>
      <c r="H999" s="258">
        <v>1.8700000000000001</v>
      </c>
      <c r="I999" s="259"/>
      <c r="J999" s="255"/>
      <c r="K999" s="255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143</v>
      </c>
      <c r="AU999" s="264" t="s">
        <v>82</v>
      </c>
      <c r="AV999" s="15" t="s">
        <v>141</v>
      </c>
      <c r="AW999" s="15" t="s">
        <v>34</v>
      </c>
      <c r="AX999" s="15" t="s">
        <v>80</v>
      </c>
      <c r="AY999" s="264" t="s">
        <v>133</v>
      </c>
    </row>
    <row r="1000" s="2" customFormat="1" ht="21.75" customHeight="1">
      <c r="A1000" s="40"/>
      <c r="B1000" s="41"/>
      <c r="C1000" s="220" t="s">
        <v>847</v>
      </c>
      <c r="D1000" s="220" t="s">
        <v>136</v>
      </c>
      <c r="E1000" s="221" t="s">
        <v>848</v>
      </c>
      <c r="F1000" s="222" t="s">
        <v>849</v>
      </c>
      <c r="G1000" s="223" t="s">
        <v>647</v>
      </c>
      <c r="H1000" s="225"/>
      <c r="I1000" s="225"/>
      <c r="J1000" s="224">
        <f>ROUND(I1000*H1000,2)</f>
        <v>0</v>
      </c>
      <c r="K1000" s="222" t="s">
        <v>140</v>
      </c>
      <c r="L1000" s="46"/>
      <c r="M1000" s="226" t="s">
        <v>18</v>
      </c>
      <c r="N1000" s="227" t="s">
        <v>43</v>
      </c>
      <c r="O1000" s="86"/>
      <c r="P1000" s="228">
        <f>O1000*H1000</f>
        <v>0</v>
      </c>
      <c r="Q1000" s="228">
        <v>0</v>
      </c>
      <c r="R1000" s="228">
        <f>Q1000*H1000</f>
        <v>0</v>
      </c>
      <c r="S1000" s="228">
        <v>0</v>
      </c>
      <c r="T1000" s="229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0" t="s">
        <v>270</v>
      </c>
      <c r="AT1000" s="230" t="s">
        <v>136</v>
      </c>
      <c r="AU1000" s="230" t="s">
        <v>82</v>
      </c>
      <c r="AY1000" s="19" t="s">
        <v>133</v>
      </c>
      <c r="BE1000" s="231">
        <f>IF(N1000="základní",J1000,0)</f>
        <v>0</v>
      </c>
      <c r="BF1000" s="231">
        <f>IF(N1000="snížená",J1000,0)</f>
        <v>0</v>
      </c>
      <c r="BG1000" s="231">
        <f>IF(N1000="zákl. přenesená",J1000,0)</f>
        <v>0</v>
      </c>
      <c r="BH1000" s="231">
        <f>IF(N1000="sníž. přenesená",J1000,0)</f>
        <v>0</v>
      </c>
      <c r="BI1000" s="231">
        <f>IF(N1000="nulová",J1000,0)</f>
        <v>0</v>
      </c>
      <c r="BJ1000" s="19" t="s">
        <v>80</v>
      </c>
      <c r="BK1000" s="231">
        <f>ROUND(I1000*H1000,2)</f>
        <v>0</v>
      </c>
      <c r="BL1000" s="19" t="s">
        <v>270</v>
      </c>
      <c r="BM1000" s="230" t="s">
        <v>850</v>
      </c>
    </row>
    <row r="1001" s="12" customFormat="1" ht="22.8" customHeight="1">
      <c r="A1001" s="12"/>
      <c r="B1001" s="204"/>
      <c r="C1001" s="205"/>
      <c r="D1001" s="206" t="s">
        <v>71</v>
      </c>
      <c r="E1001" s="218" t="s">
        <v>851</v>
      </c>
      <c r="F1001" s="218" t="s">
        <v>852</v>
      </c>
      <c r="G1001" s="205"/>
      <c r="H1001" s="205"/>
      <c r="I1001" s="208"/>
      <c r="J1001" s="219">
        <f>BK1001</f>
        <v>0</v>
      </c>
      <c r="K1001" s="205"/>
      <c r="L1001" s="210"/>
      <c r="M1001" s="211"/>
      <c r="N1001" s="212"/>
      <c r="O1001" s="212"/>
      <c r="P1001" s="213">
        <f>SUM(P1002:P1019)</f>
        <v>0</v>
      </c>
      <c r="Q1001" s="212"/>
      <c r="R1001" s="213">
        <f>SUM(R1002:R1019)</f>
        <v>1.6696019999999998</v>
      </c>
      <c r="S1001" s="212"/>
      <c r="T1001" s="214">
        <f>SUM(T1002:T1019)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15" t="s">
        <v>82</v>
      </c>
      <c r="AT1001" s="216" t="s">
        <v>71</v>
      </c>
      <c r="AU1001" s="216" t="s">
        <v>80</v>
      </c>
      <c r="AY1001" s="215" t="s">
        <v>133</v>
      </c>
      <c r="BK1001" s="217">
        <f>SUM(BK1002:BK1019)</f>
        <v>0</v>
      </c>
    </row>
    <row r="1002" s="2" customFormat="1" ht="21.75" customHeight="1">
      <c r="A1002" s="40"/>
      <c r="B1002" s="41"/>
      <c r="C1002" s="220" t="s">
        <v>853</v>
      </c>
      <c r="D1002" s="220" t="s">
        <v>136</v>
      </c>
      <c r="E1002" s="221" t="s">
        <v>854</v>
      </c>
      <c r="F1002" s="222" t="s">
        <v>855</v>
      </c>
      <c r="G1002" s="223" t="s">
        <v>178</v>
      </c>
      <c r="H1002" s="224">
        <v>49.689999999999998</v>
      </c>
      <c r="I1002" s="225"/>
      <c r="J1002" s="224">
        <f>ROUND(I1002*H1002,2)</f>
        <v>0</v>
      </c>
      <c r="K1002" s="222" t="s">
        <v>140</v>
      </c>
      <c r="L1002" s="46"/>
      <c r="M1002" s="226" t="s">
        <v>18</v>
      </c>
      <c r="N1002" s="227" t="s">
        <v>43</v>
      </c>
      <c r="O1002" s="86"/>
      <c r="P1002" s="228">
        <f>O1002*H1002</f>
        <v>0</v>
      </c>
      <c r="Q1002" s="228">
        <v>0.0074999999999999997</v>
      </c>
      <c r="R1002" s="228">
        <f>Q1002*H1002</f>
        <v>0.37267499999999998</v>
      </c>
      <c r="S1002" s="228">
        <v>0</v>
      </c>
      <c r="T1002" s="22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30" t="s">
        <v>270</v>
      </c>
      <c r="AT1002" s="230" t="s">
        <v>136</v>
      </c>
      <c r="AU1002" s="230" t="s">
        <v>82</v>
      </c>
      <c r="AY1002" s="19" t="s">
        <v>133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9" t="s">
        <v>80</v>
      </c>
      <c r="BK1002" s="231">
        <f>ROUND(I1002*H1002,2)</f>
        <v>0</v>
      </c>
      <c r="BL1002" s="19" t="s">
        <v>270</v>
      </c>
      <c r="BM1002" s="230" t="s">
        <v>856</v>
      </c>
    </row>
    <row r="1003" s="13" customFormat="1">
      <c r="A1003" s="13"/>
      <c r="B1003" s="232"/>
      <c r="C1003" s="233"/>
      <c r="D1003" s="234" t="s">
        <v>143</v>
      </c>
      <c r="E1003" s="235" t="s">
        <v>18</v>
      </c>
      <c r="F1003" s="236" t="s">
        <v>268</v>
      </c>
      <c r="G1003" s="233"/>
      <c r="H1003" s="235" t="s">
        <v>18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143</v>
      </c>
      <c r="AU1003" s="242" t="s">
        <v>82</v>
      </c>
      <c r="AV1003" s="13" t="s">
        <v>80</v>
      </c>
      <c r="AW1003" s="13" t="s">
        <v>34</v>
      </c>
      <c r="AX1003" s="13" t="s">
        <v>72</v>
      </c>
      <c r="AY1003" s="242" t="s">
        <v>133</v>
      </c>
    </row>
    <row r="1004" s="14" customFormat="1">
      <c r="A1004" s="14"/>
      <c r="B1004" s="243"/>
      <c r="C1004" s="244"/>
      <c r="D1004" s="234" t="s">
        <v>143</v>
      </c>
      <c r="E1004" s="245" t="s">
        <v>18</v>
      </c>
      <c r="F1004" s="246" t="s">
        <v>429</v>
      </c>
      <c r="G1004" s="244"/>
      <c r="H1004" s="247">
        <v>49.689999999999998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143</v>
      </c>
      <c r="AU1004" s="253" t="s">
        <v>82</v>
      </c>
      <c r="AV1004" s="14" t="s">
        <v>82</v>
      </c>
      <c r="AW1004" s="14" t="s">
        <v>34</v>
      </c>
      <c r="AX1004" s="14" t="s">
        <v>72</v>
      </c>
      <c r="AY1004" s="253" t="s">
        <v>133</v>
      </c>
    </row>
    <row r="1005" s="15" customFormat="1">
      <c r="A1005" s="15"/>
      <c r="B1005" s="254"/>
      <c r="C1005" s="255"/>
      <c r="D1005" s="234" t="s">
        <v>143</v>
      </c>
      <c r="E1005" s="256" t="s">
        <v>18</v>
      </c>
      <c r="F1005" s="257" t="s">
        <v>148</v>
      </c>
      <c r="G1005" s="255"/>
      <c r="H1005" s="258">
        <v>49.689999999999998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4" t="s">
        <v>143</v>
      </c>
      <c r="AU1005" s="264" t="s">
        <v>82</v>
      </c>
      <c r="AV1005" s="15" t="s">
        <v>141</v>
      </c>
      <c r="AW1005" s="15" t="s">
        <v>34</v>
      </c>
      <c r="AX1005" s="15" t="s">
        <v>80</v>
      </c>
      <c r="AY1005" s="264" t="s">
        <v>133</v>
      </c>
    </row>
    <row r="1006" s="2" customFormat="1" ht="21.75" customHeight="1">
      <c r="A1006" s="40"/>
      <c r="B1006" s="41"/>
      <c r="C1006" s="220" t="s">
        <v>857</v>
      </c>
      <c r="D1006" s="220" t="s">
        <v>136</v>
      </c>
      <c r="E1006" s="221" t="s">
        <v>858</v>
      </c>
      <c r="F1006" s="222" t="s">
        <v>859</v>
      </c>
      <c r="G1006" s="223" t="s">
        <v>178</v>
      </c>
      <c r="H1006" s="224">
        <v>49.689999999999998</v>
      </c>
      <c r="I1006" s="225"/>
      <c r="J1006" s="224">
        <f>ROUND(I1006*H1006,2)</f>
        <v>0</v>
      </c>
      <c r="K1006" s="222" t="s">
        <v>140</v>
      </c>
      <c r="L1006" s="46"/>
      <c r="M1006" s="226" t="s">
        <v>18</v>
      </c>
      <c r="N1006" s="227" t="s">
        <v>43</v>
      </c>
      <c r="O1006" s="86"/>
      <c r="P1006" s="228">
        <f>O1006*H1006</f>
        <v>0</v>
      </c>
      <c r="Q1006" s="228">
        <v>0.0063</v>
      </c>
      <c r="R1006" s="228">
        <f>Q1006*H1006</f>
        <v>0.31304699999999996</v>
      </c>
      <c r="S1006" s="228">
        <v>0</v>
      </c>
      <c r="T1006" s="22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0" t="s">
        <v>270</v>
      </c>
      <c r="AT1006" s="230" t="s">
        <v>136</v>
      </c>
      <c r="AU1006" s="230" t="s">
        <v>82</v>
      </c>
      <c r="AY1006" s="19" t="s">
        <v>133</v>
      </c>
      <c r="BE1006" s="231">
        <f>IF(N1006="základní",J1006,0)</f>
        <v>0</v>
      </c>
      <c r="BF1006" s="231">
        <f>IF(N1006="snížená",J1006,0)</f>
        <v>0</v>
      </c>
      <c r="BG1006" s="231">
        <f>IF(N1006="zákl. přenesená",J1006,0)</f>
        <v>0</v>
      </c>
      <c r="BH1006" s="231">
        <f>IF(N1006="sníž. přenesená",J1006,0)</f>
        <v>0</v>
      </c>
      <c r="BI1006" s="231">
        <f>IF(N1006="nulová",J1006,0)</f>
        <v>0</v>
      </c>
      <c r="BJ1006" s="19" t="s">
        <v>80</v>
      </c>
      <c r="BK1006" s="231">
        <f>ROUND(I1006*H1006,2)</f>
        <v>0</v>
      </c>
      <c r="BL1006" s="19" t="s">
        <v>270</v>
      </c>
      <c r="BM1006" s="230" t="s">
        <v>860</v>
      </c>
    </row>
    <row r="1007" s="13" customFormat="1">
      <c r="A1007" s="13"/>
      <c r="B1007" s="232"/>
      <c r="C1007" s="233"/>
      <c r="D1007" s="234" t="s">
        <v>143</v>
      </c>
      <c r="E1007" s="235" t="s">
        <v>18</v>
      </c>
      <c r="F1007" s="236" t="s">
        <v>268</v>
      </c>
      <c r="G1007" s="233"/>
      <c r="H1007" s="235" t="s">
        <v>18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143</v>
      </c>
      <c r="AU1007" s="242" t="s">
        <v>82</v>
      </c>
      <c r="AV1007" s="13" t="s">
        <v>80</v>
      </c>
      <c r="AW1007" s="13" t="s">
        <v>34</v>
      </c>
      <c r="AX1007" s="13" t="s">
        <v>72</v>
      </c>
      <c r="AY1007" s="242" t="s">
        <v>133</v>
      </c>
    </row>
    <row r="1008" s="14" customFormat="1">
      <c r="A1008" s="14"/>
      <c r="B1008" s="243"/>
      <c r="C1008" s="244"/>
      <c r="D1008" s="234" t="s">
        <v>143</v>
      </c>
      <c r="E1008" s="245" t="s">
        <v>18</v>
      </c>
      <c r="F1008" s="246" t="s">
        <v>429</v>
      </c>
      <c r="G1008" s="244"/>
      <c r="H1008" s="247">
        <v>49.689999999999998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143</v>
      </c>
      <c r="AU1008" s="253" t="s">
        <v>82</v>
      </c>
      <c r="AV1008" s="14" t="s">
        <v>82</v>
      </c>
      <c r="AW1008" s="14" t="s">
        <v>34</v>
      </c>
      <c r="AX1008" s="14" t="s">
        <v>72</v>
      </c>
      <c r="AY1008" s="253" t="s">
        <v>133</v>
      </c>
    </row>
    <row r="1009" s="15" customFormat="1">
      <c r="A1009" s="15"/>
      <c r="B1009" s="254"/>
      <c r="C1009" s="255"/>
      <c r="D1009" s="234" t="s">
        <v>143</v>
      </c>
      <c r="E1009" s="256" t="s">
        <v>18</v>
      </c>
      <c r="F1009" s="257" t="s">
        <v>148</v>
      </c>
      <c r="G1009" s="255"/>
      <c r="H1009" s="258">
        <v>49.689999999999998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4" t="s">
        <v>143</v>
      </c>
      <c r="AU1009" s="264" t="s">
        <v>82</v>
      </c>
      <c r="AV1009" s="15" t="s">
        <v>141</v>
      </c>
      <c r="AW1009" s="15" t="s">
        <v>34</v>
      </c>
      <c r="AX1009" s="15" t="s">
        <v>80</v>
      </c>
      <c r="AY1009" s="264" t="s">
        <v>133</v>
      </c>
    </row>
    <row r="1010" s="2" customFormat="1" ht="16.5" customHeight="1">
      <c r="A1010" s="40"/>
      <c r="B1010" s="41"/>
      <c r="C1010" s="265" t="s">
        <v>861</v>
      </c>
      <c r="D1010" s="265" t="s">
        <v>193</v>
      </c>
      <c r="E1010" s="266" t="s">
        <v>862</v>
      </c>
      <c r="F1010" s="267" t="s">
        <v>863</v>
      </c>
      <c r="G1010" s="268" t="s">
        <v>178</v>
      </c>
      <c r="H1010" s="269">
        <v>54.659999999999997</v>
      </c>
      <c r="I1010" s="270"/>
      <c r="J1010" s="269">
        <f>ROUND(I1010*H1010,2)</f>
        <v>0</v>
      </c>
      <c r="K1010" s="267" t="s">
        <v>140</v>
      </c>
      <c r="L1010" s="271"/>
      <c r="M1010" s="272" t="s">
        <v>18</v>
      </c>
      <c r="N1010" s="273" t="s">
        <v>43</v>
      </c>
      <c r="O1010" s="86"/>
      <c r="P1010" s="228">
        <f>O1010*H1010</f>
        <v>0</v>
      </c>
      <c r="Q1010" s="228">
        <v>0.017999999999999999</v>
      </c>
      <c r="R1010" s="228">
        <f>Q1010*H1010</f>
        <v>0.98387999999999987</v>
      </c>
      <c r="S1010" s="228">
        <v>0</v>
      </c>
      <c r="T1010" s="22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0" t="s">
        <v>459</v>
      </c>
      <c r="AT1010" s="230" t="s">
        <v>193</v>
      </c>
      <c r="AU1010" s="230" t="s">
        <v>82</v>
      </c>
      <c r="AY1010" s="19" t="s">
        <v>133</v>
      </c>
      <c r="BE1010" s="231">
        <f>IF(N1010="základní",J1010,0)</f>
        <v>0</v>
      </c>
      <c r="BF1010" s="231">
        <f>IF(N1010="snížená",J1010,0)</f>
        <v>0</v>
      </c>
      <c r="BG1010" s="231">
        <f>IF(N1010="zákl. přenesená",J1010,0)</f>
        <v>0</v>
      </c>
      <c r="BH1010" s="231">
        <f>IF(N1010="sníž. přenesená",J1010,0)</f>
        <v>0</v>
      </c>
      <c r="BI1010" s="231">
        <f>IF(N1010="nulová",J1010,0)</f>
        <v>0</v>
      </c>
      <c r="BJ1010" s="19" t="s">
        <v>80</v>
      </c>
      <c r="BK1010" s="231">
        <f>ROUND(I1010*H1010,2)</f>
        <v>0</v>
      </c>
      <c r="BL1010" s="19" t="s">
        <v>270</v>
      </c>
      <c r="BM1010" s="230" t="s">
        <v>864</v>
      </c>
    </row>
    <row r="1011" s="13" customFormat="1">
      <c r="A1011" s="13"/>
      <c r="B1011" s="232"/>
      <c r="C1011" s="233"/>
      <c r="D1011" s="234" t="s">
        <v>143</v>
      </c>
      <c r="E1011" s="235" t="s">
        <v>18</v>
      </c>
      <c r="F1011" s="236" t="s">
        <v>268</v>
      </c>
      <c r="G1011" s="233"/>
      <c r="H1011" s="235" t="s">
        <v>18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143</v>
      </c>
      <c r="AU1011" s="242" t="s">
        <v>82</v>
      </c>
      <c r="AV1011" s="13" t="s">
        <v>80</v>
      </c>
      <c r="AW1011" s="13" t="s">
        <v>34</v>
      </c>
      <c r="AX1011" s="13" t="s">
        <v>72</v>
      </c>
      <c r="AY1011" s="242" t="s">
        <v>133</v>
      </c>
    </row>
    <row r="1012" s="14" customFormat="1">
      <c r="A1012" s="14"/>
      <c r="B1012" s="243"/>
      <c r="C1012" s="244"/>
      <c r="D1012" s="234" t="s">
        <v>143</v>
      </c>
      <c r="E1012" s="245" t="s">
        <v>18</v>
      </c>
      <c r="F1012" s="246" t="s">
        <v>429</v>
      </c>
      <c r="G1012" s="244"/>
      <c r="H1012" s="247">
        <v>49.689999999999998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143</v>
      </c>
      <c r="AU1012" s="253" t="s">
        <v>82</v>
      </c>
      <c r="AV1012" s="14" t="s">
        <v>82</v>
      </c>
      <c r="AW1012" s="14" t="s">
        <v>34</v>
      </c>
      <c r="AX1012" s="14" t="s">
        <v>72</v>
      </c>
      <c r="AY1012" s="253" t="s">
        <v>133</v>
      </c>
    </row>
    <row r="1013" s="15" customFormat="1">
      <c r="A1013" s="15"/>
      <c r="B1013" s="254"/>
      <c r="C1013" s="255"/>
      <c r="D1013" s="234" t="s">
        <v>143</v>
      </c>
      <c r="E1013" s="256" t="s">
        <v>18</v>
      </c>
      <c r="F1013" s="257" t="s">
        <v>148</v>
      </c>
      <c r="G1013" s="255"/>
      <c r="H1013" s="258">
        <v>49.689999999999998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143</v>
      </c>
      <c r="AU1013" s="264" t="s">
        <v>82</v>
      </c>
      <c r="AV1013" s="15" t="s">
        <v>141</v>
      </c>
      <c r="AW1013" s="15" t="s">
        <v>34</v>
      </c>
      <c r="AX1013" s="15" t="s">
        <v>80</v>
      </c>
      <c r="AY1013" s="264" t="s">
        <v>133</v>
      </c>
    </row>
    <row r="1014" s="14" customFormat="1">
      <c r="A1014" s="14"/>
      <c r="B1014" s="243"/>
      <c r="C1014" s="244"/>
      <c r="D1014" s="234" t="s">
        <v>143</v>
      </c>
      <c r="E1014" s="244"/>
      <c r="F1014" s="246" t="s">
        <v>865</v>
      </c>
      <c r="G1014" s="244"/>
      <c r="H1014" s="247">
        <v>54.659999999999997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143</v>
      </c>
      <c r="AU1014" s="253" t="s">
        <v>82</v>
      </c>
      <c r="AV1014" s="14" t="s">
        <v>82</v>
      </c>
      <c r="AW1014" s="14" t="s">
        <v>4</v>
      </c>
      <c r="AX1014" s="14" t="s">
        <v>80</v>
      </c>
      <c r="AY1014" s="253" t="s">
        <v>133</v>
      </c>
    </row>
    <row r="1015" s="2" customFormat="1" ht="21.75" customHeight="1">
      <c r="A1015" s="40"/>
      <c r="B1015" s="41"/>
      <c r="C1015" s="220" t="s">
        <v>866</v>
      </c>
      <c r="D1015" s="220" t="s">
        <v>136</v>
      </c>
      <c r="E1015" s="221" t="s">
        <v>867</v>
      </c>
      <c r="F1015" s="222" t="s">
        <v>868</v>
      </c>
      <c r="G1015" s="223" t="s">
        <v>178</v>
      </c>
      <c r="H1015" s="224">
        <v>49.689999999999998</v>
      </c>
      <c r="I1015" s="225"/>
      <c r="J1015" s="224">
        <f>ROUND(I1015*H1015,2)</f>
        <v>0</v>
      </c>
      <c r="K1015" s="222" t="s">
        <v>140</v>
      </c>
      <c r="L1015" s="46"/>
      <c r="M1015" s="226" t="s">
        <v>18</v>
      </c>
      <c r="N1015" s="227" t="s">
        <v>43</v>
      </c>
      <c r="O1015" s="86"/>
      <c r="P1015" s="228">
        <f>O1015*H1015</f>
        <v>0</v>
      </c>
      <c r="Q1015" s="228">
        <v>0</v>
      </c>
      <c r="R1015" s="228">
        <f>Q1015*H1015</f>
        <v>0</v>
      </c>
      <c r="S1015" s="228">
        <v>0</v>
      </c>
      <c r="T1015" s="22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0" t="s">
        <v>270</v>
      </c>
      <c r="AT1015" s="230" t="s">
        <v>136</v>
      </c>
      <c r="AU1015" s="230" t="s">
        <v>82</v>
      </c>
      <c r="AY1015" s="19" t="s">
        <v>133</v>
      </c>
      <c r="BE1015" s="231">
        <f>IF(N1015="základní",J1015,0)</f>
        <v>0</v>
      </c>
      <c r="BF1015" s="231">
        <f>IF(N1015="snížená",J1015,0)</f>
        <v>0</v>
      </c>
      <c r="BG1015" s="231">
        <f>IF(N1015="zákl. přenesená",J1015,0)</f>
        <v>0</v>
      </c>
      <c r="BH1015" s="231">
        <f>IF(N1015="sníž. přenesená",J1015,0)</f>
        <v>0</v>
      </c>
      <c r="BI1015" s="231">
        <f>IF(N1015="nulová",J1015,0)</f>
        <v>0</v>
      </c>
      <c r="BJ1015" s="19" t="s">
        <v>80</v>
      </c>
      <c r="BK1015" s="231">
        <f>ROUND(I1015*H1015,2)</f>
        <v>0</v>
      </c>
      <c r="BL1015" s="19" t="s">
        <v>270</v>
      </c>
      <c r="BM1015" s="230" t="s">
        <v>869</v>
      </c>
    </row>
    <row r="1016" s="13" customFormat="1">
      <c r="A1016" s="13"/>
      <c r="B1016" s="232"/>
      <c r="C1016" s="233"/>
      <c r="D1016" s="234" t="s">
        <v>143</v>
      </c>
      <c r="E1016" s="235" t="s">
        <v>18</v>
      </c>
      <c r="F1016" s="236" t="s">
        <v>268</v>
      </c>
      <c r="G1016" s="233"/>
      <c r="H1016" s="235" t="s">
        <v>18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143</v>
      </c>
      <c r="AU1016" s="242" t="s">
        <v>82</v>
      </c>
      <c r="AV1016" s="13" t="s">
        <v>80</v>
      </c>
      <c r="AW1016" s="13" t="s">
        <v>34</v>
      </c>
      <c r="AX1016" s="13" t="s">
        <v>72</v>
      </c>
      <c r="AY1016" s="242" t="s">
        <v>133</v>
      </c>
    </row>
    <row r="1017" s="14" customFormat="1">
      <c r="A1017" s="14"/>
      <c r="B1017" s="243"/>
      <c r="C1017" s="244"/>
      <c r="D1017" s="234" t="s">
        <v>143</v>
      </c>
      <c r="E1017" s="245" t="s">
        <v>18</v>
      </c>
      <c r="F1017" s="246" t="s">
        <v>429</v>
      </c>
      <c r="G1017" s="244"/>
      <c r="H1017" s="247">
        <v>49.689999999999998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143</v>
      </c>
      <c r="AU1017" s="253" t="s">
        <v>82</v>
      </c>
      <c r="AV1017" s="14" t="s">
        <v>82</v>
      </c>
      <c r="AW1017" s="14" t="s">
        <v>34</v>
      </c>
      <c r="AX1017" s="14" t="s">
        <v>72</v>
      </c>
      <c r="AY1017" s="253" t="s">
        <v>133</v>
      </c>
    </row>
    <row r="1018" s="15" customFormat="1">
      <c r="A1018" s="15"/>
      <c r="B1018" s="254"/>
      <c r="C1018" s="255"/>
      <c r="D1018" s="234" t="s">
        <v>143</v>
      </c>
      <c r="E1018" s="256" t="s">
        <v>18</v>
      </c>
      <c r="F1018" s="257" t="s">
        <v>148</v>
      </c>
      <c r="G1018" s="255"/>
      <c r="H1018" s="258">
        <v>49.689999999999998</v>
      </c>
      <c r="I1018" s="259"/>
      <c r="J1018" s="255"/>
      <c r="K1018" s="255"/>
      <c r="L1018" s="260"/>
      <c r="M1018" s="261"/>
      <c r="N1018" s="262"/>
      <c r="O1018" s="262"/>
      <c r="P1018" s="262"/>
      <c r="Q1018" s="262"/>
      <c r="R1018" s="262"/>
      <c r="S1018" s="262"/>
      <c r="T1018" s="263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4" t="s">
        <v>143</v>
      </c>
      <c r="AU1018" s="264" t="s">
        <v>82</v>
      </c>
      <c r="AV1018" s="15" t="s">
        <v>141</v>
      </c>
      <c r="AW1018" s="15" t="s">
        <v>34</v>
      </c>
      <c r="AX1018" s="15" t="s">
        <v>80</v>
      </c>
      <c r="AY1018" s="264" t="s">
        <v>133</v>
      </c>
    </row>
    <row r="1019" s="2" customFormat="1" ht="21.75" customHeight="1">
      <c r="A1019" s="40"/>
      <c r="B1019" s="41"/>
      <c r="C1019" s="220" t="s">
        <v>870</v>
      </c>
      <c r="D1019" s="220" t="s">
        <v>136</v>
      </c>
      <c r="E1019" s="221" t="s">
        <v>871</v>
      </c>
      <c r="F1019" s="222" t="s">
        <v>872</v>
      </c>
      <c r="G1019" s="223" t="s">
        <v>647</v>
      </c>
      <c r="H1019" s="225"/>
      <c r="I1019" s="225"/>
      <c r="J1019" s="224">
        <f>ROUND(I1019*H1019,2)</f>
        <v>0</v>
      </c>
      <c r="K1019" s="222" t="s">
        <v>140</v>
      </c>
      <c r="L1019" s="46"/>
      <c r="M1019" s="226" t="s">
        <v>18</v>
      </c>
      <c r="N1019" s="227" t="s">
        <v>43</v>
      </c>
      <c r="O1019" s="86"/>
      <c r="P1019" s="228">
        <f>O1019*H1019</f>
        <v>0</v>
      </c>
      <c r="Q1019" s="228">
        <v>0</v>
      </c>
      <c r="R1019" s="228">
        <f>Q1019*H1019</f>
        <v>0</v>
      </c>
      <c r="S1019" s="228">
        <v>0</v>
      </c>
      <c r="T1019" s="22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0" t="s">
        <v>270</v>
      </c>
      <c r="AT1019" s="230" t="s">
        <v>136</v>
      </c>
      <c r="AU1019" s="230" t="s">
        <v>82</v>
      </c>
      <c r="AY1019" s="19" t="s">
        <v>133</v>
      </c>
      <c r="BE1019" s="231">
        <f>IF(N1019="základní",J1019,0)</f>
        <v>0</v>
      </c>
      <c r="BF1019" s="231">
        <f>IF(N1019="snížená",J1019,0)</f>
        <v>0</v>
      </c>
      <c r="BG1019" s="231">
        <f>IF(N1019="zákl. přenesená",J1019,0)</f>
        <v>0</v>
      </c>
      <c r="BH1019" s="231">
        <f>IF(N1019="sníž. přenesená",J1019,0)</f>
        <v>0</v>
      </c>
      <c r="BI1019" s="231">
        <f>IF(N1019="nulová",J1019,0)</f>
        <v>0</v>
      </c>
      <c r="BJ1019" s="19" t="s">
        <v>80</v>
      </c>
      <c r="BK1019" s="231">
        <f>ROUND(I1019*H1019,2)</f>
        <v>0</v>
      </c>
      <c r="BL1019" s="19" t="s">
        <v>270</v>
      </c>
      <c r="BM1019" s="230" t="s">
        <v>873</v>
      </c>
    </row>
    <row r="1020" s="12" customFormat="1" ht="22.8" customHeight="1">
      <c r="A1020" s="12"/>
      <c r="B1020" s="204"/>
      <c r="C1020" s="205"/>
      <c r="D1020" s="206" t="s">
        <v>71</v>
      </c>
      <c r="E1020" s="218" t="s">
        <v>874</v>
      </c>
      <c r="F1020" s="218" t="s">
        <v>875</v>
      </c>
      <c r="G1020" s="205"/>
      <c r="H1020" s="205"/>
      <c r="I1020" s="208"/>
      <c r="J1020" s="219">
        <f>BK1020</f>
        <v>0</v>
      </c>
      <c r="K1020" s="205"/>
      <c r="L1020" s="210"/>
      <c r="M1020" s="211"/>
      <c r="N1020" s="212"/>
      <c r="O1020" s="212"/>
      <c r="P1020" s="213">
        <f>SUM(P1021:P1047)</f>
        <v>0</v>
      </c>
      <c r="Q1020" s="212"/>
      <c r="R1020" s="213">
        <f>SUM(R1021:R1047)</f>
        <v>0.043740100000000004</v>
      </c>
      <c r="S1020" s="212"/>
      <c r="T1020" s="214">
        <f>SUM(T1021:T1047)</f>
        <v>0.16300000000000001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15" t="s">
        <v>82</v>
      </c>
      <c r="AT1020" s="216" t="s">
        <v>71</v>
      </c>
      <c r="AU1020" s="216" t="s">
        <v>80</v>
      </c>
      <c r="AY1020" s="215" t="s">
        <v>133</v>
      </c>
      <c r="BK1020" s="217">
        <f>SUM(BK1021:BK1047)</f>
        <v>0</v>
      </c>
    </row>
    <row r="1021" s="2" customFormat="1" ht="16.5" customHeight="1">
      <c r="A1021" s="40"/>
      <c r="B1021" s="41"/>
      <c r="C1021" s="220" t="s">
        <v>876</v>
      </c>
      <c r="D1021" s="220" t="s">
        <v>136</v>
      </c>
      <c r="E1021" s="221" t="s">
        <v>877</v>
      </c>
      <c r="F1021" s="222" t="s">
        <v>878</v>
      </c>
      <c r="G1021" s="223" t="s">
        <v>178</v>
      </c>
      <c r="H1021" s="224">
        <v>65.200000000000003</v>
      </c>
      <c r="I1021" s="225"/>
      <c r="J1021" s="224">
        <f>ROUND(I1021*H1021,2)</f>
        <v>0</v>
      </c>
      <c r="K1021" s="222" t="s">
        <v>140</v>
      </c>
      <c r="L1021" s="46"/>
      <c r="M1021" s="226" t="s">
        <v>18</v>
      </c>
      <c r="N1021" s="227" t="s">
        <v>43</v>
      </c>
      <c r="O1021" s="86"/>
      <c r="P1021" s="228">
        <f>O1021*H1021</f>
        <v>0</v>
      </c>
      <c r="Q1021" s="228">
        <v>0</v>
      </c>
      <c r="R1021" s="228">
        <f>Q1021*H1021</f>
        <v>0</v>
      </c>
      <c r="S1021" s="228">
        <v>0</v>
      </c>
      <c r="T1021" s="22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30" t="s">
        <v>270</v>
      </c>
      <c r="AT1021" s="230" t="s">
        <v>136</v>
      </c>
      <c r="AU1021" s="230" t="s">
        <v>82</v>
      </c>
      <c r="AY1021" s="19" t="s">
        <v>133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9" t="s">
        <v>80</v>
      </c>
      <c r="BK1021" s="231">
        <f>ROUND(I1021*H1021,2)</f>
        <v>0</v>
      </c>
      <c r="BL1021" s="19" t="s">
        <v>270</v>
      </c>
      <c r="BM1021" s="230" t="s">
        <v>879</v>
      </c>
    </row>
    <row r="1022" s="13" customFormat="1">
      <c r="A1022" s="13"/>
      <c r="B1022" s="232"/>
      <c r="C1022" s="233"/>
      <c r="D1022" s="234" t="s">
        <v>143</v>
      </c>
      <c r="E1022" s="235" t="s">
        <v>18</v>
      </c>
      <c r="F1022" s="236" t="s">
        <v>412</v>
      </c>
      <c r="G1022" s="233"/>
      <c r="H1022" s="235" t="s">
        <v>18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143</v>
      </c>
      <c r="AU1022" s="242" t="s">
        <v>82</v>
      </c>
      <c r="AV1022" s="13" t="s">
        <v>80</v>
      </c>
      <c r="AW1022" s="13" t="s">
        <v>34</v>
      </c>
      <c r="AX1022" s="13" t="s">
        <v>72</v>
      </c>
      <c r="AY1022" s="242" t="s">
        <v>133</v>
      </c>
    </row>
    <row r="1023" s="14" customFormat="1">
      <c r="A1023" s="14"/>
      <c r="B1023" s="243"/>
      <c r="C1023" s="244"/>
      <c r="D1023" s="234" t="s">
        <v>143</v>
      </c>
      <c r="E1023" s="245" t="s">
        <v>18</v>
      </c>
      <c r="F1023" s="246" t="s">
        <v>880</v>
      </c>
      <c r="G1023" s="244"/>
      <c r="H1023" s="247">
        <v>65.200000000000003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143</v>
      </c>
      <c r="AU1023" s="253" t="s">
        <v>82</v>
      </c>
      <c r="AV1023" s="14" t="s">
        <v>82</v>
      </c>
      <c r="AW1023" s="14" t="s">
        <v>34</v>
      </c>
      <c r="AX1023" s="14" t="s">
        <v>72</v>
      </c>
      <c r="AY1023" s="253" t="s">
        <v>133</v>
      </c>
    </row>
    <row r="1024" s="15" customFormat="1">
      <c r="A1024" s="15"/>
      <c r="B1024" s="254"/>
      <c r="C1024" s="255"/>
      <c r="D1024" s="234" t="s">
        <v>143</v>
      </c>
      <c r="E1024" s="256" t="s">
        <v>18</v>
      </c>
      <c r="F1024" s="257" t="s">
        <v>148</v>
      </c>
      <c r="G1024" s="255"/>
      <c r="H1024" s="258">
        <v>65.200000000000003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4" t="s">
        <v>143</v>
      </c>
      <c r="AU1024" s="264" t="s">
        <v>82</v>
      </c>
      <c r="AV1024" s="15" t="s">
        <v>141</v>
      </c>
      <c r="AW1024" s="15" t="s">
        <v>34</v>
      </c>
      <c r="AX1024" s="15" t="s">
        <v>80</v>
      </c>
      <c r="AY1024" s="264" t="s">
        <v>133</v>
      </c>
    </row>
    <row r="1025" s="2" customFormat="1" ht="16.5" customHeight="1">
      <c r="A1025" s="40"/>
      <c r="B1025" s="41"/>
      <c r="C1025" s="220" t="s">
        <v>881</v>
      </c>
      <c r="D1025" s="220" t="s">
        <v>136</v>
      </c>
      <c r="E1025" s="221" t="s">
        <v>882</v>
      </c>
      <c r="F1025" s="222" t="s">
        <v>883</v>
      </c>
      <c r="G1025" s="223" t="s">
        <v>178</v>
      </c>
      <c r="H1025" s="224">
        <v>65.200000000000003</v>
      </c>
      <c r="I1025" s="225"/>
      <c r="J1025" s="224">
        <f>ROUND(I1025*H1025,2)</f>
        <v>0</v>
      </c>
      <c r="K1025" s="222" t="s">
        <v>140</v>
      </c>
      <c r="L1025" s="46"/>
      <c r="M1025" s="226" t="s">
        <v>18</v>
      </c>
      <c r="N1025" s="227" t="s">
        <v>43</v>
      </c>
      <c r="O1025" s="86"/>
      <c r="P1025" s="228">
        <f>O1025*H1025</f>
        <v>0</v>
      </c>
      <c r="Q1025" s="228">
        <v>0</v>
      </c>
      <c r="R1025" s="228">
        <f>Q1025*H1025</f>
        <v>0</v>
      </c>
      <c r="S1025" s="228">
        <v>0.0025000000000000001</v>
      </c>
      <c r="T1025" s="229">
        <f>S1025*H1025</f>
        <v>0.16300000000000001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0" t="s">
        <v>270</v>
      </c>
      <c r="AT1025" s="230" t="s">
        <v>136</v>
      </c>
      <c r="AU1025" s="230" t="s">
        <v>82</v>
      </c>
      <c r="AY1025" s="19" t="s">
        <v>133</v>
      </c>
      <c r="BE1025" s="231">
        <f>IF(N1025="základní",J1025,0)</f>
        <v>0</v>
      </c>
      <c r="BF1025" s="231">
        <f>IF(N1025="snížená",J1025,0)</f>
        <v>0</v>
      </c>
      <c r="BG1025" s="231">
        <f>IF(N1025="zákl. přenesená",J1025,0)</f>
        <v>0</v>
      </c>
      <c r="BH1025" s="231">
        <f>IF(N1025="sníž. přenesená",J1025,0)</f>
        <v>0</v>
      </c>
      <c r="BI1025" s="231">
        <f>IF(N1025="nulová",J1025,0)</f>
        <v>0</v>
      </c>
      <c r="BJ1025" s="19" t="s">
        <v>80</v>
      </c>
      <c r="BK1025" s="231">
        <f>ROUND(I1025*H1025,2)</f>
        <v>0</v>
      </c>
      <c r="BL1025" s="19" t="s">
        <v>270</v>
      </c>
      <c r="BM1025" s="230" t="s">
        <v>884</v>
      </c>
    </row>
    <row r="1026" s="13" customFormat="1">
      <c r="A1026" s="13"/>
      <c r="B1026" s="232"/>
      <c r="C1026" s="233"/>
      <c r="D1026" s="234" t="s">
        <v>143</v>
      </c>
      <c r="E1026" s="235" t="s">
        <v>18</v>
      </c>
      <c r="F1026" s="236" t="s">
        <v>412</v>
      </c>
      <c r="G1026" s="233"/>
      <c r="H1026" s="235" t="s">
        <v>18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143</v>
      </c>
      <c r="AU1026" s="242" t="s">
        <v>82</v>
      </c>
      <c r="AV1026" s="13" t="s">
        <v>80</v>
      </c>
      <c r="AW1026" s="13" t="s">
        <v>34</v>
      </c>
      <c r="AX1026" s="13" t="s">
        <v>72</v>
      </c>
      <c r="AY1026" s="242" t="s">
        <v>133</v>
      </c>
    </row>
    <row r="1027" s="14" customFormat="1">
      <c r="A1027" s="14"/>
      <c r="B1027" s="243"/>
      <c r="C1027" s="244"/>
      <c r="D1027" s="234" t="s">
        <v>143</v>
      </c>
      <c r="E1027" s="245" t="s">
        <v>18</v>
      </c>
      <c r="F1027" s="246" t="s">
        <v>880</v>
      </c>
      <c r="G1027" s="244"/>
      <c r="H1027" s="247">
        <v>65.200000000000003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143</v>
      </c>
      <c r="AU1027" s="253" t="s">
        <v>82</v>
      </c>
      <c r="AV1027" s="14" t="s">
        <v>82</v>
      </c>
      <c r="AW1027" s="14" t="s">
        <v>34</v>
      </c>
      <c r="AX1027" s="14" t="s">
        <v>72</v>
      </c>
      <c r="AY1027" s="253" t="s">
        <v>133</v>
      </c>
    </row>
    <row r="1028" s="15" customFormat="1">
      <c r="A1028" s="15"/>
      <c r="B1028" s="254"/>
      <c r="C1028" s="255"/>
      <c r="D1028" s="234" t="s">
        <v>143</v>
      </c>
      <c r="E1028" s="256" t="s">
        <v>18</v>
      </c>
      <c r="F1028" s="257" t="s">
        <v>148</v>
      </c>
      <c r="G1028" s="255"/>
      <c r="H1028" s="258">
        <v>65.200000000000003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4" t="s">
        <v>143</v>
      </c>
      <c r="AU1028" s="264" t="s">
        <v>82</v>
      </c>
      <c r="AV1028" s="15" t="s">
        <v>141</v>
      </c>
      <c r="AW1028" s="15" t="s">
        <v>34</v>
      </c>
      <c r="AX1028" s="15" t="s">
        <v>80</v>
      </c>
      <c r="AY1028" s="264" t="s">
        <v>133</v>
      </c>
    </row>
    <row r="1029" s="2" customFormat="1" ht="16.5" customHeight="1">
      <c r="A1029" s="40"/>
      <c r="B1029" s="41"/>
      <c r="C1029" s="220" t="s">
        <v>885</v>
      </c>
      <c r="D1029" s="220" t="s">
        <v>136</v>
      </c>
      <c r="E1029" s="221" t="s">
        <v>886</v>
      </c>
      <c r="F1029" s="222" t="s">
        <v>887</v>
      </c>
      <c r="G1029" s="223" t="s">
        <v>178</v>
      </c>
      <c r="H1029" s="224">
        <v>7.9900000000000002</v>
      </c>
      <c r="I1029" s="225"/>
      <c r="J1029" s="224">
        <f>ROUND(I1029*H1029,2)</f>
        <v>0</v>
      </c>
      <c r="K1029" s="222" t="s">
        <v>140</v>
      </c>
      <c r="L1029" s="46"/>
      <c r="M1029" s="226" t="s">
        <v>18</v>
      </c>
      <c r="N1029" s="227" t="s">
        <v>43</v>
      </c>
      <c r="O1029" s="86"/>
      <c r="P1029" s="228">
        <f>O1029*H1029</f>
        <v>0</v>
      </c>
      <c r="Q1029" s="228">
        <v>0.00029999999999999997</v>
      </c>
      <c r="R1029" s="228">
        <f>Q1029*H1029</f>
        <v>0.0023969999999999998</v>
      </c>
      <c r="S1029" s="228">
        <v>0</v>
      </c>
      <c r="T1029" s="22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30" t="s">
        <v>270</v>
      </c>
      <c r="AT1029" s="230" t="s">
        <v>136</v>
      </c>
      <c r="AU1029" s="230" t="s">
        <v>82</v>
      </c>
      <c r="AY1029" s="19" t="s">
        <v>133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9" t="s">
        <v>80</v>
      </c>
      <c r="BK1029" s="231">
        <f>ROUND(I1029*H1029,2)</f>
        <v>0</v>
      </c>
      <c r="BL1029" s="19" t="s">
        <v>270</v>
      </c>
      <c r="BM1029" s="230" t="s">
        <v>888</v>
      </c>
    </row>
    <row r="1030" s="13" customFormat="1">
      <c r="A1030" s="13"/>
      <c r="B1030" s="232"/>
      <c r="C1030" s="233"/>
      <c r="D1030" s="234" t="s">
        <v>143</v>
      </c>
      <c r="E1030" s="235" t="s">
        <v>18</v>
      </c>
      <c r="F1030" s="236" t="s">
        <v>268</v>
      </c>
      <c r="G1030" s="233"/>
      <c r="H1030" s="235" t="s">
        <v>18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143</v>
      </c>
      <c r="AU1030" s="242" t="s">
        <v>82</v>
      </c>
      <c r="AV1030" s="13" t="s">
        <v>80</v>
      </c>
      <c r="AW1030" s="13" t="s">
        <v>34</v>
      </c>
      <c r="AX1030" s="13" t="s">
        <v>72</v>
      </c>
      <c r="AY1030" s="242" t="s">
        <v>133</v>
      </c>
    </row>
    <row r="1031" s="14" customFormat="1">
      <c r="A1031" s="14"/>
      <c r="B1031" s="243"/>
      <c r="C1031" s="244"/>
      <c r="D1031" s="234" t="s">
        <v>143</v>
      </c>
      <c r="E1031" s="245" t="s">
        <v>18</v>
      </c>
      <c r="F1031" s="246" t="s">
        <v>889</v>
      </c>
      <c r="G1031" s="244"/>
      <c r="H1031" s="247">
        <v>7.9900000000000002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143</v>
      </c>
      <c r="AU1031" s="253" t="s">
        <v>82</v>
      </c>
      <c r="AV1031" s="14" t="s">
        <v>82</v>
      </c>
      <c r="AW1031" s="14" t="s">
        <v>34</v>
      </c>
      <c r="AX1031" s="14" t="s">
        <v>72</v>
      </c>
      <c r="AY1031" s="253" t="s">
        <v>133</v>
      </c>
    </row>
    <row r="1032" s="15" customFormat="1">
      <c r="A1032" s="15"/>
      <c r="B1032" s="254"/>
      <c r="C1032" s="255"/>
      <c r="D1032" s="234" t="s">
        <v>143</v>
      </c>
      <c r="E1032" s="256" t="s">
        <v>18</v>
      </c>
      <c r="F1032" s="257" t="s">
        <v>148</v>
      </c>
      <c r="G1032" s="255"/>
      <c r="H1032" s="258">
        <v>7.9900000000000002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143</v>
      </c>
      <c r="AU1032" s="264" t="s">
        <v>82</v>
      </c>
      <c r="AV1032" s="15" t="s">
        <v>141</v>
      </c>
      <c r="AW1032" s="15" t="s">
        <v>34</v>
      </c>
      <c r="AX1032" s="15" t="s">
        <v>80</v>
      </c>
      <c r="AY1032" s="264" t="s">
        <v>133</v>
      </c>
    </row>
    <row r="1033" s="2" customFormat="1" ht="21.75" customHeight="1">
      <c r="A1033" s="40"/>
      <c r="B1033" s="41"/>
      <c r="C1033" s="265" t="s">
        <v>890</v>
      </c>
      <c r="D1033" s="265" t="s">
        <v>193</v>
      </c>
      <c r="E1033" s="266" t="s">
        <v>891</v>
      </c>
      <c r="F1033" s="267" t="s">
        <v>892</v>
      </c>
      <c r="G1033" s="268" t="s">
        <v>178</v>
      </c>
      <c r="H1033" s="269">
        <v>8.7899999999999991</v>
      </c>
      <c r="I1033" s="270"/>
      <c r="J1033" s="269">
        <f>ROUND(I1033*H1033,2)</f>
        <v>0</v>
      </c>
      <c r="K1033" s="267" t="s">
        <v>140</v>
      </c>
      <c r="L1033" s="271"/>
      <c r="M1033" s="272" t="s">
        <v>18</v>
      </c>
      <c r="N1033" s="273" t="s">
        <v>43</v>
      </c>
      <c r="O1033" s="86"/>
      <c r="P1033" s="228">
        <f>O1033*H1033</f>
        <v>0</v>
      </c>
      <c r="Q1033" s="228">
        <v>0.0042900000000000004</v>
      </c>
      <c r="R1033" s="228">
        <f>Q1033*H1033</f>
        <v>0.037709100000000002</v>
      </c>
      <c r="S1033" s="228">
        <v>0</v>
      </c>
      <c r="T1033" s="22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0" t="s">
        <v>459</v>
      </c>
      <c r="AT1033" s="230" t="s">
        <v>193</v>
      </c>
      <c r="AU1033" s="230" t="s">
        <v>82</v>
      </c>
      <c r="AY1033" s="19" t="s">
        <v>133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9" t="s">
        <v>80</v>
      </c>
      <c r="BK1033" s="231">
        <f>ROUND(I1033*H1033,2)</f>
        <v>0</v>
      </c>
      <c r="BL1033" s="19" t="s">
        <v>270</v>
      </c>
      <c r="BM1033" s="230" t="s">
        <v>893</v>
      </c>
    </row>
    <row r="1034" s="13" customFormat="1">
      <c r="A1034" s="13"/>
      <c r="B1034" s="232"/>
      <c r="C1034" s="233"/>
      <c r="D1034" s="234" t="s">
        <v>143</v>
      </c>
      <c r="E1034" s="235" t="s">
        <v>18</v>
      </c>
      <c r="F1034" s="236" t="s">
        <v>268</v>
      </c>
      <c r="G1034" s="233"/>
      <c r="H1034" s="235" t="s">
        <v>18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143</v>
      </c>
      <c r="AU1034" s="242" t="s">
        <v>82</v>
      </c>
      <c r="AV1034" s="13" t="s">
        <v>80</v>
      </c>
      <c r="AW1034" s="13" t="s">
        <v>34</v>
      </c>
      <c r="AX1034" s="13" t="s">
        <v>72</v>
      </c>
      <c r="AY1034" s="242" t="s">
        <v>133</v>
      </c>
    </row>
    <row r="1035" s="14" customFormat="1">
      <c r="A1035" s="14"/>
      <c r="B1035" s="243"/>
      <c r="C1035" s="244"/>
      <c r="D1035" s="234" t="s">
        <v>143</v>
      </c>
      <c r="E1035" s="245" t="s">
        <v>18</v>
      </c>
      <c r="F1035" s="246" t="s">
        <v>889</v>
      </c>
      <c r="G1035" s="244"/>
      <c r="H1035" s="247">
        <v>7.9900000000000002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143</v>
      </c>
      <c r="AU1035" s="253" t="s">
        <v>82</v>
      </c>
      <c r="AV1035" s="14" t="s">
        <v>82</v>
      </c>
      <c r="AW1035" s="14" t="s">
        <v>34</v>
      </c>
      <c r="AX1035" s="14" t="s">
        <v>72</v>
      </c>
      <c r="AY1035" s="253" t="s">
        <v>133</v>
      </c>
    </row>
    <row r="1036" s="15" customFormat="1">
      <c r="A1036" s="15"/>
      <c r="B1036" s="254"/>
      <c r="C1036" s="255"/>
      <c r="D1036" s="234" t="s">
        <v>143</v>
      </c>
      <c r="E1036" s="256" t="s">
        <v>18</v>
      </c>
      <c r="F1036" s="257" t="s">
        <v>148</v>
      </c>
      <c r="G1036" s="255"/>
      <c r="H1036" s="258">
        <v>7.9900000000000002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4" t="s">
        <v>143</v>
      </c>
      <c r="AU1036" s="264" t="s">
        <v>82</v>
      </c>
      <c r="AV1036" s="15" t="s">
        <v>141</v>
      </c>
      <c r="AW1036" s="15" t="s">
        <v>34</v>
      </c>
      <c r="AX1036" s="15" t="s">
        <v>80</v>
      </c>
      <c r="AY1036" s="264" t="s">
        <v>133</v>
      </c>
    </row>
    <row r="1037" s="14" customFormat="1">
      <c r="A1037" s="14"/>
      <c r="B1037" s="243"/>
      <c r="C1037" s="244"/>
      <c r="D1037" s="234" t="s">
        <v>143</v>
      </c>
      <c r="E1037" s="244"/>
      <c r="F1037" s="246" t="s">
        <v>894</v>
      </c>
      <c r="G1037" s="244"/>
      <c r="H1037" s="247">
        <v>8.7899999999999991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143</v>
      </c>
      <c r="AU1037" s="253" t="s">
        <v>82</v>
      </c>
      <c r="AV1037" s="14" t="s">
        <v>82</v>
      </c>
      <c r="AW1037" s="14" t="s">
        <v>4</v>
      </c>
      <c r="AX1037" s="14" t="s">
        <v>80</v>
      </c>
      <c r="AY1037" s="253" t="s">
        <v>133</v>
      </c>
    </row>
    <row r="1038" s="2" customFormat="1" ht="16.5" customHeight="1">
      <c r="A1038" s="40"/>
      <c r="B1038" s="41"/>
      <c r="C1038" s="220" t="s">
        <v>895</v>
      </c>
      <c r="D1038" s="220" t="s">
        <v>136</v>
      </c>
      <c r="E1038" s="221" t="s">
        <v>896</v>
      </c>
      <c r="F1038" s="222" t="s">
        <v>897</v>
      </c>
      <c r="G1038" s="223" t="s">
        <v>505</v>
      </c>
      <c r="H1038" s="224">
        <v>9.9000000000000004</v>
      </c>
      <c r="I1038" s="225"/>
      <c r="J1038" s="224">
        <f>ROUND(I1038*H1038,2)</f>
        <v>0</v>
      </c>
      <c r="K1038" s="222" t="s">
        <v>140</v>
      </c>
      <c r="L1038" s="46"/>
      <c r="M1038" s="226" t="s">
        <v>18</v>
      </c>
      <c r="N1038" s="227" t="s">
        <v>43</v>
      </c>
      <c r="O1038" s="86"/>
      <c r="P1038" s="228">
        <f>O1038*H1038</f>
        <v>0</v>
      </c>
      <c r="Q1038" s="228">
        <v>1.0000000000000001E-05</v>
      </c>
      <c r="R1038" s="228">
        <f>Q1038*H1038</f>
        <v>9.9000000000000008E-05</v>
      </c>
      <c r="S1038" s="228">
        <v>0</v>
      </c>
      <c r="T1038" s="22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30" t="s">
        <v>270</v>
      </c>
      <c r="AT1038" s="230" t="s">
        <v>136</v>
      </c>
      <c r="AU1038" s="230" t="s">
        <v>82</v>
      </c>
      <c r="AY1038" s="19" t="s">
        <v>133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9" t="s">
        <v>80</v>
      </c>
      <c r="BK1038" s="231">
        <f>ROUND(I1038*H1038,2)</f>
        <v>0</v>
      </c>
      <c r="BL1038" s="19" t="s">
        <v>270</v>
      </c>
      <c r="BM1038" s="230" t="s">
        <v>898</v>
      </c>
    </row>
    <row r="1039" s="13" customFormat="1">
      <c r="A1039" s="13"/>
      <c r="B1039" s="232"/>
      <c r="C1039" s="233"/>
      <c r="D1039" s="234" t="s">
        <v>143</v>
      </c>
      <c r="E1039" s="235" t="s">
        <v>18</v>
      </c>
      <c r="F1039" s="236" t="s">
        <v>268</v>
      </c>
      <c r="G1039" s="233"/>
      <c r="H1039" s="235" t="s">
        <v>18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2" t="s">
        <v>143</v>
      </c>
      <c r="AU1039" s="242" t="s">
        <v>82</v>
      </c>
      <c r="AV1039" s="13" t="s">
        <v>80</v>
      </c>
      <c r="AW1039" s="13" t="s">
        <v>34</v>
      </c>
      <c r="AX1039" s="13" t="s">
        <v>72</v>
      </c>
      <c r="AY1039" s="242" t="s">
        <v>133</v>
      </c>
    </row>
    <row r="1040" s="14" customFormat="1">
      <c r="A1040" s="14"/>
      <c r="B1040" s="243"/>
      <c r="C1040" s="244"/>
      <c r="D1040" s="234" t="s">
        <v>143</v>
      </c>
      <c r="E1040" s="245" t="s">
        <v>18</v>
      </c>
      <c r="F1040" s="246" t="s">
        <v>899</v>
      </c>
      <c r="G1040" s="244"/>
      <c r="H1040" s="247">
        <v>9.9000000000000004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3" t="s">
        <v>143</v>
      </c>
      <c r="AU1040" s="253" t="s">
        <v>82</v>
      </c>
      <c r="AV1040" s="14" t="s">
        <v>82</v>
      </c>
      <c r="AW1040" s="14" t="s">
        <v>34</v>
      </c>
      <c r="AX1040" s="14" t="s">
        <v>72</v>
      </c>
      <c r="AY1040" s="253" t="s">
        <v>133</v>
      </c>
    </row>
    <row r="1041" s="15" customFormat="1">
      <c r="A1041" s="15"/>
      <c r="B1041" s="254"/>
      <c r="C1041" s="255"/>
      <c r="D1041" s="234" t="s">
        <v>143</v>
      </c>
      <c r="E1041" s="256" t="s">
        <v>18</v>
      </c>
      <c r="F1041" s="257" t="s">
        <v>148</v>
      </c>
      <c r="G1041" s="255"/>
      <c r="H1041" s="258">
        <v>9.9000000000000004</v>
      </c>
      <c r="I1041" s="259"/>
      <c r="J1041" s="255"/>
      <c r="K1041" s="255"/>
      <c r="L1041" s="260"/>
      <c r="M1041" s="261"/>
      <c r="N1041" s="262"/>
      <c r="O1041" s="262"/>
      <c r="P1041" s="262"/>
      <c r="Q1041" s="262"/>
      <c r="R1041" s="262"/>
      <c r="S1041" s="262"/>
      <c r="T1041" s="263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4" t="s">
        <v>143</v>
      </c>
      <c r="AU1041" s="264" t="s">
        <v>82</v>
      </c>
      <c r="AV1041" s="15" t="s">
        <v>141</v>
      </c>
      <c r="AW1041" s="15" t="s">
        <v>34</v>
      </c>
      <c r="AX1041" s="15" t="s">
        <v>80</v>
      </c>
      <c r="AY1041" s="264" t="s">
        <v>133</v>
      </c>
    </row>
    <row r="1042" s="2" customFormat="1" ht="16.5" customHeight="1">
      <c r="A1042" s="40"/>
      <c r="B1042" s="41"/>
      <c r="C1042" s="265" t="s">
        <v>900</v>
      </c>
      <c r="D1042" s="265" t="s">
        <v>193</v>
      </c>
      <c r="E1042" s="266" t="s">
        <v>901</v>
      </c>
      <c r="F1042" s="267" t="s">
        <v>902</v>
      </c>
      <c r="G1042" s="268" t="s">
        <v>505</v>
      </c>
      <c r="H1042" s="269">
        <v>10.1</v>
      </c>
      <c r="I1042" s="270"/>
      <c r="J1042" s="269">
        <f>ROUND(I1042*H1042,2)</f>
        <v>0</v>
      </c>
      <c r="K1042" s="267" t="s">
        <v>140</v>
      </c>
      <c r="L1042" s="271"/>
      <c r="M1042" s="272" t="s">
        <v>18</v>
      </c>
      <c r="N1042" s="273" t="s">
        <v>43</v>
      </c>
      <c r="O1042" s="86"/>
      <c r="P1042" s="228">
        <f>O1042*H1042</f>
        <v>0</v>
      </c>
      <c r="Q1042" s="228">
        <v>0.00035</v>
      </c>
      <c r="R1042" s="228">
        <f>Q1042*H1042</f>
        <v>0.0035349999999999999</v>
      </c>
      <c r="S1042" s="228">
        <v>0</v>
      </c>
      <c r="T1042" s="22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30" t="s">
        <v>459</v>
      </c>
      <c r="AT1042" s="230" t="s">
        <v>193</v>
      </c>
      <c r="AU1042" s="230" t="s">
        <v>82</v>
      </c>
      <c r="AY1042" s="19" t="s">
        <v>133</v>
      </c>
      <c r="BE1042" s="231">
        <f>IF(N1042="základní",J1042,0)</f>
        <v>0</v>
      </c>
      <c r="BF1042" s="231">
        <f>IF(N1042="snížená",J1042,0)</f>
        <v>0</v>
      </c>
      <c r="BG1042" s="231">
        <f>IF(N1042="zákl. přenesená",J1042,0)</f>
        <v>0</v>
      </c>
      <c r="BH1042" s="231">
        <f>IF(N1042="sníž. přenesená",J1042,0)</f>
        <v>0</v>
      </c>
      <c r="BI1042" s="231">
        <f>IF(N1042="nulová",J1042,0)</f>
        <v>0</v>
      </c>
      <c r="BJ1042" s="19" t="s">
        <v>80</v>
      </c>
      <c r="BK1042" s="231">
        <f>ROUND(I1042*H1042,2)</f>
        <v>0</v>
      </c>
      <c r="BL1042" s="19" t="s">
        <v>270</v>
      </c>
      <c r="BM1042" s="230" t="s">
        <v>903</v>
      </c>
    </row>
    <row r="1043" s="13" customFormat="1">
      <c r="A1043" s="13"/>
      <c r="B1043" s="232"/>
      <c r="C1043" s="233"/>
      <c r="D1043" s="234" t="s">
        <v>143</v>
      </c>
      <c r="E1043" s="235" t="s">
        <v>18</v>
      </c>
      <c r="F1043" s="236" t="s">
        <v>268</v>
      </c>
      <c r="G1043" s="233"/>
      <c r="H1043" s="235" t="s">
        <v>18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143</v>
      </c>
      <c r="AU1043" s="242" t="s">
        <v>82</v>
      </c>
      <c r="AV1043" s="13" t="s">
        <v>80</v>
      </c>
      <c r="AW1043" s="13" t="s">
        <v>34</v>
      </c>
      <c r="AX1043" s="13" t="s">
        <v>72</v>
      </c>
      <c r="AY1043" s="242" t="s">
        <v>133</v>
      </c>
    </row>
    <row r="1044" s="14" customFormat="1">
      <c r="A1044" s="14"/>
      <c r="B1044" s="243"/>
      <c r="C1044" s="244"/>
      <c r="D1044" s="234" t="s">
        <v>143</v>
      </c>
      <c r="E1044" s="245" t="s">
        <v>18</v>
      </c>
      <c r="F1044" s="246" t="s">
        <v>899</v>
      </c>
      <c r="G1044" s="244"/>
      <c r="H1044" s="247">
        <v>9.9000000000000004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143</v>
      </c>
      <c r="AU1044" s="253" t="s">
        <v>82</v>
      </c>
      <c r="AV1044" s="14" t="s">
        <v>82</v>
      </c>
      <c r="AW1044" s="14" t="s">
        <v>34</v>
      </c>
      <c r="AX1044" s="14" t="s">
        <v>72</v>
      </c>
      <c r="AY1044" s="253" t="s">
        <v>133</v>
      </c>
    </row>
    <row r="1045" s="15" customFormat="1">
      <c r="A1045" s="15"/>
      <c r="B1045" s="254"/>
      <c r="C1045" s="255"/>
      <c r="D1045" s="234" t="s">
        <v>143</v>
      </c>
      <c r="E1045" s="256" t="s">
        <v>18</v>
      </c>
      <c r="F1045" s="257" t="s">
        <v>148</v>
      </c>
      <c r="G1045" s="255"/>
      <c r="H1045" s="258">
        <v>9.9000000000000004</v>
      </c>
      <c r="I1045" s="259"/>
      <c r="J1045" s="255"/>
      <c r="K1045" s="255"/>
      <c r="L1045" s="260"/>
      <c r="M1045" s="261"/>
      <c r="N1045" s="262"/>
      <c r="O1045" s="262"/>
      <c r="P1045" s="262"/>
      <c r="Q1045" s="262"/>
      <c r="R1045" s="262"/>
      <c r="S1045" s="262"/>
      <c r="T1045" s="263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4" t="s">
        <v>143</v>
      </c>
      <c r="AU1045" s="264" t="s">
        <v>82</v>
      </c>
      <c r="AV1045" s="15" t="s">
        <v>141</v>
      </c>
      <c r="AW1045" s="15" t="s">
        <v>34</v>
      </c>
      <c r="AX1045" s="15" t="s">
        <v>80</v>
      </c>
      <c r="AY1045" s="264" t="s">
        <v>133</v>
      </c>
    </row>
    <row r="1046" s="14" customFormat="1">
      <c r="A1046" s="14"/>
      <c r="B1046" s="243"/>
      <c r="C1046" s="244"/>
      <c r="D1046" s="234" t="s">
        <v>143</v>
      </c>
      <c r="E1046" s="244"/>
      <c r="F1046" s="246" t="s">
        <v>904</v>
      </c>
      <c r="G1046" s="244"/>
      <c r="H1046" s="247">
        <v>10.1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143</v>
      </c>
      <c r="AU1046" s="253" t="s">
        <v>82</v>
      </c>
      <c r="AV1046" s="14" t="s">
        <v>82</v>
      </c>
      <c r="AW1046" s="14" t="s">
        <v>4</v>
      </c>
      <c r="AX1046" s="14" t="s">
        <v>80</v>
      </c>
      <c r="AY1046" s="253" t="s">
        <v>133</v>
      </c>
    </row>
    <row r="1047" s="2" customFormat="1" ht="21.75" customHeight="1">
      <c r="A1047" s="40"/>
      <c r="B1047" s="41"/>
      <c r="C1047" s="220" t="s">
        <v>905</v>
      </c>
      <c r="D1047" s="220" t="s">
        <v>136</v>
      </c>
      <c r="E1047" s="221" t="s">
        <v>906</v>
      </c>
      <c r="F1047" s="222" t="s">
        <v>907</v>
      </c>
      <c r="G1047" s="223" t="s">
        <v>647</v>
      </c>
      <c r="H1047" s="225"/>
      <c r="I1047" s="225"/>
      <c r="J1047" s="224">
        <f>ROUND(I1047*H1047,2)</f>
        <v>0</v>
      </c>
      <c r="K1047" s="222" t="s">
        <v>140</v>
      </c>
      <c r="L1047" s="46"/>
      <c r="M1047" s="226" t="s">
        <v>18</v>
      </c>
      <c r="N1047" s="227" t="s">
        <v>43</v>
      </c>
      <c r="O1047" s="86"/>
      <c r="P1047" s="228">
        <f>O1047*H1047</f>
        <v>0</v>
      </c>
      <c r="Q1047" s="228">
        <v>0</v>
      </c>
      <c r="R1047" s="228">
        <f>Q1047*H1047</f>
        <v>0</v>
      </c>
      <c r="S1047" s="228">
        <v>0</v>
      </c>
      <c r="T1047" s="22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30" t="s">
        <v>270</v>
      </c>
      <c r="AT1047" s="230" t="s">
        <v>136</v>
      </c>
      <c r="AU1047" s="230" t="s">
        <v>82</v>
      </c>
      <c r="AY1047" s="19" t="s">
        <v>133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9" t="s">
        <v>80</v>
      </c>
      <c r="BK1047" s="231">
        <f>ROUND(I1047*H1047,2)</f>
        <v>0</v>
      </c>
      <c r="BL1047" s="19" t="s">
        <v>270</v>
      </c>
      <c r="BM1047" s="230" t="s">
        <v>908</v>
      </c>
    </row>
    <row r="1048" s="12" customFormat="1" ht="22.8" customHeight="1">
      <c r="A1048" s="12"/>
      <c r="B1048" s="204"/>
      <c r="C1048" s="205"/>
      <c r="D1048" s="206" t="s">
        <v>71</v>
      </c>
      <c r="E1048" s="218" t="s">
        <v>909</v>
      </c>
      <c r="F1048" s="218" t="s">
        <v>910</v>
      </c>
      <c r="G1048" s="205"/>
      <c r="H1048" s="205"/>
      <c r="I1048" s="208"/>
      <c r="J1048" s="219">
        <f>BK1048</f>
        <v>0</v>
      </c>
      <c r="K1048" s="205"/>
      <c r="L1048" s="210"/>
      <c r="M1048" s="211"/>
      <c r="N1048" s="212"/>
      <c r="O1048" s="212"/>
      <c r="P1048" s="213">
        <f>SUM(P1049:P1317)</f>
        <v>0</v>
      </c>
      <c r="Q1048" s="212"/>
      <c r="R1048" s="213">
        <f>SUM(R1049:R1317)</f>
        <v>3.8573554999999993</v>
      </c>
      <c r="S1048" s="212"/>
      <c r="T1048" s="214">
        <f>SUM(T1049:T1317)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15" t="s">
        <v>82</v>
      </c>
      <c r="AT1048" s="216" t="s">
        <v>71</v>
      </c>
      <c r="AU1048" s="216" t="s">
        <v>80</v>
      </c>
      <c r="AY1048" s="215" t="s">
        <v>133</v>
      </c>
      <c r="BK1048" s="217">
        <f>SUM(BK1049:BK1317)</f>
        <v>0</v>
      </c>
    </row>
    <row r="1049" s="2" customFormat="1" ht="21.75" customHeight="1">
      <c r="A1049" s="40"/>
      <c r="B1049" s="41"/>
      <c r="C1049" s="220" t="s">
        <v>911</v>
      </c>
      <c r="D1049" s="220" t="s">
        <v>136</v>
      </c>
      <c r="E1049" s="221" t="s">
        <v>912</v>
      </c>
      <c r="F1049" s="222" t="s">
        <v>913</v>
      </c>
      <c r="G1049" s="223" t="s">
        <v>178</v>
      </c>
      <c r="H1049" s="224">
        <v>195.61000000000001</v>
      </c>
      <c r="I1049" s="225"/>
      <c r="J1049" s="224">
        <f>ROUND(I1049*H1049,2)</f>
        <v>0</v>
      </c>
      <c r="K1049" s="222" t="s">
        <v>140</v>
      </c>
      <c r="L1049" s="46"/>
      <c r="M1049" s="226" t="s">
        <v>18</v>
      </c>
      <c r="N1049" s="227" t="s">
        <v>43</v>
      </c>
      <c r="O1049" s="86"/>
      <c r="P1049" s="228">
        <f>O1049*H1049</f>
        <v>0</v>
      </c>
      <c r="Q1049" s="228">
        <v>0.0051999999999999998</v>
      </c>
      <c r="R1049" s="228">
        <f>Q1049*H1049</f>
        <v>1.017172</v>
      </c>
      <c r="S1049" s="228">
        <v>0</v>
      </c>
      <c r="T1049" s="22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30" t="s">
        <v>270</v>
      </c>
      <c r="AT1049" s="230" t="s">
        <v>136</v>
      </c>
      <c r="AU1049" s="230" t="s">
        <v>82</v>
      </c>
      <c r="AY1049" s="19" t="s">
        <v>133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9" t="s">
        <v>80</v>
      </c>
      <c r="BK1049" s="231">
        <f>ROUND(I1049*H1049,2)</f>
        <v>0</v>
      </c>
      <c r="BL1049" s="19" t="s">
        <v>270</v>
      </c>
      <c r="BM1049" s="230" t="s">
        <v>914</v>
      </c>
    </row>
    <row r="1050" s="13" customFormat="1">
      <c r="A1050" s="13"/>
      <c r="B1050" s="232"/>
      <c r="C1050" s="233"/>
      <c r="D1050" s="234" t="s">
        <v>143</v>
      </c>
      <c r="E1050" s="235" t="s">
        <v>18</v>
      </c>
      <c r="F1050" s="236" t="s">
        <v>341</v>
      </c>
      <c r="G1050" s="233"/>
      <c r="H1050" s="235" t="s">
        <v>18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143</v>
      </c>
      <c r="AU1050" s="242" t="s">
        <v>82</v>
      </c>
      <c r="AV1050" s="13" t="s">
        <v>80</v>
      </c>
      <c r="AW1050" s="13" t="s">
        <v>34</v>
      </c>
      <c r="AX1050" s="13" t="s">
        <v>72</v>
      </c>
      <c r="AY1050" s="242" t="s">
        <v>133</v>
      </c>
    </row>
    <row r="1051" s="13" customFormat="1">
      <c r="A1051" s="13"/>
      <c r="B1051" s="232"/>
      <c r="C1051" s="233"/>
      <c r="D1051" s="234" t="s">
        <v>143</v>
      </c>
      <c r="E1051" s="235" t="s">
        <v>18</v>
      </c>
      <c r="F1051" s="236" t="s">
        <v>342</v>
      </c>
      <c r="G1051" s="233"/>
      <c r="H1051" s="235" t="s">
        <v>18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143</v>
      </c>
      <c r="AU1051" s="242" t="s">
        <v>82</v>
      </c>
      <c r="AV1051" s="13" t="s">
        <v>80</v>
      </c>
      <c r="AW1051" s="13" t="s">
        <v>34</v>
      </c>
      <c r="AX1051" s="13" t="s">
        <v>72</v>
      </c>
      <c r="AY1051" s="242" t="s">
        <v>133</v>
      </c>
    </row>
    <row r="1052" s="14" customFormat="1">
      <c r="A1052" s="14"/>
      <c r="B1052" s="243"/>
      <c r="C1052" s="244"/>
      <c r="D1052" s="234" t="s">
        <v>143</v>
      </c>
      <c r="E1052" s="245" t="s">
        <v>18</v>
      </c>
      <c r="F1052" s="246" t="s">
        <v>915</v>
      </c>
      <c r="G1052" s="244"/>
      <c r="H1052" s="247">
        <v>29.789999999999999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143</v>
      </c>
      <c r="AU1052" s="253" t="s">
        <v>82</v>
      </c>
      <c r="AV1052" s="14" t="s">
        <v>82</v>
      </c>
      <c r="AW1052" s="14" t="s">
        <v>34</v>
      </c>
      <c r="AX1052" s="14" t="s">
        <v>72</v>
      </c>
      <c r="AY1052" s="253" t="s">
        <v>133</v>
      </c>
    </row>
    <row r="1053" s="14" customFormat="1">
      <c r="A1053" s="14"/>
      <c r="B1053" s="243"/>
      <c r="C1053" s="244"/>
      <c r="D1053" s="234" t="s">
        <v>143</v>
      </c>
      <c r="E1053" s="245" t="s">
        <v>18</v>
      </c>
      <c r="F1053" s="246" t="s">
        <v>916</v>
      </c>
      <c r="G1053" s="244"/>
      <c r="H1053" s="247">
        <v>0.23999999999999999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143</v>
      </c>
      <c r="AU1053" s="253" t="s">
        <v>82</v>
      </c>
      <c r="AV1053" s="14" t="s">
        <v>82</v>
      </c>
      <c r="AW1053" s="14" t="s">
        <v>34</v>
      </c>
      <c r="AX1053" s="14" t="s">
        <v>72</v>
      </c>
      <c r="AY1053" s="253" t="s">
        <v>133</v>
      </c>
    </row>
    <row r="1054" s="14" customFormat="1">
      <c r="A1054" s="14"/>
      <c r="B1054" s="243"/>
      <c r="C1054" s="244"/>
      <c r="D1054" s="234" t="s">
        <v>143</v>
      </c>
      <c r="E1054" s="245" t="s">
        <v>18</v>
      </c>
      <c r="F1054" s="246" t="s">
        <v>917</v>
      </c>
      <c r="G1054" s="244"/>
      <c r="H1054" s="247">
        <v>0.71999999999999997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143</v>
      </c>
      <c r="AU1054" s="253" t="s">
        <v>82</v>
      </c>
      <c r="AV1054" s="14" t="s">
        <v>82</v>
      </c>
      <c r="AW1054" s="14" t="s">
        <v>34</v>
      </c>
      <c r="AX1054" s="14" t="s">
        <v>72</v>
      </c>
      <c r="AY1054" s="253" t="s">
        <v>133</v>
      </c>
    </row>
    <row r="1055" s="14" customFormat="1">
      <c r="A1055" s="14"/>
      <c r="B1055" s="243"/>
      <c r="C1055" s="244"/>
      <c r="D1055" s="234" t="s">
        <v>143</v>
      </c>
      <c r="E1055" s="245" t="s">
        <v>18</v>
      </c>
      <c r="F1055" s="246" t="s">
        <v>918</v>
      </c>
      <c r="G1055" s="244"/>
      <c r="H1055" s="247">
        <v>-4.6500000000000004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143</v>
      </c>
      <c r="AU1055" s="253" t="s">
        <v>82</v>
      </c>
      <c r="AV1055" s="14" t="s">
        <v>82</v>
      </c>
      <c r="AW1055" s="14" t="s">
        <v>34</v>
      </c>
      <c r="AX1055" s="14" t="s">
        <v>72</v>
      </c>
      <c r="AY1055" s="253" t="s">
        <v>133</v>
      </c>
    </row>
    <row r="1056" s="13" customFormat="1">
      <c r="A1056" s="13"/>
      <c r="B1056" s="232"/>
      <c r="C1056" s="233"/>
      <c r="D1056" s="234" t="s">
        <v>143</v>
      </c>
      <c r="E1056" s="235" t="s">
        <v>18</v>
      </c>
      <c r="F1056" s="236" t="s">
        <v>353</v>
      </c>
      <c r="G1056" s="233"/>
      <c r="H1056" s="235" t="s">
        <v>18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143</v>
      </c>
      <c r="AU1056" s="242" t="s">
        <v>82</v>
      </c>
      <c r="AV1056" s="13" t="s">
        <v>80</v>
      </c>
      <c r="AW1056" s="13" t="s">
        <v>34</v>
      </c>
      <c r="AX1056" s="13" t="s">
        <v>72</v>
      </c>
      <c r="AY1056" s="242" t="s">
        <v>133</v>
      </c>
    </row>
    <row r="1057" s="14" customFormat="1">
      <c r="A1057" s="14"/>
      <c r="B1057" s="243"/>
      <c r="C1057" s="244"/>
      <c r="D1057" s="234" t="s">
        <v>143</v>
      </c>
      <c r="E1057" s="245" t="s">
        <v>18</v>
      </c>
      <c r="F1057" s="246" t="s">
        <v>919</v>
      </c>
      <c r="G1057" s="244"/>
      <c r="H1057" s="247">
        <v>7.7400000000000002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143</v>
      </c>
      <c r="AU1057" s="253" t="s">
        <v>82</v>
      </c>
      <c r="AV1057" s="14" t="s">
        <v>82</v>
      </c>
      <c r="AW1057" s="14" t="s">
        <v>34</v>
      </c>
      <c r="AX1057" s="14" t="s">
        <v>72</v>
      </c>
      <c r="AY1057" s="253" t="s">
        <v>133</v>
      </c>
    </row>
    <row r="1058" s="14" customFormat="1">
      <c r="A1058" s="14"/>
      <c r="B1058" s="243"/>
      <c r="C1058" s="244"/>
      <c r="D1058" s="234" t="s">
        <v>143</v>
      </c>
      <c r="E1058" s="245" t="s">
        <v>18</v>
      </c>
      <c r="F1058" s="246" t="s">
        <v>302</v>
      </c>
      <c r="G1058" s="244"/>
      <c r="H1058" s="247">
        <v>0.089999999999999997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143</v>
      </c>
      <c r="AU1058" s="253" t="s">
        <v>82</v>
      </c>
      <c r="AV1058" s="14" t="s">
        <v>82</v>
      </c>
      <c r="AW1058" s="14" t="s">
        <v>34</v>
      </c>
      <c r="AX1058" s="14" t="s">
        <v>72</v>
      </c>
      <c r="AY1058" s="253" t="s">
        <v>133</v>
      </c>
    </row>
    <row r="1059" s="14" customFormat="1">
      <c r="A1059" s="14"/>
      <c r="B1059" s="243"/>
      <c r="C1059" s="244"/>
      <c r="D1059" s="234" t="s">
        <v>143</v>
      </c>
      <c r="E1059" s="245" t="s">
        <v>18</v>
      </c>
      <c r="F1059" s="246" t="s">
        <v>596</v>
      </c>
      <c r="G1059" s="244"/>
      <c r="H1059" s="247">
        <v>-1.0800000000000001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143</v>
      </c>
      <c r="AU1059" s="253" t="s">
        <v>82</v>
      </c>
      <c r="AV1059" s="14" t="s">
        <v>82</v>
      </c>
      <c r="AW1059" s="14" t="s">
        <v>34</v>
      </c>
      <c r="AX1059" s="14" t="s">
        <v>72</v>
      </c>
      <c r="AY1059" s="253" t="s">
        <v>133</v>
      </c>
    </row>
    <row r="1060" s="13" customFormat="1">
      <c r="A1060" s="13"/>
      <c r="B1060" s="232"/>
      <c r="C1060" s="233"/>
      <c r="D1060" s="234" t="s">
        <v>143</v>
      </c>
      <c r="E1060" s="235" t="s">
        <v>18</v>
      </c>
      <c r="F1060" s="236" t="s">
        <v>359</v>
      </c>
      <c r="G1060" s="233"/>
      <c r="H1060" s="235" t="s">
        <v>18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2" t="s">
        <v>143</v>
      </c>
      <c r="AU1060" s="242" t="s">
        <v>82</v>
      </c>
      <c r="AV1060" s="13" t="s">
        <v>80</v>
      </c>
      <c r="AW1060" s="13" t="s">
        <v>34</v>
      </c>
      <c r="AX1060" s="13" t="s">
        <v>72</v>
      </c>
      <c r="AY1060" s="242" t="s">
        <v>133</v>
      </c>
    </row>
    <row r="1061" s="14" customFormat="1">
      <c r="A1061" s="14"/>
      <c r="B1061" s="243"/>
      <c r="C1061" s="244"/>
      <c r="D1061" s="234" t="s">
        <v>143</v>
      </c>
      <c r="E1061" s="245" t="s">
        <v>18</v>
      </c>
      <c r="F1061" s="246" t="s">
        <v>920</v>
      </c>
      <c r="G1061" s="244"/>
      <c r="H1061" s="247">
        <v>9.3599999999999994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143</v>
      </c>
      <c r="AU1061" s="253" t="s">
        <v>82</v>
      </c>
      <c r="AV1061" s="14" t="s">
        <v>82</v>
      </c>
      <c r="AW1061" s="14" t="s">
        <v>34</v>
      </c>
      <c r="AX1061" s="14" t="s">
        <v>72</v>
      </c>
      <c r="AY1061" s="253" t="s">
        <v>133</v>
      </c>
    </row>
    <row r="1062" s="14" customFormat="1">
      <c r="A1062" s="14"/>
      <c r="B1062" s="243"/>
      <c r="C1062" s="244"/>
      <c r="D1062" s="234" t="s">
        <v>143</v>
      </c>
      <c r="E1062" s="245" t="s">
        <v>18</v>
      </c>
      <c r="F1062" s="246" t="s">
        <v>921</v>
      </c>
      <c r="G1062" s="244"/>
      <c r="H1062" s="247">
        <v>-2.52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143</v>
      </c>
      <c r="AU1062" s="253" t="s">
        <v>82</v>
      </c>
      <c r="AV1062" s="14" t="s">
        <v>82</v>
      </c>
      <c r="AW1062" s="14" t="s">
        <v>34</v>
      </c>
      <c r="AX1062" s="14" t="s">
        <v>72</v>
      </c>
      <c r="AY1062" s="253" t="s">
        <v>133</v>
      </c>
    </row>
    <row r="1063" s="13" customFormat="1">
      <c r="A1063" s="13"/>
      <c r="B1063" s="232"/>
      <c r="C1063" s="233"/>
      <c r="D1063" s="234" t="s">
        <v>143</v>
      </c>
      <c r="E1063" s="235" t="s">
        <v>18</v>
      </c>
      <c r="F1063" s="236" t="s">
        <v>219</v>
      </c>
      <c r="G1063" s="233"/>
      <c r="H1063" s="235" t="s">
        <v>18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143</v>
      </c>
      <c r="AU1063" s="242" t="s">
        <v>82</v>
      </c>
      <c r="AV1063" s="13" t="s">
        <v>80</v>
      </c>
      <c r="AW1063" s="13" t="s">
        <v>34</v>
      </c>
      <c r="AX1063" s="13" t="s">
        <v>72</v>
      </c>
      <c r="AY1063" s="242" t="s">
        <v>133</v>
      </c>
    </row>
    <row r="1064" s="14" customFormat="1">
      <c r="A1064" s="14"/>
      <c r="B1064" s="243"/>
      <c r="C1064" s="244"/>
      <c r="D1064" s="234" t="s">
        <v>143</v>
      </c>
      <c r="E1064" s="245" t="s">
        <v>18</v>
      </c>
      <c r="F1064" s="246" t="s">
        <v>922</v>
      </c>
      <c r="G1064" s="244"/>
      <c r="H1064" s="247">
        <v>9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143</v>
      </c>
      <c r="AU1064" s="253" t="s">
        <v>82</v>
      </c>
      <c r="AV1064" s="14" t="s">
        <v>82</v>
      </c>
      <c r="AW1064" s="14" t="s">
        <v>34</v>
      </c>
      <c r="AX1064" s="14" t="s">
        <v>72</v>
      </c>
      <c r="AY1064" s="253" t="s">
        <v>133</v>
      </c>
    </row>
    <row r="1065" s="14" customFormat="1">
      <c r="A1065" s="14"/>
      <c r="B1065" s="243"/>
      <c r="C1065" s="244"/>
      <c r="D1065" s="234" t="s">
        <v>143</v>
      </c>
      <c r="E1065" s="245" t="s">
        <v>18</v>
      </c>
      <c r="F1065" s="246" t="s">
        <v>923</v>
      </c>
      <c r="G1065" s="244"/>
      <c r="H1065" s="247">
        <v>0.17999999999999999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143</v>
      </c>
      <c r="AU1065" s="253" t="s">
        <v>82</v>
      </c>
      <c r="AV1065" s="14" t="s">
        <v>82</v>
      </c>
      <c r="AW1065" s="14" t="s">
        <v>34</v>
      </c>
      <c r="AX1065" s="14" t="s">
        <v>72</v>
      </c>
      <c r="AY1065" s="253" t="s">
        <v>133</v>
      </c>
    </row>
    <row r="1066" s="14" customFormat="1">
      <c r="A1066" s="14"/>
      <c r="B1066" s="243"/>
      <c r="C1066" s="244"/>
      <c r="D1066" s="234" t="s">
        <v>143</v>
      </c>
      <c r="E1066" s="245" t="s">
        <v>18</v>
      </c>
      <c r="F1066" s="246" t="s">
        <v>297</v>
      </c>
      <c r="G1066" s="244"/>
      <c r="H1066" s="247">
        <v>0.11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143</v>
      </c>
      <c r="AU1066" s="253" t="s">
        <v>82</v>
      </c>
      <c r="AV1066" s="14" t="s">
        <v>82</v>
      </c>
      <c r="AW1066" s="14" t="s">
        <v>34</v>
      </c>
      <c r="AX1066" s="14" t="s">
        <v>72</v>
      </c>
      <c r="AY1066" s="253" t="s">
        <v>133</v>
      </c>
    </row>
    <row r="1067" s="14" customFormat="1">
      <c r="A1067" s="14"/>
      <c r="B1067" s="243"/>
      <c r="C1067" s="244"/>
      <c r="D1067" s="234" t="s">
        <v>143</v>
      </c>
      <c r="E1067" s="245" t="s">
        <v>18</v>
      </c>
      <c r="F1067" s="246" t="s">
        <v>924</v>
      </c>
      <c r="G1067" s="244"/>
      <c r="H1067" s="247">
        <v>-1.53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143</v>
      </c>
      <c r="AU1067" s="253" t="s">
        <v>82</v>
      </c>
      <c r="AV1067" s="14" t="s">
        <v>82</v>
      </c>
      <c r="AW1067" s="14" t="s">
        <v>34</v>
      </c>
      <c r="AX1067" s="14" t="s">
        <v>72</v>
      </c>
      <c r="AY1067" s="253" t="s">
        <v>133</v>
      </c>
    </row>
    <row r="1068" s="13" customFormat="1">
      <c r="A1068" s="13"/>
      <c r="B1068" s="232"/>
      <c r="C1068" s="233"/>
      <c r="D1068" s="234" t="s">
        <v>143</v>
      </c>
      <c r="E1068" s="235" t="s">
        <v>18</v>
      </c>
      <c r="F1068" s="236" t="s">
        <v>221</v>
      </c>
      <c r="G1068" s="233"/>
      <c r="H1068" s="235" t="s">
        <v>18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2" t="s">
        <v>143</v>
      </c>
      <c r="AU1068" s="242" t="s">
        <v>82</v>
      </c>
      <c r="AV1068" s="13" t="s">
        <v>80</v>
      </c>
      <c r="AW1068" s="13" t="s">
        <v>34</v>
      </c>
      <c r="AX1068" s="13" t="s">
        <v>72</v>
      </c>
      <c r="AY1068" s="242" t="s">
        <v>133</v>
      </c>
    </row>
    <row r="1069" s="14" customFormat="1">
      <c r="A1069" s="14"/>
      <c r="B1069" s="243"/>
      <c r="C1069" s="244"/>
      <c r="D1069" s="234" t="s">
        <v>143</v>
      </c>
      <c r="E1069" s="245" t="s">
        <v>18</v>
      </c>
      <c r="F1069" s="246" t="s">
        <v>925</v>
      </c>
      <c r="G1069" s="244"/>
      <c r="H1069" s="247">
        <v>16.739999999999998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143</v>
      </c>
      <c r="AU1069" s="253" t="s">
        <v>82</v>
      </c>
      <c r="AV1069" s="14" t="s">
        <v>82</v>
      </c>
      <c r="AW1069" s="14" t="s">
        <v>34</v>
      </c>
      <c r="AX1069" s="14" t="s">
        <v>72</v>
      </c>
      <c r="AY1069" s="253" t="s">
        <v>133</v>
      </c>
    </row>
    <row r="1070" s="14" customFormat="1">
      <c r="A1070" s="14"/>
      <c r="B1070" s="243"/>
      <c r="C1070" s="244"/>
      <c r="D1070" s="234" t="s">
        <v>143</v>
      </c>
      <c r="E1070" s="245" t="s">
        <v>18</v>
      </c>
      <c r="F1070" s="246" t="s">
        <v>926</v>
      </c>
      <c r="G1070" s="244"/>
      <c r="H1070" s="247">
        <v>-4.8600000000000003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143</v>
      </c>
      <c r="AU1070" s="253" t="s">
        <v>82</v>
      </c>
      <c r="AV1070" s="14" t="s">
        <v>82</v>
      </c>
      <c r="AW1070" s="14" t="s">
        <v>34</v>
      </c>
      <c r="AX1070" s="14" t="s">
        <v>72</v>
      </c>
      <c r="AY1070" s="253" t="s">
        <v>133</v>
      </c>
    </row>
    <row r="1071" s="13" customFormat="1">
      <c r="A1071" s="13"/>
      <c r="B1071" s="232"/>
      <c r="C1071" s="233"/>
      <c r="D1071" s="234" t="s">
        <v>143</v>
      </c>
      <c r="E1071" s="235" t="s">
        <v>18</v>
      </c>
      <c r="F1071" s="236" t="s">
        <v>225</v>
      </c>
      <c r="G1071" s="233"/>
      <c r="H1071" s="235" t="s">
        <v>18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143</v>
      </c>
      <c r="AU1071" s="242" t="s">
        <v>82</v>
      </c>
      <c r="AV1071" s="13" t="s">
        <v>80</v>
      </c>
      <c r="AW1071" s="13" t="s">
        <v>34</v>
      </c>
      <c r="AX1071" s="13" t="s">
        <v>72</v>
      </c>
      <c r="AY1071" s="242" t="s">
        <v>133</v>
      </c>
    </row>
    <row r="1072" s="14" customFormat="1">
      <c r="A1072" s="14"/>
      <c r="B1072" s="243"/>
      <c r="C1072" s="244"/>
      <c r="D1072" s="234" t="s">
        <v>143</v>
      </c>
      <c r="E1072" s="245" t="s">
        <v>18</v>
      </c>
      <c r="F1072" s="246" t="s">
        <v>927</v>
      </c>
      <c r="G1072" s="244"/>
      <c r="H1072" s="247">
        <v>8.2799999999999994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143</v>
      </c>
      <c r="AU1072" s="253" t="s">
        <v>82</v>
      </c>
      <c r="AV1072" s="14" t="s">
        <v>82</v>
      </c>
      <c r="AW1072" s="14" t="s">
        <v>34</v>
      </c>
      <c r="AX1072" s="14" t="s">
        <v>72</v>
      </c>
      <c r="AY1072" s="253" t="s">
        <v>133</v>
      </c>
    </row>
    <row r="1073" s="14" customFormat="1">
      <c r="A1073" s="14"/>
      <c r="B1073" s="243"/>
      <c r="C1073" s="244"/>
      <c r="D1073" s="234" t="s">
        <v>143</v>
      </c>
      <c r="E1073" s="245" t="s">
        <v>18</v>
      </c>
      <c r="F1073" s="246" t="s">
        <v>302</v>
      </c>
      <c r="G1073" s="244"/>
      <c r="H1073" s="247">
        <v>0.089999999999999997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143</v>
      </c>
      <c r="AU1073" s="253" t="s">
        <v>82</v>
      </c>
      <c r="AV1073" s="14" t="s">
        <v>82</v>
      </c>
      <c r="AW1073" s="14" t="s">
        <v>34</v>
      </c>
      <c r="AX1073" s="14" t="s">
        <v>72</v>
      </c>
      <c r="AY1073" s="253" t="s">
        <v>133</v>
      </c>
    </row>
    <row r="1074" s="14" customFormat="1">
      <c r="A1074" s="14"/>
      <c r="B1074" s="243"/>
      <c r="C1074" s="244"/>
      <c r="D1074" s="234" t="s">
        <v>143</v>
      </c>
      <c r="E1074" s="245" t="s">
        <v>18</v>
      </c>
      <c r="F1074" s="246" t="s">
        <v>596</v>
      </c>
      <c r="G1074" s="244"/>
      <c r="H1074" s="247">
        <v>-1.0800000000000001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143</v>
      </c>
      <c r="AU1074" s="253" t="s">
        <v>82</v>
      </c>
      <c r="AV1074" s="14" t="s">
        <v>82</v>
      </c>
      <c r="AW1074" s="14" t="s">
        <v>34</v>
      </c>
      <c r="AX1074" s="14" t="s">
        <v>72</v>
      </c>
      <c r="AY1074" s="253" t="s">
        <v>133</v>
      </c>
    </row>
    <row r="1075" s="13" customFormat="1">
      <c r="A1075" s="13"/>
      <c r="B1075" s="232"/>
      <c r="C1075" s="233"/>
      <c r="D1075" s="234" t="s">
        <v>143</v>
      </c>
      <c r="E1075" s="235" t="s">
        <v>18</v>
      </c>
      <c r="F1075" s="236" t="s">
        <v>225</v>
      </c>
      <c r="G1075" s="233"/>
      <c r="H1075" s="235" t="s">
        <v>18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143</v>
      </c>
      <c r="AU1075" s="242" t="s">
        <v>82</v>
      </c>
      <c r="AV1075" s="13" t="s">
        <v>80</v>
      </c>
      <c r="AW1075" s="13" t="s">
        <v>34</v>
      </c>
      <c r="AX1075" s="13" t="s">
        <v>72</v>
      </c>
      <c r="AY1075" s="242" t="s">
        <v>133</v>
      </c>
    </row>
    <row r="1076" s="14" customFormat="1">
      <c r="A1076" s="14"/>
      <c r="B1076" s="243"/>
      <c r="C1076" s="244"/>
      <c r="D1076" s="234" t="s">
        <v>143</v>
      </c>
      <c r="E1076" s="245" t="s">
        <v>18</v>
      </c>
      <c r="F1076" s="246" t="s">
        <v>927</v>
      </c>
      <c r="G1076" s="244"/>
      <c r="H1076" s="247">
        <v>8.2799999999999994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143</v>
      </c>
      <c r="AU1076" s="253" t="s">
        <v>82</v>
      </c>
      <c r="AV1076" s="14" t="s">
        <v>82</v>
      </c>
      <c r="AW1076" s="14" t="s">
        <v>34</v>
      </c>
      <c r="AX1076" s="14" t="s">
        <v>72</v>
      </c>
      <c r="AY1076" s="253" t="s">
        <v>133</v>
      </c>
    </row>
    <row r="1077" s="14" customFormat="1">
      <c r="A1077" s="14"/>
      <c r="B1077" s="243"/>
      <c r="C1077" s="244"/>
      <c r="D1077" s="234" t="s">
        <v>143</v>
      </c>
      <c r="E1077" s="245" t="s">
        <v>18</v>
      </c>
      <c r="F1077" s="246" t="s">
        <v>302</v>
      </c>
      <c r="G1077" s="244"/>
      <c r="H1077" s="247">
        <v>0.089999999999999997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143</v>
      </c>
      <c r="AU1077" s="253" t="s">
        <v>82</v>
      </c>
      <c r="AV1077" s="14" t="s">
        <v>82</v>
      </c>
      <c r="AW1077" s="14" t="s">
        <v>34</v>
      </c>
      <c r="AX1077" s="14" t="s">
        <v>72</v>
      </c>
      <c r="AY1077" s="253" t="s">
        <v>133</v>
      </c>
    </row>
    <row r="1078" s="14" customFormat="1">
      <c r="A1078" s="14"/>
      <c r="B1078" s="243"/>
      <c r="C1078" s="244"/>
      <c r="D1078" s="234" t="s">
        <v>143</v>
      </c>
      <c r="E1078" s="245" t="s">
        <v>18</v>
      </c>
      <c r="F1078" s="246" t="s">
        <v>596</v>
      </c>
      <c r="G1078" s="244"/>
      <c r="H1078" s="247">
        <v>-1.0800000000000001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143</v>
      </c>
      <c r="AU1078" s="253" t="s">
        <v>82</v>
      </c>
      <c r="AV1078" s="14" t="s">
        <v>82</v>
      </c>
      <c r="AW1078" s="14" t="s">
        <v>34</v>
      </c>
      <c r="AX1078" s="14" t="s">
        <v>72</v>
      </c>
      <c r="AY1078" s="253" t="s">
        <v>133</v>
      </c>
    </row>
    <row r="1079" s="13" customFormat="1">
      <c r="A1079" s="13"/>
      <c r="B1079" s="232"/>
      <c r="C1079" s="233"/>
      <c r="D1079" s="234" t="s">
        <v>143</v>
      </c>
      <c r="E1079" s="235" t="s">
        <v>18</v>
      </c>
      <c r="F1079" s="236" t="s">
        <v>227</v>
      </c>
      <c r="G1079" s="233"/>
      <c r="H1079" s="235" t="s">
        <v>18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2" t="s">
        <v>143</v>
      </c>
      <c r="AU1079" s="242" t="s">
        <v>82</v>
      </c>
      <c r="AV1079" s="13" t="s">
        <v>80</v>
      </c>
      <c r="AW1079" s="13" t="s">
        <v>34</v>
      </c>
      <c r="AX1079" s="13" t="s">
        <v>72</v>
      </c>
      <c r="AY1079" s="242" t="s">
        <v>133</v>
      </c>
    </row>
    <row r="1080" s="14" customFormat="1">
      <c r="A1080" s="14"/>
      <c r="B1080" s="243"/>
      <c r="C1080" s="244"/>
      <c r="D1080" s="234" t="s">
        <v>143</v>
      </c>
      <c r="E1080" s="245" t="s">
        <v>18</v>
      </c>
      <c r="F1080" s="246" t="s">
        <v>928</v>
      </c>
      <c r="G1080" s="244"/>
      <c r="H1080" s="247">
        <v>14.4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143</v>
      </c>
      <c r="AU1080" s="253" t="s">
        <v>82</v>
      </c>
      <c r="AV1080" s="14" t="s">
        <v>82</v>
      </c>
      <c r="AW1080" s="14" t="s">
        <v>34</v>
      </c>
      <c r="AX1080" s="14" t="s">
        <v>72</v>
      </c>
      <c r="AY1080" s="253" t="s">
        <v>133</v>
      </c>
    </row>
    <row r="1081" s="14" customFormat="1">
      <c r="A1081" s="14"/>
      <c r="B1081" s="243"/>
      <c r="C1081" s="244"/>
      <c r="D1081" s="234" t="s">
        <v>143</v>
      </c>
      <c r="E1081" s="245" t="s">
        <v>18</v>
      </c>
      <c r="F1081" s="246" t="s">
        <v>305</v>
      </c>
      <c r="G1081" s="244"/>
      <c r="H1081" s="247">
        <v>0.23999999999999999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143</v>
      </c>
      <c r="AU1081" s="253" t="s">
        <v>82</v>
      </c>
      <c r="AV1081" s="14" t="s">
        <v>82</v>
      </c>
      <c r="AW1081" s="14" t="s">
        <v>34</v>
      </c>
      <c r="AX1081" s="14" t="s">
        <v>72</v>
      </c>
      <c r="AY1081" s="253" t="s">
        <v>133</v>
      </c>
    </row>
    <row r="1082" s="14" customFormat="1">
      <c r="A1082" s="14"/>
      <c r="B1082" s="243"/>
      <c r="C1082" s="244"/>
      <c r="D1082" s="234" t="s">
        <v>143</v>
      </c>
      <c r="E1082" s="245" t="s">
        <v>18</v>
      </c>
      <c r="F1082" s="246" t="s">
        <v>923</v>
      </c>
      <c r="G1082" s="244"/>
      <c r="H1082" s="247">
        <v>0.17999999999999999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143</v>
      </c>
      <c r="AU1082" s="253" t="s">
        <v>82</v>
      </c>
      <c r="AV1082" s="14" t="s">
        <v>82</v>
      </c>
      <c r="AW1082" s="14" t="s">
        <v>34</v>
      </c>
      <c r="AX1082" s="14" t="s">
        <v>72</v>
      </c>
      <c r="AY1082" s="253" t="s">
        <v>133</v>
      </c>
    </row>
    <row r="1083" s="14" customFormat="1">
      <c r="A1083" s="14"/>
      <c r="B1083" s="243"/>
      <c r="C1083" s="244"/>
      <c r="D1083" s="234" t="s">
        <v>143</v>
      </c>
      <c r="E1083" s="245" t="s">
        <v>18</v>
      </c>
      <c r="F1083" s="246" t="s">
        <v>929</v>
      </c>
      <c r="G1083" s="244"/>
      <c r="H1083" s="247">
        <v>-1.48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143</v>
      </c>
      <c r="AU1083" s="253" t="s">
        <v>82</v>
      </c>
      <c r="AV1083" s="14" t="s">
        <v>82</v>
      </c>
      <c r="AW1083" s="14" t="s">
        <v>34</v>
      </c>
      <c r="AX1083" s="14" t="s">
        <v>72</v>
      </c>
      <c r="AY1083" s="253" t="s">
        <v>133</v>
      </c>
    </row>
    <row r="1084" s="13" customFormat="1">
      <c r="A1084" s="13"/>
      <c r="B1084" s="232"/>
      <c r="C1084" s="233"/>
      <c r="D1084" s="234" t="s">
        <v>143</v>
      </c>
      <c r="E1084" s="235" t="s">
        <v>18</v>
      </c>
      <c r="F1084" s="236" t="s">
        <v>232</v>
      </c>
      <c r="G1084" s="233"/>
      <c r="H1084" s="235" t="s">
        <v>18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2" t="s">
        <v>143</v>
      </c>
      <c r="AU1084" s="242" t="s">
        <v>82</v>
      </c>
      <c r="AV1084" s="13" t="s">
        <v>80</v>
      </c>
      <c r="AW1084" s="13" t="s">
        <v>34</v>
      </c>
      <c r="AX1084" s="13" t="s">
        <v>72</v>
      </c>
      <c r="AY1084" s="242" t="s">
        <v>133</v>
      </c>
    </row>
    <row r="1085" s="14" customFormat="1">
      <c r="A1085" s="14"/>
      <c r="B1085" s="243"/>
      <c r="C1085" s="244"/>
      <c r="D1085" s="234" t="s">
        <v>143</v>
      </c>
      <c r="E1085" s="245" t="s">
        <v>18</v>
      </c>
      <c r="F1085" s="246" t="s">
        <v>930</v>
      </c>
      <c r="G1085" s="244"/>
      <c r="H1085" s="247">
        <v>12.960000000000001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143</v>
      </c>
      <c r="AU1085" s="253" t="s">
        <v>82</v>
      </c>
      <c r="AV1085" s="14" t="s">
        <v>82</v>
      </c>
      <c r="AW1085" s="14" t="s">
        <v>34</v>
      </c>
      <c r="AX1085" s="14" t="s">
        <v>72</v>
      </c>
      <c r="AY1085" s="253" t="s">
        <v>133</v>
      </c>
    </row>
    <row r="1086" s="14" customFormat="1">
      <c r="A1086" s="14"/>
      <c r="B1086" s="243"/>
      <c r="C1086" s="244"/>
      <c r="D1086" s="234" t="s">
        <v>143</v>
      </c>
      <c r="E1086" s="245" t="s">
        <v>18</v>
      </c>
      <c r="F1086" s="246" t="s">
        <v>931</v>
      </c>
      <c r="G1086" s="244"/>
      <c r="H1086" s="247">
        <v>-3.6000000000000001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143</v>
      </c>
      <c r="AU1086" s="253" t="s">
        <v>82</v>
      </c>
      <c r="AV1086" s="14" t="s">
        <v>82</v>
      </c>
      <c r="AW1086" s="14" t="s">
        <v>34</v>
      </c>
      <c r="AX1086" s="14" t="s">
        <v>72</v>
      </c>
      <c r="AY1086" s="253" t="s">
        <v>133</v>
      </c>
    </row>
    <row r="1087" s="13" customFormat="1">
      <c r="A1087" s="13"/>
      <c r="B1087" s="232"/>
      <c r="C1087" s="233"/>
      <c r="D1087" s="234" t="s">
        <v>143</v>
      </c>
      <c r="E1087" s="235" t="s">
        <v>18</v>
      </c>
      <c r="F1087" s="236" t="s">
        <v>312</v>
      </c>
      <c r="G1087" s="233"/>
      <c r="H1087" s="235" t="s">
        <v>18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143</v>
      </c>
      <c r="AU1087" s="242" t="s">
        <v>82</v>
      </c>
      <c r="AV1087" s="13" t="s">
        <v>80</v>
      </c>
      <c r="AW1087" s="13" t="s">
        <v>34</v>
      </c>
      <c r="AX1087" s="13" t="s">
        <v>72</v>
      </c>
      <c r="AY1087" s="242" t="s">
        <v>133</v>
      </c>
    </row>
    <row r="1088" s="14" customFormat="1">
      <c r="A1088" s="14"/>
      <c r="B1088" s="243"/>
      <c r="C1088" s="244"/>
      <c r="D1088" s="234" t="s">
        <v>143</v>
      </c>
      <c r="E1088" s="245" t="s">
        <v>18</v>
      </c>
      <c r="F1088" s="246" t="s">
        <v>932</v>
      </c>
      <c r="G1088" s="244"/>
      <c r="H1088" s="247">
        <v>9.9000000000000004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143</v>
      </c>
      <c r="AU1088" s="253" t="s">
        <v>82</v>
      </c>
      <c r="AV1088" s="14" t="s">
        <v>82</v>
      </c>
      <c r="AW1088" s="14" t="s">
        <v>34</v>
      </c>
      <c r="AX1088" s="14" t="s">
        <v>72</v>
      </c>
      <c r="AY1088" s="253" t="s">
        <v>133</v>
      </c>
    </row>
    <row r="1089" s="14" customFormat="1">
      <c r="A1089" s="14"/>
      <c r="B1089" s="243"/>
      <c r="C1089" s="244"/>
      <c r="D1089" s="234" t="s">
        <v>143</v>
      </c>
      <c r="E1089" s="245" t="s">
        <v>18</v>
      </c>
      <c r="F1089" s="246" t="s">
        <v>933</v>
      </c>
      <c r="G1089" s="244"/>
      <c r="H1089" s="247">
        <v>0.12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143</v>
      </c>
      <c r="AU1089" s="253" t="s">
        <v>82</v>
      </c>
      <c r="AV1089" s="14" t="s">
        <v>82</v>
      </c>
      <c r="AW1089" s="14" t="s">
        <v>34</v>
      </c>
      <c r="AX1089" s="14" t="s">
        <v>72</v>
      </c>
      <c r="AY1089" s="253" t="s">
        <v>133</v>
      </c>
    </row>
    <row r="1090" s="14" customFormat="1">
      <c r="A1090" s="14"/>
      <c r="B1090" s="243"/>
      <c r="C1090" s="244"/>
      <c r="D1090" s="234" t="s">
        <v>143</v>
      </c>
      <c r="E1090" s="245" t="s">
        <v>18</v>
      </c>
      <c r="F1090" s="246" t="s">
        <v>596</v>
      </c>
      <c r="G1090" s="244"/>
      <c r="H1090" s="247">
        <v>-1.0800000000000001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143</v>
      </c>
      <c r="AU1090" s="253" t="s">
        <v>82</v>
      </c>
      <c r="AV1090" s="14" t="s">
        <v>82</v>
      </c>
      <c r="AW1090" s="14" t="s">
        <v>34</v>
      </c>
      <c r="AX1090" s="14" t="s">
        <v>72</v>
      </c>
      <c r="AY1090" s="253" t="s">
        <v>133</v>
      </c>
    </row>
    <row r="1091" s="13" customFormat="1">
      <c r="A1091" s="13"/>
      <c r="B1091" s="232"/>
      <c r="C1091" s="233"/>
      <c r="D1091" s="234" t="s">
        <v>143</v>
      </c>
      <c r="E1091" s="235" t="s">
        <v>18</v>
      </c>
      <c r="F1091" s="236" t="s">
        <v>312</v>
      </c>
      <c r="G1091" s="233"/>
      <c r="H1091" s="235" t="s">
        <v>18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143</v>
      </c>
      <c r="AU1091" s="242" t="s">
        <v>82</v>
      </c>
      <c r="AV1091" s="13" t="s">
        <v>80</v>
      </c>
      <c r="AW1091" s="13" t="s">
        <v>34</v>
      </c>
      <c r="AX1091" s="13" t="s">
        <v>72</v>
      </c>
      <c r="AY1091" s="242" t="s">
        <v>133</v>
      </c>
    </row>
    <row r="1092" s="14" customFormat="1">
      <c r="A1092" s="14"/>
      <c r="B1092" s="243"/>
      <c r="C1092" s="244"/>
      <c r="D1092" s="234" t="s">
        <v>143</v>
      </c>
      <c r="E1092" s="245" t="s">
        <v>18</v>
      </c>
      <c r="F1092" s="246" t="s">
        <v>932</v>
      </c>
      <c r="G1092" s="244"/>
      <c r="H1092" s="247">
        <v>9.9000000000000004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143</v>
      </c>
      <c r="AU1092" s="253" t="s">
        <v>82</v>
      </c>
      <c r="AV1092" s="14" t="s">
        <v>82</v>
      </c>
      <c r="AW1092" s="14" t="s">
        <v>34</v>
      </c>
      <c r="AX1092" s="14" t="s">
        <v>72</v>
      </c>
      <c r="AY1092" s="253" t="s">
        <v>133</v>
      </c>
    </row>
    <row r="1093" s="14" customFormat="1">
      <c r="A1093" s="14"/>
      <c r="B1093" s="243"/>
      <c r="C1093" s="244"/>
      <c r="D1093" s="234" t="s">
        <v>143</v>
      </c>
      <c r="E1093" s="245" t="s">
        <v>18</v>
      </c>
      <c r="F1093" s="246" t="s">
        <v>923</v>
      </c>
      <c r="G1093" s="244"/>
      <c r="H1093" s="247">
        <v>0.17999999999999999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143</v>
      </c>
      <c r="AU1093" s="253" t="s">
        <v>82</v>
      </c>
      <c r="AV1093" s="14" t="s">
        <v>82</v>
      </c>
      <c r="AW1093" s="14" t="s">
        <v>34</v>
      </c>
      <c r="AX1093" s="14" t="s">
        <v>72</v>
      </c>
      <c r="AY1093" s="253" t="s">
        <v>133</v>
      </c>
    </row>
    <row r="1094" s="14" customFormat="1">
      <c r="A1094" s="14"/>
      <c r="B1094" s="243"/>
      <c r="C1094" s="244"/>
      <c r="D1094" s="234" t="s">
        <v>143</v>
      </c>
      <c r="E1094" s="245" t="s">
        <v>18</v>
      </c>
      <c r="F1094" s="246" t="s">
        <v>933</v>
      </c>
      <c r="G1094" s="244"/>
      <c r="H1094" s="247">
        <v>0.12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143</v>
      </c>
      <c r="AU1094" s="253" t="s">
        <v>82</v>
      </c>
      <c r="AV1094" s="14" t="s">
        <v>82</v>
      </c>
      <c r="AW1094" s="14" t="s">
        <v>34</v>
      </c>
      <c r="AX1094" s="14" t="s">
        <v>72</v>
      </c>
      <c r="AY1094" s="253" t="s">
        <v>133</v>
      </c>
    </row>
    <row r="1095" s="14" customFormat="1">
      <c r="A1095" s="14"/>
      <c r="B1095" s="243"/>
      <c r="C1095" s="244"/>
      <c r="D1095" s="234" t="s">
        <v>143</v>
      </c>
      <c r="E1095" s="245" t="s">
        <v>18</v>
      </c>
      <c r="F1095" s="246" t="s">
        <v>929</v>
      </c>
      <c r="G1095" s="244"/>
      <c r="H1095" s="247">
        <v>-1.48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143</v>
      </c>
      <c r="AU1095" s="253" t="s">
        <v>82</v>
      </c>
      <c r="AV1095" s="14" t="s">
        <v>82</v>
      </c>
      <c r="AW1095" s="14" t="s">
        <v>34</v>
      </c>
      <c r="AX1095" s="14" t="s">
        <v>72</v>
      </c>
      <c r="AY1095" s="253" t="s">
        <v>133</v>
      </c>
    </row>
    <row r="1096" s="13" customFormat="1">
      <c r="A1096" s="13"/>
      <c r="B1096" s="232"/>
      <c r="C1096" s="233"/>
      <c r="D1096" s="234" t="s">
        <v>143</v>
      </c>
      <c r="E1096" s="235" t="s">
        <v>18</v>
      </c>
      <c r="F1096" s="236" t="s">
        <v>240</v>
      </c>
      <c r="G1096" s="233"/>
      <c r="H1096" s="235" t="s">
        <v>18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143</v>
      </c>
      <c r="AU1096" s="242" t="s">
        <v>82</v>
      </c>
      <c r="AV1096" s="13" t="s">
        <v>80</v>
      </c>
      <c r="AW1096" s="13" t="s">
        <v>34</v>
      </c>
      <c r="AX1096" s="13" t="s">
        <v>72</v>
      </c>
      <c r="AY1096" s="242" t="s">
        <v>133</v>
      </c>
    </row>
    <row r="1097" s="14" customFormat="1">
      <c r="A1097" s="14"/>
      <c r="B1097" s="243"/>
      <c r="C1097" s="244"/>
      <c r="D1097" s="234" t="s">
        <v>143</v>
      </c>
      <c r="E1097" s="245" t="s">
        <v>18</v>
      </c>
      <c r="F1097" s="246" t="s">
        <v>934</v>
      </c>
      <c r="G1097" s="244"/>
      <c r="H1097" s="247">
        <v>7.5599999999999996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143</v>
      </c>
      <c r="AU1097" s="253" t="s">
        <v>82</v>
      </c>
      <c r="AV1097" s="14" t="s">
        <v>82</v>
      </c>
      <c r="AW1097" s="14" t="s">
        <v>34</v>
      </c>
      <c r="AX1097" s="14" t="s">
        <v>72</v>
      </c>
      <c r="AY1097" s="253" t="s">
        <v>133</v>
      </c>
    </row>
    <row r="1098" s="14" customFormat="1">
      <c r="A1098" s="14"/>
      <c r="B1098" s="243"/>
      <c r="C1098" s="244"/>
      <c r="D1098" s="234" t="s">
        <v>143</v>
      </c>
      <c r="E1098" s="245" t="s">
        <v>18</v>
      </c>
      <c r="F1098" s="246" t="s">
        <v>596</v>
      </c>
      <c r="G1098" s="244"/>
      <c r="H1098" s="247">
        <v>-1.0800000000000001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143</v>
      </c>
      <c r="AU1098" s="253" t="s">
        <v>82</v>
      </c>
      <c r="AV1098" s="14" t="s">
        <v>82</v>
      </c>
      <c r="AW1098" s="14" t="s">
        <v>34</v>
      </c>
      <c r="AX1098" s="14" t="s">
        <v>72</v>
      </c>
      <c r="AY1098" s="253" t="s">
        <v>133</v>
      </c>
    </row>
    <row r="1099" s="13" customFormat="1">
      <c r="A1099" s="13"/>
      <c r="B1099" s="232"/>
      <c r="C1099" s="233"/>
      <c r="D1099" s="234" t="s">
        <v>143</v>
      </c>
      <c r="E1099" s="235" t="s">
        <v>18</v>
      </c>
      <c r="F1099" s="236" t="s">
        <v>242</v>
      </c>
      <c r="G1099" s="233"/>
      <c r="H1099" s="235" t="s">
        <v>18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143</v>
      </c>
      <c r="AU1099" s="242" t="s">
        <v>82</v>
      </c>
      <c r="AV1099" s="13" t="s">
        <v>80</v>
      </c>
      <c r="AW1099" s="13" t="s">
        <v>34</v>
      </c>
      <c r="AX1099" s="13" t="s">
        <v>72</v>
      </c>
      <c r="AY1099" s="242" t="s">
        <v>133</v>
      </c>
    </row>
    <row r="1100" s="14" customFormat="1">
      <c r="A1100" s="14"/>
      <c r="B1100" s="243"/>
      <c r="C1100" s="244"/>
      <c r="D1100" s="234" t="s">
        <v>143</v>
      </c>
      <c r="E1100" s="245" t="s">
        <v>18</v>
      </c>
      <c r="F1100" s="246" t="s">
        <v>935</v>
      </c>
      <c r="G1100" s="244"/>
      <c r="H1100" s="247">
        <v>4.3200000000000003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143</v>
      </c>
      <c r="AU1100" s="253" t="s">
        <v>82</v>
      </c>
      <c r="AV1100" s="14" t="s">
        <v>82</v>
      </c>
      <c r="AW1100" s="14" t="s">
        <v>34</v>
      </c>
      <c r="AX1100" s="14" t="s">
        <v>72</v>
      </c>
      <c r="AY1100" s="253" t="s">
        <v>133</v>
      </c>
    </row>
    <row r="1101" s="13" customFormat="1">
      <c r="A1101" s="13"/>
      <c r="B1101" s="232"/>
      <c r="C1101" s="233"/>
      <c r="D1101" s="234" t="s">
        <v>143</v>
      </c>
      <c r="E1101" s="235" t="s">
        <v>18</v>
      </c>
      <c r="F1101" s="236" t="s">
        <v>370</v>
      </c>
      <c r="G1101" s="233"/>
      <c r="H1101" s="235" t="s">
        <v>18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143</v>
      </c>
      <c r="AU1101" s="242" t="s">
        <v>82</v>
      </c>
      <c r="AV1101" s="13" t="s">
        <v>80</v>
      </c>
      <c r="AW1101" s="13" t="s">
        <v>34</v>
      </c>
      <c r="AX1101" s="13" t="s">
        <v>72</v>
      </c>
      <c r="AY1101" s="242" t="s">
        <v>133</v>
      </c>
    </row>
    <row r="1102" s="14" customFormat="1">
      <c r="A1102" s="14"/>
      <c r="B1102" s="243"/>
      <c r="C1102" s="244"/>
      <c r="D1102" s="234" t="s">
        <v>143</v>
      </c>
      <c r="E1102" s="245" t="s">
        <v>18</v>
      </c>
      <c r="F1102" s="246" t="s">
        <v>936</v>
      </c>
      <c r="G1102" s="244"/>
      <c r="H1102" s="247">
        <v>14.039999999999999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143</v>
      </c>
      <c r="AU1102" s="253" t="s">
        <v>82</v>
      </c>
      <c r="AV1102" s="14" t="s">
        <v>82</v>
      </c>
      <c r="AW1102" s="14" t="s">
        <v>34</v>
      </c>
      <c r="AX1102" s="14" t="s">
        <v>72</v>
      </c>
      <c r="AY1102" s="253" t="s">
        <v>133</v>
      </c>
    </row>
    <row r="1103" s="14" customFormat="1">
      <c r="A1103" s="14"/>
      <c r="B1103" s="243"/>
      <c r="C1103" s="244"/>
      <c r="D1103" s="234" t="s">
        <v>143</v>
      </c>
      <c r="E1103" s="245" t="s">
        <v>18</v>
      </c>
      <c r="F1103" s="246" t="s">
        <v>937</v>
      </c>
      <c r="G1103" s="244"/>
      <c r="H1103" s="247">
        <v>-1.26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143</v>
      </c>
      <c r="AU1103" s="253" t="s">
        <v>82</v>
      </c>
      <c r="AV1103" s="14" t="s">
        <v>82</v>
      </c>
      <c r="AW1103" s="14" t="s">
        <v>34</v>
      </c>
      <c r="AX1103" s="14" t="s">
        <v>72</v>
      </c>
      <c r="AY1103" s="253" t="s">
        <v>133</v>
      </c>
    </row>
    <row r="1104" s="13" customFormat="1">
      <c r="A1104" s="13"/>
      <c r="B1104" s="232"/>
      <c r="C1104" s="233"/>
      <c r="D1104" s="234" t="s">
        <v>143</v>
      </c>
      <c r="E1104" s="235" t="s">
        <v>18</v>
      </c>
      <c r="F1104" s="236" t="s">
        <v>246</v>
      </c>
      <c r="G1104" s="233"/>
      <c r="H1104" s="235" t="s">
        <v>18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143</v>
      </c>
      <c r="AU1104" s="242" t="s">
        <v>82</v>
      </c>
      <c r="AV1104" s="13" t="s">
        <v>80</v>
      </c>
      <c r="AW1104" s="13" t="s">
        <v>34</v>
      </c>
      <c r="AX1104" s="13" t="s">
        <v>72</v>
      </c>
      <c r="AY1104" s="242" t="s">
        <v>133</v>
      </c>
    </row>
    <row r="1105" s="14" customFormat="1">
      <c r="A1105" s="14"/>
      <c r="B1105" s="243"/>
      <c r="C1105" s="244"/>
      <c r="D1105" s="234" t="s">
        <v>143</v>
      </c>
      <c r="E1105" s="245" t="s">
        <v>18</v>
      </c>
      <c r="F1105" s="246" t="s">
        <v>938</v>
      </c>
      <c r="G1105" s="244"/>
      <c r="H1105" s="247">
        <v>11.1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143</v>
      </c>
      <c r="AU1105" s="253" t="s">
        <v>82</v>
      </c>
      <c r="AV1105" s="14" t="s">
        <v>82</v>
      </c>
      <c r="AW1105" s="14" t="s">
        <v>34</v>
      </c>
      <c r="AX1105" s="14" t="s">
        <v>72</v>
      </c>
      <c r="AY1105" s="253" t="s">
        <v>133</v>
      </c>
    </row>
    <row r="1106" s="14" customFormat="1">
      <c r="A1106" s="14"/>
      <c r="B1106" s="243"/>
      <c r="C1106" s="244"/>
      <c r="D1106" s="234" t="s">
        <v>143</v>
      </c>
      <c r="E1106" s="245" t="s">
        <v>18</v>
      </c>
      <c r="F1106" s="246" t="s">
        <v>939</v>
      </c>
      <c r="G1106" s="244"/>
      <c r="H1106" s="247">
        <v>-3.6000000000000001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143</v>
      </c>
      <c r="AU1106" s="253" t="s">
        <v>82</v>
      </c>
      <c r="AV1106" s="14" t="s">
        <v>82</v>
      </c>
      <c r="AW1106" s="14" t="s">
        <v>34</v>
      </c>
      <c r="AX1106" s="14" t="s">
        <v>72</v>
      </c>
      <c r="AY1106" s="253" t="s">
        <v>133</v>
      </c>
    </row>
    <row r="1107" s="13" customFormat="1">
      <c r="A1107" s="13"/>
      <c r="B1107" s="232"/>
      <c r="C1107" s="233"/>
      <c r="D1107" s="234" t="s">
        <v>143</v>
      </c>
      <c r="E1107" s="235" t="s">
        <v>18</v>
      </c>
      <c r="F1107" s="236" t="s">
        <v>322</v>
      </c>
      <c r="G1107" s="233"/>
      <c r="H1107" s="235" t="s">
        <v>18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143</v>
      </c>
      <c r="AU1107" s="242" t="s">
        <v>82</v>
      </c>
      <c r="AV1107" s="13" t="s">
        <v>80</v>
      </c>
      <c r="AW1107" s="13" t="s">
        <v>34</v>
      </c>
      <c r="AX1107" s="13" t="s">
        <v>72</v>
      </c>
      <c r="AY1107" s="242" t="s">
        <v>133</v>
      </c>
    </row>
    <row r="1108" s="14" customFormat="1">
      <c r="A1108" s="14"/>
      <c r="B1108" s="243"/>
      <c r="C1108" s="244"/>
      <c r="D1108" s="234" t="s">
        <v>143</v>
      </c>
      <c r="E1108" s="245" t="s">
        <v>18</v>
      </c>
      <c r="F1108" s="246" t="s">
        <v>940</v>
      </c>
      <c r="G1108" s="244"/>
      <c r="H1108" s="247">
        <v>10.08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143</v>
      </c>
      <c r="AU1108" s="253" t="s">
        <v>82</v>
      </c>
      <c r="AV1108" s="14" t="s">
        <v>82</v>
      </c>
      <c r="AW1108" s="14" t="s">
        <v>34</v>
      </c>
      <c r="AX1108" s="14" t="s">
        <v>72</v>
      </c>
      <c r="AY1108" s="253" t="s">
        <v>133</v>
      </c>
    </row>
    <row r="1109" s="14" customFormat="1">
      <c r="A1109" s="14"/>
      <c r="B1109" s="243"/>
      <c r="C1109" s="244"/>
      <c r="D1109" s="234" t="s">
        <v>143</v>
      </c>
      <c r="E1109" s="245" t="s">
        <v>18</v>
      </c>
      <c r="F1109" s="246" t="s">
        <v>596</v>
      </c>
      <c r="G1109" s="244"/>
      <c r="H1109" s="247">
        <v>-1.0800000000000001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143</v>
      </c>
      <c r="AU1109" s="253" t="s">
        <v>82</v>
      </c>
      <c r="AV1109" s="14" t="s">
        <v>82</v>
      </c>
      <c r="AW1109" s="14" t="s">
        <v>34</v>
      </c>
      <c r="AX1109" s="14" t="s">
        <v>72</v>
      </c>
      <c r="AY1109" s="253" t="s">
        <v>133</v>
      </c>
    </row>
    <row r="1110" s="13" customFormat="1">
      <c r="A1110" s="13"/>
      <c r="B1110" s="232"/>
      <c r="C1110" s="233"/>
      <c r="D1110" s="234" t="s">
        <v>143</v>
      </c>
      <c r="E1110" s="235" t="s">
        <v>18</v>
      </c>
      <c r="F1110" s="236" t="s">
        <v>256</v>
      </c>
      <c r="G1110" s="233"/>
      <c r="H1110" s="235" t="s">
        <v>18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143</v>
      </c>
      <c r="AU1110" s="242" t="s">
        <v>82</v>
      </c>
      <c r="AV1110" s="13" t="s">
        <v>80</v>
      </c>
      <c r="AW1110" s="13" t="s">
        <v>34</v>
      </c>
      <c r="AX1110" s="13" t="s">
        <v>72</v>
      </c>
      <c r="AY1110" s="242" t="s">
        <v>133</v>
      </c>
    </row>
    <row r="1111" s="14" customFormat="1">
      <c r="A1111" s="14"/>
      <c r="B1111" s="243"/>
      <c r="C1111" s="244"/>
      <c r="D1111" s="234" t="s">
        <v>143</v>
      </c>
      <c r="E1111" s="245" t="s">
        <v>18</v>
      </c>
      <c r="F1111" s="246" t="s">
        <v>941</v>
      </c>
      <c r="G1111" s="244"/>
      <c r="H1111" s="247">
        <v>8.2100000000000009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143</v>
      </c>
      <c r="AU1111" s="253" t="s">
        <v>82</v>
      </c>
      <c r="AV1111" s="14" t="s">
        <v>82</v>
      </c>
      <c r="AW1111" s="14" t="s">
        <v>34</v>
      </c>
      <c r="AX1111" s="14" t="s">
        <v>72</v>
      </c>
      <c r="AY1111" s="253" t="s">
        <v>133</v>
      </c>
    </row>
    <row r="1112" s="14" customFormat="1">
      <c r="A1112" s="14"/>
      <c r="B1112" s="243"/>
      <c r="C1112" s="244"/>
      <c r="D1112" s="234" t="s">
        <v>143</v>
      </c>
      <c r="E1112" s="245" t="s">
        <v>18</v>
      </c>
      <c r="F1112" s="246" t="s">
        <v>923</v>
      </c>
      <c r="G1112" s="244"/>
      <c r="H1112" s="247">
        <v>0.17999999999999999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143</v>
      </c>
      <c r="AU1112" s="253" t="s">
        <v>82</v>
      </c>
      <c r="AV1112" s="14" t="s">
        <v>82</v>
      </c>
      <c r="AW1112" s="14" t="s">
        <v>34</v>
      </c>
      <c r="AX1112" s="14" t="s">
        <v>72</v>
      </c>
      <c r="AY1112" s="253" t="s">
        <v>133</v>
      </c>
    </row>
    <row r="1113" s="14" customFormat="1">
      <c r="A1113" s="14"/>
      <c r="B1113" s="243"/>
      <c r="C1113" s="244"/>
      <c r="D1113" s="234" t="s">
        <v>143</v>
      </c>
      <c r="E1113" s="245" t="s">
        <v>18</v>
      </c>
      <c r="F1113" s="246" t="s">
        <v>942</v>
      </c>
      <c r="G1113" s="244"/>
      <c r="H1113" s="247">
        <v>-2.6200000000000001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143</v>
      </c>
      <c r="AU1113" s="253" t="s">
        <v>82</v>
      </c>
      <c r="AV1113" s="14" t="s">
        <v>82</v>
      </c>
      <c r="AW1113" s="14" t="s">
        <v>34</v>
      </c>
      <c r="AX1113" s="14" t="s">
        <v>72</v>
      </c>
      <c r="AY1113" s="253" t="s">
        <v>133</v>
      </c>
    </row>
    <row r="1114" s="13" customFormat="1">
      <c r="A1114" s="13"/>
      <c r="B1114" s="232"/>
      <c r="C1114" s="233"/>
      <c r="D1114" s="234" t="s">
        <v>143</v>
      </c>
      <c r="E1114" s="235" t="s">
        <v>18</v>
      </c>
      <c r="F1114" s="236" t="s">
        <v>327</v>
      </c>
      <c r="G1114" s="233"/>
      <c r="H1114" s="235" t="s">
        <v>18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2" t="s">
        <v>143</v>
      </c>
      <c r="AU1114" s="242" t="s">
        <v>82</v>
      </c>
      <c r="AV1114" s="13" t="s">
        <v>80</v>
      </c>
      <c r="AW1114" s="13" t="s">
        <v>34</v>
      </c>
      <c r="AX1114" s="13" t="s">
        <v>72</v>
      </c>
      <c r="AY1114" s="242" t="s">
        <v>133</v>
      </c>
    </row>
    <row r="1115" s="14" customFormat="1">
      <c r="A1115" s="14"/>
      <c r="B1115" s="243"/>
      <c r="C1115" s="244"/>
      <c r="D1115" s="234" t="s">
        <v>143</v>
      </c>
      <c r="E1115" s="245" t="s">
        <v>18</v>
      </c>
      <c r="F1115" s="246" t="s">
        <v>943</v>
      </c>
      <c r="G1115" s="244"/>
      <c r="H1115" s="247">
        <v>8.1400000000000006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143</v>
      </c>
      <c r="AU1115" s="253" t="s">
        <v>82</v>
      </c>
      <c r="AV1115" s="14" t="s">
        <v>82</v>
      </c>
      <c r="AW1115" s="14" t="s">
        <v>34</v>
      </c>
      <c r="AX1115" s="14" t="s">
        <v>72</v>
      </c>
      <c r="AY1115" s="253" t="s">
        <v>133</v>
      </c>
    </row>
    <row r="1116" s="14" customFormat="1">
      <c r="A1116" s="14"/>
      <c r="B1116" s="243"/>
      <c r="C1116" s="244"/>
      <c r="D1116" s="234" t="s">
        <v>143</v>
      </c>
      <c r="E1116" s="245" t="s">
        <v>18</v>
      </c>
      <c r="F1116" s="246" t="s">
        <v>596</v>
      </c>
      <c r="G1116" s="244"/>
      <c r="H1116" s="247">
        <v>-1.0800000000000001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143</v>
      </c>
      <c r="AU1116" s="253" t="s">
        <v>82</v>
      </c>
      <c r="AV1116" s="14" t="s">
        <v>82</v>
      </c>
      <c r="AW1116" s="14" t="s">
        <v>34</v>
      </c>
      <c r="AX1116" s="14" t="s">
        <v>72</v>
      </c>
      <c r="AY1116" s="253" t="s">
        <v>133</v>
      </c>
    </row>
    <row r="1117" s="13" customFormat="1">
      <c r="A1117" s="13"/>
      <c r="B1117" s="232"/>
      <c r="C1117" s="233"/>
      <c r="D1117" s="234" t="s">
        <v>143</v>
      </c>
      <c r="E1117" s="235" t="s">
        <v>18</v>
      </c>
      <c r="F1117" s="236" t="s">
        <v>329</v>
      </c>
      <c r="G1117" s="233"/>
      <c r="H1117" s="235" t="s">
        <v>18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143</v>
      </c>
      <c r="AU1117" s="242" t="s">
        <v>82</v>
      </c>
      <c r="AV1117" s="13" t="s">
        <v>80</v>
      </c>
      <c r="AW1117" s="13" t="s">
        <v>34</v>
      </c>
      <c r="AX1117" s="13" t="s">
        <v>72</v>
      </c>
      <c r="AY1117" s="242" t="s">
        <v>133</v>
      </c>
    </row>
    <row r="1118" s="14" customFormat="1">
      <c r="A1118" s="14"/>
      <c r="B1118" s="243"/>
      <c r="C1118" s="244"/>
      <c r="D1118" s="234" t="s">
        <v>143</v>
      </c>
      <c r="E1118" s="245" t="s">
        <v>18</v>
      </c>
      <c r="F1118" s="246" t="s">
        <v>944</v>
      </c>
      <c r="G1118" s="244"/>
      <c r="H1118" s="247">
        <v>8.5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143</v>
      </c>
      <c r="AU1118" s="253" t="s">
        <v>82</v>
      </c>
      <c r="AV1118" s="14" t="s">
        <v>82</v>
      </c>
      <c r="AW1118" s="14" t="s">
        <v>34</v>
      </c>
      <c r="AX1118" s="14" t="s">
        <v>72</v>
      </c>
      <c r="AY1118" s="253" t="s">
        <v>133</v>
      </c>
    </row>
    <row r="1119" s="14" customFormat="1">
      <c r="A1119" s="14"/>
      <c r="B1119" s="243"/>
      <c r="C1119" s="244"/>
      <c r="D1119" s="234" t="s">
        <v>143</v>
      </c>
      <c r="E1119" s="245" t="s">
        <v>18</v>
      </c>
      <c r="F1119" s="246" t="s">
        <v>945</v>
      </c>
      <c r="G1119" s="244"/>
      <c r="H1119" s="247">
        <v>-2.3399999999999999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143</v>
      </c>
      <c r="AU1119" s="253" t="s">
        <v>82</v>
      </c>
      <c r="AV1119" s="14" t="s">
        <v>82</v>
      </c>
      <c r="AW1119" s="14" t="s">
        <v>34</v>
      </c>
      <c r="AX1119" s="14" t="s">
        <v>72</v>
      </c>
      <c r="AY1119" s="253" t="s">
        <v>133</v>
      </c>
    </row>
    <row r="1120" s="13" customFormat="1">
      <c r="A1120" s="13"/>
      <c r="B1120" s="232"/>
      <c r="C1120" s="233"/>
      <c r="D1120" s="234" t="s">
        <v>143</v>
      </c>
      <c r="E1120" s="235" t="s">
        <v>18</v>
      </c>
      <c r="F1120" s="236" t="s">
        <v>383</v>
      </c>
      <c r="G1120" s="233"/>
      <c r="H1120" s="235" t="s">
        <v>18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143</v>
      </c>
      <c r="AU1120" s="242" t="s">
        <v>82</v>
      </c>
      <c r="AV1120" s="13" t="s">
        <v>80</v>
      </c>
      <c r="AW1120" s="13" t="s">
        <v>34</v>
      </c>
      <c r="AX1120" s="13" t="s">
        <v>72</v>
      </c>
      <c r="AY1120" s="242" t="s">
        <v>133</v>
      </c>
    </row>
    <row r="1121" s="14" customFormat="1">
      <c r="A1121" s="14"/>
      <c r="B1121" s="243"/>
      <c r="C1121" s="244"/>
      <c r="D1121" s="234" t="s">
        <v>143</v>
      </c>
      <c r="E1121" s="245" t="s">
        <v>18</v>
      </c>
      <c r="F1121" s="246" t="s">
        <v>946</v>
      </c>
      <c r="G1121" s="244"/>
      <c r="H1121" s="247">
        <v>8.3499999999999996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143</v>
      </c>
      <c r="AU1121" s="253" t="s">
        <v>82</v>
      </c>
      <c r="AV1121" s="14" t="s">
        <v>82</v>
      </c>
      <c r="AW1121" s="14" t="s">
        <v>34</v>
      </c>
      <c r="AX1121" s="14" t="s">
        <v>72</v>
      </c>
      <c r="AY1121" s="253" t="s">
        <v>133</v>
      </c>
    </row>
    <row r="1122" s="14" customFormat="1">
      <c r="A1122" s="14"/>
      <c r="B1122" s="243"/>
      <c r="C1122" s="244"/>
      <c r="D1122" s="234" t="s">
        <v>143</v>
      </c>
      <c r="E1122" s="245" t="s">
        <v>18</v>
      </c>
      <c r="F1122" s="246" t="s">
        <v>923</v>
      </c>
      <c r="G1122" s="244"/>
      <c r="H1122" s="247">
        <v>0.17999999999999999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143</v>
      </c>
      <c r="AU1122" s="253" t="s">
        <v>82</v>
      </c>
      <c r="AV1122" s="14" t="s">
        <v>82</v>
      </c>
      <c r="AW1122" s="14" t="s">
        <v>34</v>
      </c>
      <c r="AX1122" s="14" t="s">
        <v>72</v>
      </c>
      <c r="AY1122" s="253" t="s">
        <v>133</v>
      </c>
    </row>
    <row r="1123" s="14" customFormat="1">
      <c r="A1123" s="14"/>
      <c r="B1123" s="243"/>
      <c r="C1123" s="244"/>
      <c r="D1123" s="234" t="s">
        <v>143</v>
      </c>
      <c r="E1123" s="245" t="s">
        <v>18</v>
      </c>
      <c r="F1123" s="246" t="s">
        <v>947</v>
      </c>
      <c r="G1123" s="244"/>
      <c r="H1123" s="247">
        <v>-1.3600000000000001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143</v>
      </c>
      <c r="AU1123" s="253" t="s">
        <v>82</v>
      </c>
      <c r="AV1123" s="14" t="s">
        <v>82</v>
      </c>
      <c r="AW1123" s="14" t="s">
        <v>34</v>
      </c>
      <c r="AX1123" s="14" t="s">
        <v>72</v>
      </c>
      <c r="AY1123" s="253" t="s">
        <v>133</v>
      </c>
    </row>
    <row r="1124" s="13" customFormat="1">
      <c r="A1124" s="13"/>
      <c r="B1124" s="232"/>
      <c r="C1124" s="233"/>
      <c r="D1124" s="234" t="s">
        <v>143</v>
      </c>
      <c r="E1124" s="235" t="s">
        <v>18</v>
      </c>
      <c r="F1124" s="236" t="s">
        <v>386</v>
      </c>
      <c r="G1124" s="233"/>
      <c r="H1124" s="235" t="s">
        <v>18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2" t="s">
        <v>143</v>
      </c>
      <c r="AU1124" s="242" t="s">
        <v>82</v>
      </c>
      <c r="AV1124" s="13" t="s">
        <v>80</v>
      </c>
      <c r="AW1124" s="13" t="s">
        <v>34</v>
      </c>
      <c r="AX1124" s="13" t="s">
        <v>72</v>
      </c>
      <c r="AY1124" s="242" t="s">
        <v>133</v>
      </c>
    </row>
    <row r="1125" s="14" customFormat="1">
      <c r="A1125" s="14"/>
      <c r="B1125" s="243"/>
      <c r="C1125" s="244"/>
      <c r="D1125" s="234" t="s">
        <v>143</v>
      </c>
      <c r="E1125" s="245" t="s">
        <v>18</v>
      </c>
      <c r="F1125" s="246" t="s">
        <v>948</v>
      </c>
      <c r="G1125" s="244"/>
      <c r="H1125" s="247">
        <v>16.600000000000001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143</v>
      </c>
      <c r="AU1125" s="253" t="s">
        <v>82</v>
      </c>
      <c r="AV1125" s="14" t="s">
        <v>82</v>
      </c>
      <c r="AW1125" s="14" t="s">
        <v>34</v>
      </c>
      <c r="AX1125" s="14" t="s">
        <v>72</v>
      </c>
      <c r="AY1125" s="253" t="s">
        <v>133</v>
      </c>
    </row>
    <row r="1126" s="14" customFormat="1">
      <c r="A1126" s="14"/>
      <c r="B1126" s="243"/>
      <c r="C1126" s="244"/>
      <c r="D1126" s="234" t="s">
        <v>143</v>
      </c>
      <c r="E1126" s="245" t="s">
        <v>18</v>
      </c>
      <c r="F1126" s="246" t="s">
        <v>923</v>
      </c>
      <c r="G1126" s="244"/>
      <c r="H1126" s="247">
        <v>0.17999999999999999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143</v>
      </c>
      <c r="AU1126" s="253" t="s">
        <v>82</v>
      </c>
      <c r="AV1126" s="14" t="s">
        <v>82</v>
      </c>
      <c r="AW1126" s="14" t="s">
        <v>34</v>
      </c>
      <c r="AX1126" s="14" t="s">
        <v>72</v>
      </c>
      <c r="AY1126" s="253" t="s">
        <v>133</v>
      </c>
    </row>
    <row r="1127" s="14" customFormat="1">
      <c r="A1127" s="14"/>
      <c r="B1127" s="243"/>
      <c r="C1127" s="244"/>
      <c r="D1127" s="234" t="s">
        <v>143</v>
      </c>
      <c r="E1127" s="245" t="s">
        <v>18</v>
      </c>
      <c r="F1127" s="246" t="s">
        <v>388</v>
      </c>
      <c r="G1127" s="244"/>
      <c r="H1127" s="247">
        <v>-1.6799999999999999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143</v>
      </c>
      <c r="AU1127" s="253" t="s">
        <v>82</v>
      </c>
      <c r="AV1127" s="14" t="s">
        <v>82</v>
      </c>
      <c r="AW1127" s="14" t="s">
        <v>34</v>
      </c>
      <c r="AX1127" s="14" t="s">
        <v>72</v>
      </c>
      <c r="AY1127" s="253" t="s">
        <v>133</v>
      </c>
    </row>
    <row r="1128" s="15" customFormat="1">
      <c r="A1128" s="15"/>
      <c r="B1128" s="254"/>
      <c r="C1128" s="255"/>
      <c r="D1128" s="234" t="s">
        <v>143</v>
      </c>
      <c r="E1128" s="256" t="s">
        <v>18</v>
      </c>
      <c r="F1128" s="257" t="s">
        <v>148</v>
      </c>
      <c r="G1128" s="255"/>
      <c r="H1128" s="258">
        <v>195.61000000000001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4" t="s">
        <v>143</v>
      </c>
      <c r="AU1128" s="264" t="s">
        <v>82</v>
      </c>
      <c r="AV1128" s="15" t="s">
        <v>141</v>
      </c>
      <c r="AW1128" s="15" t="s">
        <v>34</v>
      </c>
      <c r="AX1128" s="15" t="s">
        <v>80</v>
      </c>
      <c r="AY1128" s="264" t="s">
        <v>133</v>
      </c>
    </row>
    <row r="1129" s="2" customFormat="1" ht="16.5" customHeight="1">
      <c r="A1129" s="40"/>
      <c r="B1129" s="41"/>
      <c r="C1129" s="265" t="s">
        <v>949</v>
      </c>
      <c r="D1129" s="265" t="s">
        <v>193</v>
      </c>
      <c r="E1129" s="266" t="s">
        <v>950</v>
      </c>
      <c r="F1129" s="267" t="s">
        <v>951</v>
      </c>
      <c r="G1129" s="268" t="s">
        <v>178</v>
      </c>
      <c r="H1129" s="269">
        <v>215.16999999999999</v>
      </c>
      <c r="I1129" s="270"/>
      <c r="J1129" s="269">
        <f>ROUND(I1129*H1129,2)</f>
        <v>0</v>
      </c>
      <c r="K1129" s="267" t="s">
        <v>140</v>
      </c>
      <c r="L1129" s="271"/>
      <c r="M1129" s="272" t="s">
        <v>18</v>
      </c>
      <c r="N1129" s="273" t="s">
        <v>43</v>
      </c>
      <c r="O1129" s="86"/>
      <c r="P1129" s="228">
        <f>O1129*H1129</f>
        <v>0</v>
      </c>
      <c r="Q1129" s="228">
        <v>0.0126</v>
      </c>
      <c r="R1129" s="228">
        <f>Q1129*H1129</f>
        <v>2.7111419999999997</v>
      </c>
      <c r="S1129" s="228">
        <v>0</v>
      </c>
      <c r="T1129" s="22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30" t="s">
        <v>459</v>
      </c>
      <c r="AT1129" s="230" t="s">
        <v>193</v>
      </c>
      <c r="AU1129" s="230" t="s">
        <v>82</v>
      </c>
      <c r="AY1129" s="19" t="s">
        <v>133</v>
      </c>
      <c r="BE1129" s="231">
        <f>IF(N1129="základní",J1129,0)</f>
        <v>0</v>
      </c>
      <c r="BF1129" s="231">
        <f>IF(N1129="snížená",J1129,0)</f>
        <v>0</v>
      </c>
      <c r="BG1129" s="231">
        <f>IF(N1129="zákl. přenesená",J1129,0)</f>
        <v>0</v>
      </c>
      <c r="BH1129" s="231">
        <f>IF(N1129="sníž. přenesená",J1129,0)</f>
        <v>0</v>
      </c>
      <c r="BI1129" s="231">
        <f>IF(N1129="nulová",J1129,0)</f>
        <v>0</v>
      </c>
      <c r="BJ1129" s="19" t="s">
        <v>80</v>
      </c>
      <c r="BK1129" s="231">
        <f>ROUND(I1129*H1129,2)</f>
        <v>0</v>
      </c>
      <c r="BL1129" s="19" t="s">
        <v>270</v>
      </c>
      <c r="BM1129" s="230" t="s">
        <v>952</v>
      </c>
    </row>
    <row r="1130" s="13" customFormat="1">
      <c r="A1130" s="13"/>
      <c r="B1130" s="232"/>
      <c r="C1130" s="233"/>
      <c r="D1130" s="234" t="s">
        <v>143</v>
      </c>
      <c r="E1130" s="235" t="s">
        <v>18</v>
      </c>
      <c r="F1130" s="236" t="s">
        <v>341</v>
      </c>
      <c r="G1130" s="233"/>
      <c r="H1130" s="235" t="s">
        <v>18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143</v>
      </c>
      <c r="AU1130" s="242" t="s">
        <v>82</v>
      </c>
      <c r="AV1130" s="13" t="s">
        <v>80</v>
      </c>
      <c r="AW1130" s="13" t="s">
        <v>34</v>
      </c>
      <c r="AX1130" s="13" t="s">
        <v>72</v>
      </c>
      <c r="AY1130" s="242" t="s">
        <v>133</v>
      </c>
    </row>
    <row r="1131" s="13" customFormat="1">
      <c r="A1131" s="13"/>
      <c r="B1131" s="232"/>
      <c r="C1131" s="233"/>
      <c r="D1131" s="234" t="s">
        <v>143</v>
      </c>
      <c r="E1131" s="235" t="s">
        <v>18</v>
      </c>
      <c r="F1131" s="236" t="s">
        <v>342</v>
      </c>
      <c r="G1131" s="233"/>
      <c r="H1131" s="235" t="s">
        <v>18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143</v>
      </c>
      <c r="AU1131" s="242" t="s">
        <v>82</v>
      </c>
      <c r="AV1131" s="13" t="s">
        <v>80</v>
      </c>
      <c r="AW1131" s="13" t="s">
        <v>34</v>
      </c>
      <c r="AX1131" s="13" t="s">
        <v>72</v>
      </c>
      <c r="AY1131" s="242" t="s">
        <v>133</v>
      </c>
    </row>
    <row r="1132" s="14" customFormat="1">
      <c r="A1132" s="14"/>
      <c r="B1132" s="243"/>
      <c r="C1132" s="244"/>
      <c r="D1132" s="234" t="s">
        <v>143</v>
      </c>
      <c r="E1132" s="245" t="s">
        <v>18</v>
      </c>
      <c r="F1132" s="246" t="s">
        <v>915</v>
      </c>
      <c r="G1132" s="244"/>
      <c r="H1132" s="247">
        <v>29.789999999999999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143</v>
      </c>
      <c r="AU1132" s="253" t="s">
        <v>82</v>
      </c>
      <c r="AV1132" s="14" t="s">
        <v>82</v>
      </c>
      <c r="AW1132" s="14" t="s">
        <v>34</v>
      </c>
      <c r="AX1132" s="14" t="s">
        <v>72</v>
      </c>
      <c r="AY1132" s="253" t="s">
        <v>133</v>
      </c>
    </row>
    <row r="1133" s="14" customFormat="1">
      <c r="A1133" s="14"/>
      <c r="B1133" s="243"/>
      <c r="C1133" s="244"/>
      <c r="D1133" s="234" t="s">
        <v>143</v>
      </c>
      <c r="E1133" s="245" t="s">
        <v>18</v>
      </c>
      <c r="F1133" s="246" t="s">
        <v>916</v>
      </c>
      <c r="G1133" s="244"/>
      <c r="H1133" s="247">
        <v>0.23999999999999999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143</v>
      </c>
      <c r="AU1133" s="253" t="s">
        <v>82</v>
      </c>
      <c r="AV1133" s="14" t="s">
        <v>82</v>
      </c>
      <c r="AW1133" s="14" t="s">
        <v>34</v>
      </c>
      <c r="AX1133" s="14" t="s">
        <v>72</v>
      </c>
      <c r="AY1133" s="253" t="s">
        <v>133</v>
      </c>
    </row>
    <row r="1134" s="14" customFormat="1">
      <c r="A1134" s="14"/>
      <c r="B1134" s="243"/>
      <c r="C1134" s="244"/>
      <c r="D1134" s="234" t="s">
        <v>143</v>
      </c>
      <c r="E1134" s="245" t="s">
        <v>18</v>
      </c>
      <c r="F1134" s="246" t="s">
        <v>917</v>
      </c>
      <c r="G1134" s="244"/>
      <c r="H1134" s="247">
        <v>0.71999999999999997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143</v>
      </c>
      <c r="AU1134" s="253" t="s">
        <v>82</v>
      </c>
      <c r="AV1134" s="14" t="s">
        <v>82</v>
      </c>
      <c r="AW1134" s="14" t="s">
        <v>34</v>
      </c>
      <c r="AX1134" s="14" t="s">
        <v>72</v>
      </c>
      <c r="AY1134" s="253" t="s">
        <v>133</v>
      </c>
    </row>
    <row r="1135" s="14" customFormat="1">
      <c r="A1135" s="14"/>
      <c r="B1135" s="243"/>
      <c r="C1135" s="244"/>
      <c r="D1135" s="234" t="s">
        <v>143</v>
      </c>
      <c r="E1135" s="245" t="s">
        <v>18</v>
      </c>
      <c r="F1135" s="246" t="s">
        <v>918</v>
      </c>
      <c r="G1135" s="244"/>
      <c r="H1135" s="247">
        <v>-4.6500000000000004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143</v>
      </c>
      <c r="AU1135" s="253" t="s">
        <v>82</v>
      </c>
      <c r="AV1135" s="14" t="s">
        <v>82</v>
      </c>
      <c r="AW1135" s="14" t="s">
        <v>34</v>
      </c>
      <c r="AX1135" s="14" t="s">
        <v>72</v>
      </c>
      <c r="AY1135" s="253" t="s">
        <v>133</v>
      </c>
    </row>
    <row r="1136" s="13" customFormat="1">
      <c r="A1136" s="13"/>
      <c r="B1136" s="232"/>
      <c r="C1136" s="233"/>
      <c r="D1136" s="234" t="s">
        <v>143</v>
      </c>
      <c r="E1136" s="235" t="s">
        <v>18</v>
      </c>
      <c r="F1136" s="236" t="s">
        <v>353</v>
      </c>
      <c r="G1136" s="233"/>
      <c r="H1136" s="235" t="s">
        <v>18</v>
      </c>
      <c r="I1136" s="237"/>
      <c r="J1136" s="233"/>
      <c r="K1136" s="233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2" t="s">
        <v>143</v>
      </c>
      <c r="AU1136" s="242" t="s">
        <v>82</v>
      </c>
      <c r="AV1136" s="13" t="s">
        <v>80</v>
      </c>
      <c r="AW1136" s="13" t="s">
        <v>34</v>
      </c>
      <c r="AX1136" s="13" t="s">
        <v>72</v>
      </c>
      <c r="AY1136" s="242" t="s">
        <v>133</v>
      </c>
    </row>
    <row r="1137" s="14" customFormat="1">
      <c r="A1137" s="14"/>
      <c r="B1137" s="243"/>
      <c r="C1137" s="244"/>
      <c r="D1137" s="234" t="s">
        <v>143</v>
      </c>
      <c r="E1137" s="245" t="s">
        <v>18</v>
      </c>
      <c r="F1137" s="246" t="s">
        <v>919</v>
      </c>
      <c r="G1137" s="244"/>
      <c r="H1137" s="247">
        <v>7.7400000000000002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143</v>
      </c>
      <c r="AU1137" s="253" t="s">
        <v>82</v>
      </c>
      <c r="AV1137" s="14" t="s">
        <v>82</v>
      </c>
      <c r="AW1137" s="14" t="s">
        <v>34</v>
      </c>
      <c r="AX1137" s="14" t="s">
        <v>72</v>
      </c>
      <c r="AY1137" s="253" t="s">
        <v>133</v>
      </c>
    </row>
    <row r="1138" s="14" customFormat="1">
      <c r="A1138" s="14"/>
      <c r="B1138" s="243"/>
      <c r="C1138" s="244"/>
      <c r="D1138" s="234" t="s">
        <v>143</v>
      </c>
      <c r="E1138" s="245" t="s">
        <v>18</v>
      </c>
      <c r="F1138" s="246" t="s">
        <v>302</v>
      </c>
      <c r="G1138" s="244"/>
      <c r="H1138" s="247">
        <v>0.089999999999999997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143</v>
      </c>
      <c r="AU1138" s="253" t="s">
        <v>82</v>
      </c>
      <c r="AV1138" s="14" t="s">
        <v>82</v>
      </c>
      <c r="AW1138" s="14" t="s">
        <v>34</v>
      </c>
      <c r="AX1138" s="14" t="s">
        <v>72</v>
      </c>
      <c r="AY1138" s="253" t="s">
        <v>133</v>
      </c>
    </row>
    <row r="1139" s="14" customFormat="1">
      <c r="A1139" s="14"/>
      <c r="B1139" s="243"/>
      <c r="C1139" s="244"/>
      <c r="D1139" s="234" t="s">
        <v>143</v>
      </c>
      <c r="E1139" s="245" t="s">
        <v>18</v>
      </c>
      <c r="F1139" s="246" t="s">
        <v>596</v>
      </c>
      <c r="G1139" s="244"/>
      <c r="H1139" s="247">
        <v>-1.0800000000000001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143</v>
      </c>
      <c r="AU1139" s="253" t="s">
        <v>82</v>
      </c>
      <c r="AV1139" s="14" t="s">
        <v>82</v>
      </c>
      <c r="AW1139" s="14" t="s">
        <v>34</v>
      </c>
      <c r="AX1139" s="14" t="s">
        <v>72</v>
      </c>
      <c r="AY1139" s="253" t="s">
        <v>133</v>
      </c>
    </row>
    <row r="1140" s="13" customFormat="1">
      <c r="A1140" s="13"/>
      <c r="B1140" s="232"/>
      <c r="C1140" s="233"/>
      <c r="D1140" s="234" t="s">
        <v>143</v>
      </c>
      <c r="E1140" s="235" t="s">
        <v>18</v>
      </c>
      <c r="F1140" s="236" t="s">
        <v>359</v>
      </c>
      <c r="G1140" s="233"/>
      <c r="H1140" s="235" t="s">
        <v>18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143</v>
      </c>
      <c r="AU1140" s="242" t="s">
        <v>82</v>
      </c>
      <c r="AV1140" s="13" t="s">
        <v>80</v>
      </c>
      <c r="AW1140" s="13" t="s">
        <v>34</v>
      </c>
      <c r="AX1140" s="13" t="s">
        <v>72</v>
      </c>
      <c r="AY1140" s="242" t="s">
        <v>133</v>
      </c>
    </row>
    <row r="1141" s="14" customFormat="1">
      <c r="A1141" s="14"/>
      <c r="B1141" s="243"/>
      <c r="C1141" s="244"/>
      <c r="D1141" s="234" t="s">
        <v>143</v>
      </c>
      <c r="E1141" s="245" t="s">
        <v>18</v>
      </c>
      <c r="F1141" s="246" t="s">
        <v>920</v>
      </c>
      <c r="G1141" s="244"/>
      <c r="H1141" s="247">
        <v>9.3599999999999994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143</v>
      </c>
      <c r="AU1141" s="253" t="s">
        <v>82</v>
      </c>
      <c r="AV1141" s="14" t="s">
        <v>82</v>
      </c>
      <c r="AW1141" s="14" t="s">
        <v>34</v>
      </c>
      <c r="AX1141" s="14" t="s">
        <v>72</v>
      </c>
      <c r="AY1141" s="253" t="s">
        <v>133</v>
      </c>
    </row>
    <row r="1142" s="14" customFormat="1">
      <c r="A1142" s="14"/>
      <c r="B1142" s="243"/>
      <c r="C1142" s="244"/>
      <c r="D1142" s="234" t="s">
        <v>143</v>
      </c>
      <c r="E1142" s="245" t="s">
        <v>18</v>
      </c>
      <c r="F1142" s="246" t="s">
        <v>921</v>
      </c>
      <c r="G1142" s="244"/>
      <c r="H1142" s="247">
        <v>-2.52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143</v>
      </c>
      <c r="AU1142" s="253" t="s">
        <v>82</v>
      </c>
      <c r="AV1142" s="14" t="s">
        <v>82</v>
      </c>
      <c r="AW1142" s="14" t="s">
        <v>34</v>
      </c>
      <c r="AX1142" s="14" t="s">
        <v>72</v>
      </c>
      <c r="AY1142" s="253" t="s">
        <v>133</v>
      </c>
    </row>
    <row r="1143" s="13" customFormat="1">
      <c r="A1143" s="13"/>
      <c r="B1143" s="232"/>
      <c r="C1143" s="233"/>
      <c r="D1143" s="234" t="s">
        <v>143</v>
      </c>
      <c r="E1143" s="235" t="s">
        <v>18</v>
      </c>
      <c r="F1143" s="236" t="s">
        <v>953</v>
      </c>
      <c r="G1143" s="233"/>
      <c r="H1143" s="235" t="s">
        <v>18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143</v>
      </c>
      <c r="AU1143" s="242" t="s">
        <v>82</v>
      </c>
      <c r="AV1143" s="13" t="s">
        <v>80</v>
      </c>
      <c r="AW1143" s="13" t="s">
        <v>34</v>
      </c>
      <c r="AX1143" s="13" t="s">
        <v>72</v>
      </c>
      <c r="AY1143" s="242" t="s">
        <v>133</v>
      </c>
    </row>
    <row r="1144" s="14" customFormat="1">
      <c r="A1144" s="14"/>
      <c r="B1144" s="243"/>
      <c r="C1144" s="244"/>
      <c r="D1144" s="234" t="s">
        <v>143</v>
      </c>
      <c r="E1144" s="245" t="s">
        <v>18</v>
      </c>
      <c r="F1144" s="246" t="s">
        <v>922</v>
      </c>
      <c r="G1144" s="244"/>
      <c r="H1144" s="247">
        <v>9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143</v>
      </c>
      <c r="AU1144" s="253" t="s">
        <v>82</v>
      </c>
      <c r="AV1144" s="14" t="s">
        <v>82</v>
      </c>
      <c r="AW1144" s="14" t="s">
        <v>34</v>
      </c>
      <c r="AX1144" s="14" t="s">
        <v>72</v>
      </c>
      <c r="AY1144" s="253" t="s">
        <v>133</v>
      </c>
    </row>
    <row r="1145" s="14" customFormat="1">
      <c r="A1145" s="14"/>
      <c r="B1145" s="243"/>
      <c r="C1145" s="244"/>
      <c r="D1145" s="234" t="s">
        <v>143</v>
      </c>
      <c r="E1145" s="245" t="s">
        <v>18</v>
      </c>
      <c r="F1145" s="246" t="s">
        <v>923</v>
      </c>
      <c r="G1145" s="244"/>
      <c r="H1145" s="247">
        <v>0.17999999999999999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143</v>
      </c>
      <c r="AU1145" s="253" t="s">
        <v>82</v>
      </c>
      <c r="AV1145" s="14" t="s">
        <v>82</v>
      </c>
      <c r="AW1145" s="14" t="s">
        <v>34</v>
      </c>
      <c r="AX1145" s="14" t="s">
        <v>72</v>
      </c>
      <c r="AY1145" s="253" t="s">
        <v>133</v>
      </c>
    </row>
    <row r="1146" s="14" customFormat="1">
      <c r="A1146" s="14"/>
      <c r="B1146" s="243"/>
      <c r="C1146" s="244"/>
      <c r="D1146" s="234" t="s">
        <v>143</v>
      </c>
      <c r="E1146" s="245" t="s">
        <v>18</v>
      </c>
      <c r="F1146" s="246" t="s">
        <v>297</v>
      </c>
      <c r="G1146" s="244"/>
      <c r="H1146" s="247">
        <v>0.11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143</v>
      </c>
      <c r="AU1146" s="253" t="s">
        <v>82</v>
      </c>
      <c r="AV1146" s="14" t="s">
        <v>82</v>
      </c>
      <c r="AW1146" s="14" t="s">
        <v>34</v>
      </c>
      <c r="AX1146" s="14" t="s">
        <v>72</v>
      </c>
      <c r="AY1146" s="253" t="s">
        <v>133</v>
      </c>
    </row>
    <row r="1147" s="14" customFormat="1">
      <c r="A1147" s="14"/>
      <c r="B1147" s="243"/>
      <c r="C1147" s="244"/>
      <c r="D1147" s="234" t="s">
        <v>143</v>
      </c>
      <c r="E1147" s="245" t="s">
        <v>18</v>
      </c>
      <c r="F1147" s="246" t="s">
        <v>924</v>
      </c>
      <c r="G1147" s="244"/>
      <c r="H1147" s="247">
        <v>-1.53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143</v>
      </c>
      <c r="AU1147" s="253" t="s">
        <v>82</v>
      </c>
      <c r="AV1147" s="14" t="s">
        <v>82</v>
      </c>
      <c r="AW1147" s="14" t="s">
        <v>34</v>
      </c>
      <c r="AX1147" s="14" t="s">
        <v>72</v>
      </c>
      <c r="AY1147" s="253" t="s">
        <v>133</v>
      </c>
    </row>
    <row r="1148" s="13" customFormat="1">
      <c r="A1148" s="13"/>
      <c r="B1148" s="232"/>
      <c r="C1148" s="233"/>
      <c r="D1148" s="234" t="s">
        <v>143</v>
      </c>
      <c r="E1148" s="235" t="s">
        <v>18</v>
      </c>
      <c r="F1148" s="236" t="s">
        <v>221</v>
      </c>
      <c r="G1148" s="233"/>
      <c r="H1148" s="235" t="s">
        <v>18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2" t="s">
        <v>143</v>
      </c>
      <c r="AU1148" s="242" t="s">
        <v>82</v>
      </c>
      <c r="AV1148" s="13" t="s">
        <v>80</v>
      </c>
      <c r="AW1148" s="13" t="s">
        <v>34</v>
      </c>
      <c r="AX1148" s="13" t="s">
        <v>72</v>
      </c>
      <c r="AY1148" s="242" t="s">
        <v>133</v>
      </c>
    </row>
    <row r="1149" s="14" customFormat="1">
      <c r="A1149" s="14"/>
      <c r="B1149" s="243"/>
      <c r="C1149" s="244"/>
      <c r="D1149" s="234" t="s">
        <v>143</v>
      </c>
      <c r="E1149" s="245" t="s">
        <v>18</v>
      </c>
      <c r="F1149" s="246" t="s">
        <v>925</v>
      </c>
      <c r="G1149" s="244"/>
      <c r="H1149" s="247">
        <v>16.739999999999998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143</v>
      </c>
      <c r="AU1149" s="253" t="s">
        <v>82</v>
      </c>
      <c r="AV1149" s="14" t="s">
        <v>82</v>
      </c>
      <c r="AW1149" s="14" t="s">
        <v>34</v>
      </c>
      <c r="AX1149" s="14" t="s">
        <v>72</v>
      </c>
      <c r="AY1149" s="253" t="s">
        <v>133</v>
      </c>
    </row>
    <row r="1150" s="14" customFormat="1">
      <c r="A1150" s="14"/>
      <c r="B1150" s="243"/>
      <c r="C1150" s="244"/>
      <c r="D1150" s="234" t="s">
        <v>143</v>
      </c>
      <c r="E1150" s="245" t="s">
        <v>18</v>
      </c>
      <c r="F1150" s="246" t="s">
        <v>926</v>
      </c>
      <c r="G1150" s="244"/>
      <c r="H1150" s="247">
        <v>-4.8600000000000003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143</v>
      </c>
      <c r="AU1150" s="253" t="s">
        <v>82</v>
      </c>
      <c r="AV1150" s="14" t="s">
        <v>82</v>
      </c>
      <c r="AW1150" s="14" t="s">
        <v>34</v>
      </c>
      <c r="AX1150" s="14" t="s">
        <v>72</v>
      </c>
      <c r="AY1150" s="253" t="s">
        <v>133</v>
      </c>
    </row>
    <row r="1151" s="13" customFormat="1">
      <c r="A1151" s="13"/>
      <c r="B1151" s="232"/>
      <c r="C1151" s="233"/>
      <c r="D1151" s="234" t="s">
        <v>143</v>
      </c>
      <c r="E1151" s="235" t="s">
        <v>18</v>
      </c>
      <c r="F1151" s="236" t="s">
        <v>225</v>
      </c>
      <c r="G1151" s="233"/>
      <c r="H1151" s="235" t="s">
        <v>18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143</v>
      </c>
      <c r="AU1151" s="242" t="s">
        <v>82</v>
      </c>
      <c r="AV1151" s="13" t="s">
        <v>80</v>
      </c>
      <c r="AW1151" s="13" t="s">
        <v>34</v>
      </c>
      <c r="AX1151" s="13" t="s">
        <v>72</v>
      </c>
      <c r="AY1151" s="242" t="s">
        <v>133</v>
      </c>
    </row>
    <row r="1152" s="14" customFormat="1">
      <c r="A1152" s="14"/>
      <c r="B1152" s="243"/>
      <c r="C1152" s="244"/>
      <c r="D1152" s="234" t="s">
        <v>143</v>
      </c>
      <c r="E1152" s="245" t="s">
        <v>18</v>
      </c>
      <c r="F1152" s="246" t="s">
        <v>927</v>
      </c>
      <c r="G1152" s="244"/>
      <c r="H1152" s="247">
        <v>8.2799999999999994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143</v>
      </c>
      <c r="AU1152" s="253" t="s">
        <v>82</v>
      </c>
      <c r="AV1152" s="14" t="s">
        <v>82</v>
      </c>
      <c r="AW1152" s="14" t="s">
        <v>34</v>
      </c>
      <c r="AX1152" s="14" t="s">
        <v>72</v>
      </c>
      <c r="AY1152" s="253" t="s">
        <v>133</v>
      </c>
    </row>
    <row r="1153" s="14" customFormat="1">
      <c r="A1153" s="14"/>
      <c r="B1153" s="243"/>
      <c r="C1153" s="244"/>
      <c r="D1153" s="234" t="s">
        <v>143</v>
      </c>
      <c r="E1153" s="245" t="s">
        <v>18</v>
      </c>
      <c r="F1153" s="246" t="s">
        <v>302</v>
      </c>
      <c r="G1153" s="244"/>
      <c r="H1153" s="247">
        <v>0.089999999999999997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143</v>
      </c>
      <c r="AU1153" s="253" t="s">
        <v>82</v>
      </c>
      <c r="AV1153" s="14" t="s">
        <v>82</v>
      </c>
      <c r="AW1153" s="14" t="s">
        <v>34</v>
      </c>
      <c r="AX1153" s="14" t="s">
        <v>72</v>
      </c>
      <c r="AY1153" s="253" t="s">
        <v>133</v>
      </c>
    </row>
    <row r="1154" s="14" customFormat="1">
      <c r="A1154" s="14"/>
      <c r="B1154" s="243"/>
      <c r="C1154" s="244"/>
      <c r="D1154" s="234" t="s">
        <v>143</v>
      </c>
      <c r="E1154" s="245" t="s">
        <v>18</v>
      </c>
      <c r="F1154" s="246" t="s">
        <v>596</v>
      </c>
      <c r="G1154" s="244"/>
      <c r="H1154" s="247">
        <v>-1.0800000000000001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143</v>
      </c>
      <c r="AU1154" s="253" t="s">
        <v>82</v>
      </c>
      <c r="AV1154" s="14" t="s">
        <v>82</v>
      </c>
      <c r="AW1154" s="14" t="s">
        <v>34</v>
      </c>
      <c r="AX1154" s="14" t="s">
        <v>72</v>
      </c>
      <c r="AY1154" s="253" t="s">
        <v>133</v>
      </c>
    </row>
    <row r="1155" s="13" customFormat="1">
      <c r="A1155" s="13"/>
      <c r="B1155" s="232"/>
      <c r="C1155" s="233"/>
      <c r="D1155" s="234" t="s">
        <v>143</v>
      </c>
      <c r="E1155" s="235" t="s">
        <v>18</v>
      </c>
      <c r="F1155" s="236" t="s">
        <v>225</v>
      </c>
      <c r="G1155" s="233"/>
      <c r="H1155" s="235" t="s">
        <v>18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143</v>
      </c>
      <c r="AU1155" s="242" t="s">
        <v>82</v>
      </c>
      <c r="AV1155" s="13" t="s">
        <v>80</v>
      </c>
      <c r="AW1155" s="13" t="s">
        <v>34</v>
      </c>
      <c r="AX1155" s="13" t="s">
        <v>72</v>
      </c>
      <c r="AY1155" s="242" t="s">
        <v>133</v>
      </c>
    </row>
    <row r="1156" s="14" customFormat="1">
      <c r="A1156" s="14"/>
      <c r="B1156" s="243"/>
      <c r="C1156" s="244"/>
      <c r="D1156" s="234" t="s">
        <v>143</v>
      </c>
      <c r="E1156" s="245" t="s">
        <v>18</v>
      </c>
      <c r="F1156" s="246" t="s">
        <v>927</v>
      </c>
      <c r="G1156" s="244"/>
      <c r="H1156" s="247">
        <v>8.2799999999999994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143</v>
      </c>
      <c r="AU1156" s="253" t="s">
        <v>82</v>
      </c>
      <c r="AV1156" s="14" t="s">
        <v>82</v>
      </c>
      <c r="AW1156" s="14" t="s">
        <v>34</v>
      </c>
      <c r="AX1156" s="14" t="s">
        <v>72</v>
      </c>
      <c r="AY1156" s="253" t="s">
        <v>133</v>
      </c>
    </row>
    <row r="1157" s="14" customFormat="1">
      <c r="A1157" s="14"/>
      <c r="B1157" s="243"/>
      <c r="C1157" s="244"/>
      <c r="D1157" s="234" t="s">
        <v>143</v>
      </c>
      <c r="E1157" s="245" t="s">
        <v>18</v>
      </c>
      <c r="F1157" s="246" t="s">
        <v>302</v>
      </c>
      <c r="G1157" s="244"/>
      <c r="H1157" s="247">
        <v>0.089999999999999997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143</v>
      </c>
      <c r="AU1157" s="253" t="s">
        <v>82</v>
      </c>
      <c r="AV1157" s="14" t="s">
        <v>82</v>
      </c>
      <c r="AW1157" s="14" t="s">
        <v>34</v>
      </c>
      <c r="AX1157" s="14" t="s">
        <v>72</v>
      </c>
      <c r="AY1157" s="253" t="s">
        <v>133</v>
      </c>
    </row>
    <row r="1158" s="14" customFormat="1">
      <c r="A1158" s="14"/>
      <c r="B1158" s="243"/>
      <c r="C1158" s="244"/>
      <c r="D1158" s="234" t="s">
        <v>143</v>
      </c>
      <c r="E1158" s="245" t="s">
        <v>18</v>
      </c>
      <c r="F1158" s="246" t="s">
        <v>596</v>
      </c>
      <c r="G1158" s="244"/>
      <c r="H1158" s="247">
        <v>-1.0800000000000001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143</v>
      </c>
      <c r="AU1158" s="253" t="s">
        <v>82</v>
      </c>
      <c r="AV1158" s="14" t="s">
        <v>82</v>
      </c>
      <c r="AW1158" s="14" t="s">
        <v>34</v>
      </c>
      <c r="AX1158" s="14" t="s">
        <v>72</v>
      </c>
      <c r="AY1158" s="253" t="s">
        <v>133</v>
      </c>
    </row>
    <row r="1159" s="13" customFormat="1">
      <c r="A1159" s="13"/>
      <c r="B1159" s="232"/>
      <c r="C1159" s="233"/>
      <c r="D1159" s="234" t="s">
        <v>143</v>
      </c>
      <c r="E1159" s="235" t="s">
        <v>18</v>
      </c>
      <c r="F1159" s="236" t="s">
        <v>227</v>
      </c>
      <c r="G1159" s="233"/>
      <c r="H1159" s="235" t="s">
        <v>18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143</v>
      </c>
      <c r="AU1159" s="242" t="s">
        <v>82</v>
      </c>
      <c r="AV1159" s="13" t="s">
        <v>80</v>
      </c>
      <c r="AW1159" s="13" t="s">
        <v>34</v>
      </c>
      <c r="AX1159" s="13" t="s">
        <v>72</v>
      </c>
      <c r="AY1159" s="242" t="s">
        <v>133</v>
      </c>
    </row>
    <row r="1160" s="14" customFormat="1">
      <c r="A1160" s="14"/>
      <c r="B1160" s="243"/>
      <c r="C1160" s="244"/>
      <c r="D1160" s="234" t="s">
        <v>143</v>
      </c>
      <c r="E1160" s="245" t="s">
        <v>18</v>
      </c>
      <c r="F1160" s="246" t="s">
        <v>928</v>
      </c>
      <c r="G1160" s="244"/>
      <c r="H1160" s="247">
        <v>14.4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143</v>
      </c>
      <c r="AU1160" s="253" t="s">
        <v>82</v>
      </c>
      <c r="AV1160" s="14" t="s">
        <v>82</v>
      </c>
      <c r="AW1160" s="14" t="s">
        <v>34</v>
      </c>
      <c r="AX1160" s="14" t="s">
        <v>72</v>
      </c>
      <c r="AY1160" s="253" t="s">
        <v>133</v>
      </c>
    </row>
    <row r="1161" s="14" customFormat="1">
      <c r="A1161" s="14"/>
      <c r="B1161" s="243"/>
      <c r="C1161" s="244"/>
      <c r="D1161" s="234" t="s">
        <v>143</v>
      </c>
      <c r="E1161" s="245" t="s">
        <v>18</v>
      </c>
      <c r="F1161" s="246" t="s">
        <v>305</v>
      </c>
      <c r="G1161" s="244"/>
      <c r="H1161" s="247">
        <v>0.23999999999999999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143</v>
      </c>
      <c r="AU1161" s="253" t="s">
        <v>82</v>
      </c>
      <c r="AV1161" s="14" t="s">
        <v>82</v>
      </c>
      <c r="AW1161" s="14" t="s">
        <v>34</v>
      </c>
      <c r="AX1161" s="14" t="s">
        <v>72</v>
      </c>
      <c r="AY1161" s="253" t="s">
        <v>133</v>
      </c>
    </row>
    <row r="1162" s="14" customFormat="1">
      <c r="A1162" s="14"/>
      <c r="B1162" s="243"/>
      <c r="C1162" s="244"/>
      <c r="D1162" s="234" t="s">
        <v>143</v>
      </c>
      <c r="E1162" s="245" t="s">
        <v>18</v>
      </c>
      <c r="F1162" s="246" t="s">
        <v>923</v>
      </c>
      <c r="G1162" s="244"/>
      <c r="H1162" s="247">
        <v>0.17999999999999999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143</v>
      </c>
      <c r="AU1162" s="253" t="s">
        <v>82</v>
      </c>
      <c r="AV1162" s="14" t="s">
        <v>82</v>
      </c>
      <c r="AW1162" s="14" t="s">
        <v>34</v>
      </c>
      <c r="AX1162" s="14" t="s">
        <v>72</v>
      </c>
      <c r="AY1162" s="253" t="s">
        <v>133</v>
      </c>
    </row>
    <row r="1163" s="14" customFormat="1">
      <c r="A1163" s="14"/>
      <c r="B1163" s="243"/>
      <c r="C1163" s="244"/>
      <c r="D1163" s="234" t="s">
        <v>143</v>
      </c>
      <c r="E1163" s="245" t="s">
        <v>18</v>
      </c>
      <c r="F1163" s="246" t="s">
        <v>929</v>
      </c>
      <c r="G1163" s="244"/>
      <c r="H1163" s="247">
        <v>-1.48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143</v>
      </c>
      <c r="AU1163" s="253" t="s">
        <v>82</v>
      </c>
      <c r="AV1163" s="14" t="s">
        <v>82</v>
      </c>
      <c r="AW1163" s="14" t="s">
        <v>34</v>
      </c>
      <c r="AX1163" s="14" t="s">
        <v>72</v>
      </c>
      <c r="AY1163" s="253" t="s">
        <v>133</v>
      </c>
    </row>
    <row r="1164" s="13" customFormat="1">
      <c r="A1164" s="13"/>
      <c r="B1164" s="232"/>
      <c r="C1164" s="233"/>
      <c r="D1164" s="234" t="s">
        <v>143</v>
      </c>
      <c r="E1164" s="235" t="s">
        <v>18</v>
      </c>
      <c r="F1164" s="236" t="s">
        <v>232</v>
      </c>
      <c r="G1164" s="233"/>
      <c r="H1164" s="235" t="s">
        <v>18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143</v>
      </c>
      <c r="AU1164" s="242" t="s">
        <v>82</v>
      </c>
      <c r="AV1164" s="13" t="s">
        <v>80</v>
      </c>
      <c r="AW1164" s="13" t="s">
        <v>34</v>
      </c>
      <c r="AX1164" s="13" t="s">
        <v>72</v>
      </c>
      <c r="AY1164" s="242" t="s">
        <v>133</v>
      </c>
    </row>
    <row r="1165" s="14" customFormat="1">
      <c r="A1165" s="14"/>
      <c r="B1165" s="243"/>
      <c r="C1165" s="244"/>
      <c r="D1165" s="234" t="s">
        <v>143</v>
      </c>
      <c r="E1165" s="245" t="s">
        <v>18</v>
      </c>
      <c r="F1165" s="246" t="s">
        <v>930</v>
      </c>
      <c r="G1165" s="244"/>
      <c r="H1165" s="247">
        <v>12.960000000000001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143</v>
      </c>
      <c r="AU1165" s="253" t="s">
        <v>82</v>
      </c>
      <c r="AV1165" s="14" t="s">
        <v>82</v>
      </c>
      <c r="AW1165" s="14" t="s">
        <v>34</v>
      </c>
      <c r="AX1165" s="14" t="s">
        <v>72</v>
      </c>
      <c r="AY1165" s="253" t="s">
        <v>133</v>
      </c>
    </row>
    <row r="1166" s="14" customFormat="1">
      <c r="A1166" s="14"/>
      <c r="B1166" s="243"/>
      <c r="C1166" s="244"/>
      <c r="D1166" s="234" t="s">
        <v>143</v>
      </c>
      <c r="E1166" s="245" t="s">
        <v>18</v>
      </c>
      <c r="F1166" s="246" t="s">
        <v>931</v>
      </c>
      <c r="G1166" s="244"/>
      <c r="H1166" s="247">
        <v>-3.6000000000000001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143</v>
      </c>
      <c r="AU1166" s="253" t="s">
        <v>82</v>
      </c>
      <c r="AV1166" s="14" t="s">
        <v>82</v>
      </c>
      <c r="AW1166" s="14" t="s">
        <v>34</v>
      </c>
      <c r="AX1166" s="14" t="s">
        <v>72</v>
      </c>
      <c r="AY1166" s="253" t="s">
        <v>133</v>
      </c>
    </row>
    <row r="1167" s="13" customFormat="1">
      <c r="A1167" s="13"/>
      <c r="B1167" s="232"/>
      <c r="C1167" s="233"/>
      <c r="D1167" s="234" t="s">
        <v>143</v>
      </c>
      <c r="E1167" s="235" t="s">
        <v>18</v>
      </c>
      <c r="F1167" s="236" t="s">
        <v>312</v>
      </c>
      <c r="G1167" s="233"/>
      <c r="H1167" s="235" t="s">
        <v>18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143</v>
      </c>
      <c r="AU1167" s="242" t="s">
        <v>82</v>
      </c>
      <c r="AV1167" s="13" t="s">
        <v>80</v>
      </c>
      <c r="AW1167" s="13" t="s">
        <v>34</v>
      </c>
      <c r="AX1167" s="13" t="s">
        <v>72</v>
      </c>
      <c r="AY1167" s="242" t="s">
        <v>133</v>
      </c>
    </row>
    <row r="1168" s="14" customFormat="1">
      <c r="A1168" s="14"/>
      <c r="B1168" s="243"/>
      <c r="C1168" s="244"/>
      <c r="D1168" s="234" t="s">
        <v>143</v>
      </c>
      <c r="E1168" s="245" t="s">
        <v>18</v>
      </c>
      <c r="F1168" s="246" t="s">
        <v>932</v>
      </c>
      <c r="G1168" s="244"/>
      <c r="H1168" s="247">
        <v>9.9000000000000004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143</v>
      </c>
      <c r="AU1168" s="253" t="s">
        <v>82</v>
      </c>
      <c r="AV1168" s="14" t="s">
        <v>82</v>
      </c>
      <c r="AW1168" s="14" t="s">
        <v>34</v>
      </c>
      <c r="AX1168" s="14" t="s">
        <v>72</v>
      </c>
      <c r="AY1168" s="253" t="s">
        <v>133</v>
      </c>
    </row>
    <row r="1169" s="14" customFormat="1">
      <c r="A1169" s="14"/>
      <c r="B1169" s="243"/>
      <c r="C1169" s="244"/>
      <c r="D1169" s="234" t="s">
        <v>143</v>
      </c>
      <c r="E1169" s="245" t="s">
        <v>18</v>
      </c>
      <c r="F1169" s="246" t="s">
        <v>933</v>
      </c>
      <c r="G1169" s="244"/>
      <c r="H1169" s="247">
        <v>0.12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143</v>
      </c>
      <c r="AU1169" s="253" t="s">
        <v>82</v>
      </c>
      <c r="AV1169" s="14" t="s">
        <v>82</v>
      </c>
      <c r="AW1169" s="14" t="s">
        <v>34</v>
      </c>
      <c r="AX1169" s="14" t="s">
        <v>72</v>
      </c>
      <c r="AY1169" s="253" t="s">
        <v>133</v>
      </c>
    </row>
    <row r="1170" s="14" customFormat="1">
      <c r="A1170" s="14"/>
      <c r="B1170" s="243"/>
      <c r="C1170" s="244"/>
      <c r="D1170" s="234" t="s">
        <v>143</v>
      </c>
      <c r="E1170" s="245" t="s">
        <v>18</v>
      </c>
      <c r="F1170" s="246" t="s">
        <v>596</v>
      </c>
      <c r="G1170" s="244"/>
      <c r="H1170" s="247">
        <v>-1.0800000000000001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143</v>
      </c>
      <c r="AU1170" s="253" t="s">
        <v>82</v>
      </c>
      <c r="AV1170" s="14" t="s">
        <v>82</v>
      </c>
      <c r="AW1170" s="14" t="s">
        <v>34</v>
      </c>
      <c r="AX1170" s="14" t="s">
        <v>72</v>
      </c>
      <c r="AY1170" s="253" t="s">
        <v>133</v>
      </c>
    </row>
    <row r="1171" s="13" customFormat="1">
      <c r="A1171" s="13"/>
      <c r="B1171" s="232"/>
      <c r="C1171" s="233"/>
      <c r="D1171" s="234" t="s">
        <v>143</v>
      </c>
      <c r="E1171" s="235" t="s">
        <v>18</v>
      </c>
      <c r="F1171" s="236" t="s">
        <v>312</v>
      </c>
      <c r="G1171" s="233"/>
      <c r="H1171" s="235" t="s">
        <v>18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143</v>
      </c>
      <c r="AU1171" s="242" t="s">
        <v>82</v>
      </c>
      <c r="AV1171" s="13" t="s">
        <v>80</v>
      </c>
      <c r="AW1171" s="13" t="s">
        <v>34</v>
      </c>
      <c r="AX1171" s="13" t="s">
        <v>72</v>
      </c>
      <c r="AY1171" s="242" t="s">
        <v>133</v>
      </c>
    </row>
    <row r="1172" s="14" customFormat="1">
      <c r="A1172" s="14"/>
      <c r="B1172" s="243"/>
      <c r="C1172" s="244"/>
      <c r="D1172" s="234" t="s">
        <v>143</v>
      </c>
      <c r="E1172" s="245" t="s">
        <v>18</v>
      </c>
      <c r="F1172" s="246" t="s">
        <v>932</v>
      </c>
      <c r="G1172" s="244"/>
      <c r="H1172" s="247">
        <v>9.9000000000000004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143</v>
      </c>
      <c r="AU1172" s="253" t="s">
        <v>82</v>
      </c>
      <c r="AV1172" s="14" t="s">
        <v>82</v>
      </c>
      <c r="AW1172" s="14" t="s">
        <v>34</v>
      </c>
      <c r="AX1172" s="14" t="s">
        <v>72</v>
      </c>
      <c r="AY1172" s="253" t="s">
        <v>133</v>
      </c>
    </row>
    <row r="1173" s="14" customFormat="1">
      <c r="A1173" s="14"/>
      <c r="B1173" s="243"/>
      <c r="C1173" s="244"/>
      <c r="D1173" s="234" t="s">
        <v>143</v>
      </c>
      <c r="E1173" s="245" t="s">
        <v>18</v>
      </c>
      <c r="F1173" s="246" t="s">
        <v>923</v>
      </c>
      <c r="G1173" s="244"/>
      <c r="H1173" s="247">
        <v>0.17999999999999999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143</v>
      </c>
      <c r="AU1173" s="253" t="s">
        <v>82</v>
      </c>
      <c r="AV1173" s="14" t="s">
        <v>82</v>
      </c>
      <c r="AW1173" s="14" t="s">
        <v>34</v>
      </c>
      <c r="AX1173" s="14" t="s">
        <v>72</v>
      </c>
      <c r="AY1173" s="253" t="s">
        <v>133</v>
      </c>
    </row>
    <row r="1174" s="14" customFormat="1">
      <c r="A1174" s="14"/>
      <c r="B1174" s="243"/>
      <c r="C1174" s="244"/>
      <c r="D1174" s="234" t="s">
        <v>143</v>
      </c>
      <c r="E1174" s="245" t="s">
        <v>18</v>
      </c>
      <c r="F1174" s="246" t="s">
        <v>933</v>
      </c>
      <c r="G1174" s="244"/>
      <c r="H1174" s="247">
        <v>0.12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143</v>
      </c>
      <c r="AU1174" s="253" t="s">
        <v>82</v>
      </c>
      <c r="AV1174" s="14" t="s">
        <v>82</v>
      </c>
      <c r="AW1174" s="14" t="s">
        <v>34</v>
      </c>
      <c r="AX1174" s="14" t="s">
        <v>72</v>
      </c>
      <c r="AY1174" s="253" t="s">
        <v>133</v>
      </c>
    </row>
    <row r="1175" s="14" customFormat="1">
      <c r="A1175" s="14"/>
      <c r="B1175" s="243"/>
      <c r="C1175" s="244"/>
      <c r="D1175" s="234" t="s">
        <v>143</v>
      </c>
      <c r="E1175" s="245" t="s">
        <v>18</v>
      </c>
      <c r="F1175" s="246" t="s">
        <v>929</v>
      </c>
      <c r="G1175" s="244"/>
      <c r="H1175" s="247">
        <v>-1.48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143</v>
      </c>
      <c r="AU1175" s="253" t="s">
        <v>82</v>
      </c>
      <c r="AV1175" s="14" t="s">
        <v>82</v>
      </c>
      <c r="AW1175" s="14" t="s">
        <v>34</v>
      </c>
      <c r="AX1175" s="14" t="s">
        <v>72</v>
      </c>
      <c r="AY1175" s="253" t="s">
        <v>133</v>
      </c>
    </row>
    <row r="1176" s="13" customFormat="1">
      <c r="A1176" s="13"/>
      <c r="B1176" s="232"/>
      <c r="C1176" s="233"/>
      <c r="D1176" s="234" t="s">
        <v>143</v>
      </c>
      <c r="E1176" s="235" t="s">
        <v>18</v>
      </c>
      <c r="F1176" s="236" t="s">
        <v>240</v>
      </c>
      <c r="G1176" s="233"/>
      <c r="H1176" s="235" t="s">
        <v>18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143</v>
      </c>
      <c r="AU1176" s="242" t="s">
        <v>82</v>
      </c>
      <c r="AV1176" s="13" t="s">
        <v>80</v>
      </c>
      <c r="AW1176" s="13" t="s">
        <v>34</v>
      </c>
      <c r="AX1176" s="13" t="s">
        <v>72</v>
      </c>
      <c r="AY1176" s="242" t="s">
        <v>133</v>
      </c>
    </row>
    <row r="1177" s="14" customFormat="1">
      <c r="A1177" s="14"/>
      <c r="B1177" s="243"/>
      <c r="C1177" s="244"/>
      <c r="D1177" s="234" t="s">
        <v>143</v>
      </c>
      <c r="E1177" s="245" t="s">
        <v>18</v>
      </c>
      <c r="F1177" s="246" t="s">
        <v>934</v>
      </c>
      <c r="G1177" s="244"/>
      <c r="H1177" s="247">
        <v>7.5599999999999996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143</v>
      </c>
      <c r="AU1177" s="253" t="s">
        <v>82</v>
      </c>
      <c r="AV1177" s="14" t="s">
        <v>82</v>
      </c>
      <c r="AW1177" s="14" t="s">
        <v>34</v>
      </c>
      <c r="AX1177" s="14" t="s">
        <v>72</v>
      </c>
      <c r="AY1177" s="253" t="s">
        <v>133</v>
      </c>
    </row>
    <row r="1178" s="14" customFormat="1">
      <c r="A1178" s="14"/>
      <c r="B1178" s="243"/>
      <c r="C1178" s="244"/>
      <c r="D1178" s="234" t="s">
        <v>143</v>
      </c>
      <c r="E1178" s="245" t="s">
        <v>18</v>
      </c>
      <c r="F1178" s="246" t="s">
        <v>596</v>
      </c>
      <c r="G1178" s="244"/>
      <c r="H1178" s="247">
        <v>-1.0800000000000001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143</v>
      </c>
      <c r="AU1178" s="253" t="s">
        <v>82</v>
      </c>
      <c r="AV1178" s="14" t="s">
        <v>82</v>
      </c>
      <c r="AW1178" s="14" t="s">
        <v>34</v>
      </c>
      <c r="AX1178" s="14" t="s">
        <v>72</v>
      </c>
      <c r="AY1178" s="253" t="s">
        <v>133</v>
      </c>
    </row>
    <row r="1179" s="13" customFormat="1">
      <c r="A1179" s="13"/>
      <c r="B1179" s="232"/>
      <c r="C1179" s="233"/>
      <c r="D1179" s="234" t="s">
        <v>143</v>
      </c>
      <c r="E1179" s="235" t="s">
        <v>18</v>
      </c>
      <c r="F1179" s="236" t="s">
        <v>242</v>
      </c>
      <c r="G1179" s="233"/>
      <c r="H1179" s="235" t="s">
        <v>18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143</v>
      </c>
      <c r="AU1179" s="242" t="s">
        <v>82</v>
      </c>
      <c r="AV1179" s="13" t="s">
        <v>80</v>
      </c>
      <c r="AW1179" s="13" t="s">
        <v>34</v>
      </c>
      <c r="AX1179" s="13" t="s">
        <v>72</v>
      </c>
      <c r="AY1179" s="242" t="s">
        <v>133</v>
      </c>
    </row>
    <row r="1180" s="14" customFormat="1">
      <c r="A1180" s="14"/>
      <c r="B1180" s="243"/>
      <c r="C1180" s="244"/>
      <c r="D1180" s="234" t="s">
        <v>143</v>
      </c>
      <c r="E1180" s="245" t="s">
        <v>18</v>
      </c>
      <c r="F1180" s="246" t="s">
        <v>935</v>
      </c>
      <c r="G1180" s="244"/>
      <c r="H1180" s="247">
        <v>4.3200000000000003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143</v>
      </c>
      <c r="AU1180" s="253" t="s">
        <v>82</v>
      </c>
      <c r="AV1180" s="14" t="s">
        <v>82</v>
      </c>
      <c r="AW1180" s="14" t="s">
        <v>34</v>
      </c>
      <c r="AX1180" s="14" t="s">
        <v>72</v>
      </c>
      <c r="AY1180" s="253" t="s">
        <v>133</v>
      </c>
    </row>
    <row r="1181" s="13" customFormat="1">
      <c r="A1181" s="13"/>
      <c r="B1181" s="232"/>
      <c r="C1181" s="233"/>
      <c r="D1181" s="234" t="s">
        <v>143</v>
      </c>
      <c r="E1181" s="235" t="s">
        <v>18</v>
      </c>
      <c r="F1181" s="236" t="s">
        <v>370</v>
      </c>
      <c r="G1181" s="233"/>
      <c r="H1181" s="235" t="s">
        <v>18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143</v>
      </c>
      <c r="AU1181" s="242" t="s">
        <v>82</v>
      </c>
      <c r="AV1181" s="13" t="s">
        <v>80</v>
      </c>
      <c r="AW1181" s="13" t="s">
        <v>34</v>
      </c>
      <c r="AX1181" s="13" t="s">
        <v>72</v>
      </c>
      <c r="AY1181" s="242" t="s">
        <v>133</v>
      </c>
    </row>
    <row r="1182" s="14" customFormat="1">
      <c r="A1182" s="14"/>
      <c r="B1182" s="243"/>
      <c r="C1182" s="244"/>
      <c r="D1182" s="234" t="s">
        <v>143</v>
      </c>
      <c r="E1182" s="245" t="s">
        <v>18</v>
      </c>
      <c r="F1182" s="246" t="s">
        <v>936</v>
      </c>
      <c r="G1182" s="244"/>
      <c r="H1182" s="247">
        <v>14.039999999999999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143</v>
      </c>
      <c r="AU1182" s="253" t="s">
        <v>82</v>
      </c>
      <c r="AV1182" s="14" t="s">
        <v>82</v>
      </c>
      <c r="AW1182" s="14" t="s">
        <v>34</v>
      </c>
      <c r="AX1182" s="14" t="s">
        <v>72</v>
      </c>
      <c r="AY1182" s="253" t="s">
        <v>133</v>
      </c>
    </row>
    <row r="1183" s="14" customFormat="1">
      <c r="A1183" s="14"/>
      <c r="B1183" s="243"/>
      <c r="C1183" s="244"/>
      <c r="D1183" s="234" t="s">
        <v>143</v>
      </c>
      <c r="E1183" s="245" t="s">
        <v>18</v>
      </c>
      <c r="F1183" s="246" t="s">
        <v>937</v>
      </c>
      <c r="G1183" s="244"/>
      <c r="H1183" s="247">
        <v>-1.26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143</v>
      </c>
      <c r="AU1183" s="253" t="s">
        <v>82</v>
      </c>
      <c r="AV1183" s="14" t="s">
        <v>82</v>
      </c>
      <c r="AW1183" s="14" t="s">
        <v>34</v>
      </c>
      <c r="AX1183" s="14" t="s">
        <v>72</v>
      </c>
      <c r="AY1183" s="253" t="s">
        <v>133</v>
      </c>
    </row>
    <row r="1184" s="13" customFormat="1">
      <c r="A1184" s="13"/>
      <c r="B1184" s="232"/>
      <c r="C1184" s="233"/>
      <c r="D1184" s="234" t="s">
        <v>143</v>
      </c>
      <c r="E1184" s="235" t="s">
        <v>18</v>
      </c>
      <c r="F1184" s="236" t="s">
        <v>246</v>
      </c>
      <c r="G1184" s="233"/>
      <c r="H1184" s="235" t="s">
        <v>18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2" t="s">
        <v>143</v>
      </c>
      <c r="AU1184" s="242" t="s">
        <v>82</v>
      </c>
      <c r="AV1184" s="13" t="s">
        <v>80</v>
      </c>
      <c r="AW1184" s="13" t="s">
        <v>34</v>
      </c>
      <c r="AX1184" s="13" t="s">
        <v>72</v>
      </c>
      <c r="AY1184" s="242" t="s">
        <v>133</v>
      </c>
    </row>
    <row r="1185" s="14" customFormat="1">
      <c r="A1185" s="14"/>
      <c r="B1185" s="243"/>
      <c r="C1185" s="244"/>
      <c r="D1185" s="234" t="s">
        <v>143</v>
      </c>
      <c r="E1185" s="245" t="s">
        <v>18</v>
      </c>
      <c r="F1185" s="246" t="s">
        <v>938</v>
      </c>
      <c r="G1185" s="244"/>
      <c r="H1185" s="247">
        <v>11.1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143</v>
      </c>
      <c r="AU1185" s="253" t="s">
        <v>82</v>
      </c>
      <c r="AV1185" s="14" t="s">
        <v>82</v>
      </c>
      <c r="AW1185" s="14" t="s">
        <v>34</v>
      </c>
      <c r="AX1185" s="14" t="s">
        <v>72</v>
      </c>
      <c r="AY1185" s="253" t="s">
        <v>133</v>
      </c>
    </row>
    <row r="1186" s="14" customFormat="1">
      <c r="A1186" s="14"/>
      <c r="B1186" s="243"/>
      <c r="C1186" s="244"/>
      <c r="D1186" s="234" t="s">
        <v>143</v>
      </c>
      <c r="E1186" s="245" t="s">
        <v>18</v>
      </c>
      <c r="F1186" s="246" t="s">
        <v>939</v>
      </c>
      <c r="G1186" s="244"/>
      <c r="H1186" s="247">
        <v>-3.6000000000000001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143</v>
      </c>
      <c r="AU1186" s="253" t="s">
        <v>82</v>
      </c>
      <c r="AV1186" s="14" t="s">
        <v>82</v>
      </c>
      <c r="AW1186" s="14" t="s">
        <v>34</v>
      </c>
      <c r="AX1186" s="14" t="s">
        <v>72</v>
      </c>
      <c r="AY1186" s="253" t="s">
        <v>133</v>
      </c>
    </row>
    <row r="1187" s="13" customFormat="1">
      <c r="A1187" s="13"/>
      <c r="B1187" s="232"/>
      <c r="C1187" s="233"/>
      <c r="D1187" s="234" t="s">
        <v>143</v>
      </c>
      <c r="E1187" s="235" t="s">
        <v>18</v>
      </c>
      <c r="F1187" s="236" t="s">
        <v>322</v>
      </c>
      <c r="G1187" s="233"/>
      <c r="H1187" s="235" t="s">
        <v>18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143</v>
      </c>
      <c r="AU1187" s="242" t="s">
        <v>82</v>
      </c>
      <c r="AV1187" s="13" t="s">
        <v>80</v>
      </c>
      <c r="AW1187" s="13" t="s">
        <v>34</v>
      </c>
      <c r="AX1187" s="13" t="s">
        <v>72</v>
      </c>
      <c r="AY1187" s="242" t="s">
        <v>133</v>
      </c>
    </row>
    <row r="1188" s="14" customFormat="1">
      <c r="A1188" s="14"/>
      <c r="B1188" s="243"/>
      <c r="C1188" s="244"/>
      <c r="D1188" s="234" t="s">
        <v>143</v>
      </c>
      <c r="E1188" s="245" t="s">
        <v>18</v>
      </c>
      <c r="F1188" s="246" t="s">
        <v>940</v>
      </c>
      <c r="G1188" s="244"/>
      <c r="H1188" s="247">
        <v>10.08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143</v>
      </c>
      <c r="AU1188" s="253" t="s">
        <v>82</v>
      </c>
      <c r="AV1188" s="14" t="s">
        <v>82</v>
      </c>
      <c r="AW1188" s="14" t="s">
        <v>34</v>
      </c>
      <c r="AX1188" s="14" t="s">
        <v>72</v>
      </c>
      <c r="AY1188" s="253" t="s">
        <v>133</v>
      </c>
    </row>
    <row r="1189" s="14" customFormat="1">
      <c r="A1189" s="14"/>
      <c r="B1189" s="243"/>
      <c r="C1189" s="244"/>
      <c r="D1189" s="234" t="s">
        <v>143</v>
      </c>
      <c r="E1189" s="245" t="s">
        <v>18</v>
      </c>
      <c r="F1189" s="246" t="s">
        <v>596</v>
      </c>
      <c r="G1189" s="244"/>
      <c r="H1189" s="247">
        <v>-1.0800000000000001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143</v>
      </c>
      <c r="AU1189" s="253" t="s">
        <v>82</v>
      </c>
      <c r="AV1189" s="14" t="s">
        <v>82</v>
      </c>
      <c r="AW1189" s="14" t="s">
        <v>34</v>
      </c>
      <c r="AX1189" s="14" t="s">
        <v>72</v>
      </c>
      <c r="AY1189" s="253" t="s">
        <v>133</v>
      </c>
    </row>
    <row r="1190" s="13" customFormat="1">
      <c r="A1190" s="13"/>
      <c r="B1190" s="232"/>
      <c r="C1190" s="233"/>
      <c r="D1190" s="234" t="s">
        <v>143</v>
      </c>
      <c r="E1190" s="235" t="s">
        <v>18</v>
      </c>
      <c r="F1190" s="236" t="s">
        <v>256</v>
      </c>
      <c r="G1190" s="233"/>
      <c r="H1190" s="235" t="s">
        <v>18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143</v>
      </c>
      <c r="AU1190" s="242" t="s">
        <v>82</v>
      </c>
      <c r="AV1190" s="13" t="s">
        <v>80</v>
      </c>
      <c r="AW1190" s="13" t="s">
        <v>34</v>
      </c>
      <c r="AX1190" s="13" t="s">
        <v>72</v>
      </c>
      <c r="AY1190" s="242" t="s">
        <v>133</v>
      </c>
    </row>
    <row r="1191" s="14" customFormat="1">
      <c r="A1191" s="14"/>
      <c r="B1191" s="243"/>
      <c r="C1191" s="244"/>
      <c r="D1191" s="234" t="s">
        <v>143</v>
      </c>
      <c r="E1191" s="245" t="s">
        <v>18</v>
      </c>
      <c r="F1191" s="246" t="s">
        <v>941</v>
      </c>
      <c r="G1191" s="244"/>
      <c r="H1191" s="247">
        <v>8.2100000000000009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143</v>
      </c>
      <c r="AU1191" s="253" t="s">
        <v>82</v>
      </c>
      <c r="AV1191" s="14" t="s">
        <v>82</v>
      </c>
      <c r="AW1191" s="14" t="s">
        <v>34</v>
      </c>
      <c r="AX1191" s="14" t="s">
        <v>72</v>
      </c>
      <c r="AY1191" s="253" t="s">
        <v>133</v>
      </c>
    </row>
    <row r="1192" s="14" customFormat="1">
      <c r="A1192" s="14"/>
      <c r="B1192" s="243"/>
      <c r="C1192" s="244"/>
      <c r="D1192" s="234" t="s">
        <v>143</v>
      </c>
      <c r="E1192" s="245" t="s">
        <v>18</v>
      </c>
      <c r="F1192" s="246" t="s">
        <v>923</v>
      </c>
      <c r="G1192" s="244"/>
      <c r="H1192" s="247">
        <v>0.17999999999999999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143</v>
      </c>
      <c r="AU1192" s="253" t="s">
        <v>82</v>
      </c>
      <c r="AV1192" s="14" t="s">
        <v>82</v>
      </c>
      <c r="AW1192" s="14" t="s">
        <v>34</v>
      </c>
      <c r="AX1192" s="14" t="s">
        <v>72</v>
      </c>
      <c r="AY1192" s="253" t="s">
        <v>133</v>
      </c>
    </row>
    <row r="1193" s="14" customFormat="1">
      <c r="A1193" s="14"/>
      <c r="B1193" s="243"/>
      <c r="C1193" s="244"/>
      <c r="D1193" s="234" t="s">
        <v>143</v>
      </c>
      <c r="E1193" s="245" t="s">
        <v>18</v>
      </c>
      <c r="F1193" s="246" t="s">
        <v>942</v>
      </c>
      <c r="G1193" s="244"/>
      <c r="H1193" s="247">
        <v>-2.6200000000000001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143</v>
      </c>
      <c r="AU1193" s="253" t="s">
        <v>82</v>
      </c>
      <c r="AV1193" s="14" t="s">
        <v>82</v>
      </c>
      <c r="AW1193" s="14" t="s">
        <v>34</v>
      </c>
      <c r="AX1193" s="14" t="s">
        <v>72</v>
      </c>
      <c r="AY1193" s="253" t="s">
        <v>133</v>
      </c>
    </row>
    <row r="1194" s="13" customFormat="1">
      <c r="A1194" s="13"/>
      <c r="B1194" s="232"/>
      <c r="C1194" s="233"/>
      <c r="D1194" s="234" t="s">
        <v>143</v>
      </c>
      <c r="E1194" s="235" t="s">
        <v>18</v>
      </c>
      <c r="F1194" s="236" t="s">
        <v>327</v>
      </c>
      <c r="G1194" s="233"/>
      <c r="H1194" s="235" t="s">
        <v>18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143</v>
      </c>
      <c r="AU1194" s="242" t="s">
        <v>82</v>
      </c>
      <c r="AV1194" s="13" t="s">
        <v>80</v>
      </c>
      <c r="AW1194" s="13" t="s">
        <v>34</v>
      </c>
      <c r="AX1194" s="13" t="s">
        <v>72</v>
      </c>
      <c r="AY1194" s="242" t="s">
        <v>133</v>
      </c>
    </row>
    <row r="1195" s="14" customFormat="1">
      <c r="A1195" s="14"/>
      <c r="B1195" s="243"/>
      <c r="C1195" s="244"/>
      <c r="D1195" s="234" t="s">
        <v>143</v>
      </c>
      <c r="E1195" s="245" t="s">
        <v>18</v>
      </c>
      <c r="F1195" s="246" t="s">
        <v>943</v>
      </c>
      <c r="G1195" s="244"/>
      <c r="H1195" s="247">
        <v>8.1400000000000006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143</v>
      </c>
      <c r="AU1195" s="253" t="s">
        <v>82</v>
      </c>
      <c r="AV1195" s="14" t="s">
        <v>82</v>
      </c>
      <c r="AW1195" s="14" t="s">
        <v>34</v>
      </c>
      <c r="AX1195" s="14" t="s">
        <v>72</v>
      </c>
      <c r="AY1195" s="253" t="s">
        <v>133</v>
      </c>
    </row>
    <row r="1196" s="14" customFormat="1">
      <c r="A1196" s="14"/>
      <c r="B1196" s="243"/>
      <c r="C1196" s="244"/>
      <c r="D1196" s="234" t="s">
        <v>143</v>
      </c>
      <c r="E1196" s="245" t="s">
        <v>18</v>
      </c>
      <c r="F1196" s="246" t="s">
        <v>596</v>
      </c>
      <c r="G1196" s="244"/>
      <c r="H1196" s="247">
        <v>-1.0800000000000001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143</v>
      </c>
      <c r="AU1196" s="253" t="s">
        <v>82</v>
      </c>
      <c r="AV1196" s="14" t="s">
        <v>82</v>
      </c>
      <c r="AW1196" s="14" t="s">
        <v>34</v>
      </c>
      <c r="AX1196" s="14" t="s">
        <v>72</v>
      </c>
      <c r="AY1196" s="253" t="s">
        <v>133</v>
      </c>
    </row>
    <row r="1197" s="13" customFormat="1">
      <c r="A1197" s="13"/>
      <c r="B1197" s="232"/>
      <c r="C1197" s="233"/>
      <c r="D1197" s="234" t="s">
        <v>143</v>
      </c>
      <c r="E1197" s="235" t="s">
        <v>18</v>
      </c>
      <c r="F1197" s="236" t="s">
        <v>329</v>
      </c>
      <c r="G1197" s="233"/>
      <c r="H1197" s="235" t="s">
        <v>18</v>
      </c>
      <c r="I1197" s="237"/>
      <c r="J1197" s="233"/>
      <c r="K1197" s="233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143</v>
      </c>
      <c r="AU1197" s="242" t="s">
        <v>82</v>
      </c>
      <c r="AV1197" s="13" t="s">
        <v>80</v>
      </c>
      <c r="AW1197" s="13" t="s">
        <v>34</v>
      </c>
      <c r="AX1197" s="13" t="s">
        <v>72</v>
      </c>
      <c r="AY1197" s="242" t="s">
        <v>133</v>
      </c>
    </row>
    <row r="1198" s="14" customFormat="1">
      <c r="A1198" s="14"/>
      <c r="B1198" s="243"/>
      <c r="C1198" s="244"/>
      <c r="D1198" s="234" t="s">
        <v>143</v>
      </c>
      <c r="E1198" s="245" t="s">
        <v>18</v>
      </c>
      <c r="F1198" s="246" t="s">
        <v>944</v>
      </c>
      <c r="G1198" s="244"/>
      <c r="H1198" s="247">
        <v>8.5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143</v>
      </c>
      <c r="AU1198" s="253" t="s">
        <v>82</v>
      </c>
      <c r="AV1198" s="14" t="s">
        <v>82</v>
      </c>
      <c r="AW1198" s="14" t="s">
        <v>34</v>
      </c>
      <c r="AX1198" s="14" t="s">
        <v>72</v>
      </c>
      <c r="AY1198" s="253" t="s">
        <v>133</v>
      </c>
    </row>
    <row r="1199" s="14" customFormat="1">
      <c r="A1199" s="14"/>
      <c r="B1199" s="243"/>
      <c r="C1199" s="244"/>
      <c r="D1199" s="234" t="s">
        <v>143</v>
      </c>
      <c r="E1199" s="245" t="s">
        <v>18</v>
      </c>
      <c r="F1199" s="246" t="s">
        <v>945</v>
      </c>
      <c r="G1199" s="244"/>
      <c r="H1199" s="247">
        <v>-2.3399999999999999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143</v>
      </c>
      <c r="AU1199" s="253" t="s">
        <v>82</v>
      </c>
      <c r="AV1199" s="14" t="s">
        <v>82</v>
      </c>
      <c r="AW1199" s="14" t="s">
        <v>34</v>
      </c>
      <c r="AX1199" s="14" t="s">
        <v>72</v>
      </c>
      <c r="AY1199" s="253" t="s">
        <v>133</v>
      </c>
    </row>
    <row r="1200" s="13" customFormat="1">
      <c r="A1200" s="13"/>
      <c r="B1200" s="232"/>
      <c r="C1200" s="233"/>
      <c r="D1200" s="234" t="s">
        <v>143</v>
      </c>
      <c r="E1200" s="235" t="s">
        <v>18</v>
      </c>
      <c r="F1200" s="236" t="s">
        <v>383</v>
      </c>
      <c r="G1200" s="233"/>
      <c r="H1200" s="235" t="s">
        <v>18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143</v>
      </c>
      <c r="AU1200" s="242" t="s">
        <v>82</v>
      </c>
      <c r="AV1200" s="13" t="s">
        <v>80</v>
      </c>
      <c r="AW1200" s="13" t="s">
        <v>34</v>
      </c>
      <c r="AX1200" s="13" t="s">
        <v>72</v>
      </c>
      <c r="AY1200" s="242" t="s">
        <v>133</v>
      </c>
    </row>
    <row r="1201" s="14" customFormat="1">
      <c r="A1201" s="14"/>
      <c r="B1201" s="243"/>
      <c r="C1201" s="244"/>
      <c r="D1201" s="234" t="s">
        <v>143</v>
      </c>
      <c r="E1201" s="245" t="s">
        <v>18</v>
      </c>
      <c r="F1201" s="246" t="s">
        <v>946</v>
      </c>
      <c r="G1201" s="244"/>
      <c r="H1201" s="247">
        <v>8.3499999999999996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143</v>
      </c>
      <c r="AU1201" s="253" t="s">
        <v>82</v>
      </c>
      <c r="AV1201" s="14" t="s">
        <v>82</v>
      </c>
      <c r="AW1201" s="14" t="s">
        <v>34</v>
      </c>
      <c r="AX1201" s="14" t="s">
        <v>72</v>
      </c>
      <c r="AY1201" s="253" t="s">
        <v>133</v>
      </c>
    </row>
    <row r="1202" s="14" customFormat="1">
      <c r="A1202" s="14"/>
      <c r="B1202" s="243"/>
      <c r="C1202" s="244"/>
      <c r="D1202" s="234" t="s">
        <v>143</v>
      </c>
      <c r="E1202" s="245" t="s">
        <v>18</v>
      </c>
      <c r="F1202" s="246" t="s">
        <v>923</v>
      </c>
      <c r="G1202" s="244"/>
      <c r="H1202" s="247">
        <v>0.17999999999999999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143</v>
      </c>
      <c r="AU1202" s="253" t="s">
        <v>82</v>
      </c>
      <c r="AV1202" s="14" t="s">
        <v>82</v>
      </c>
      <c r="AW1202" s="14" t="s">
        <v>34</v>
      </c>
      <c r="AX1202" s="14" t="s">
        <v>72</v>
      </c>
      <c r="AY1202" s="253" t="s">
        <v>133</v>
      </c>
    </row>
    <row r="1203" s="14" customFormat="1">
      <c r="A1203" s="14"/>
      <c r="B1203" s="243"/>
      <c r="C1203" s="244"/>
      <c r="D1203" s="234" t="s">
        <v>143</v>
      </c>
      <c r="E1203" s="245" t="s">
        <v>18</v>
      </c>
      <c r="F1203" s="246" t="s">
        <v>947</v>
      </c>
      <c r="G1203" s="244"/>
      <c r="H1203" s="247">
        <v>-1.3600000000000001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143</v>
      </c>
      <c r="AU1203" s="253" t="s">
        <v>82</v>
      </c>
      <c r="AV1203" s="14" t="s">
        <v>82</v>
      </c>
      <c r="AW1203" s="14" t="s">
        <v>34</v>
      </c>
      <c r="AX1203" s="14" t="s">
        <v>72</v>
      </c>
      <c r="AY1203" s="253" t="s">
        <v>133</v>
      </c>
    </row>
    <row r="1204" s="13" customFormat="1">
      <c r="A1204" s="13"/>
      <c r="B1204" s="232"/>
      <c r="C1204" s="233"/>
      <c r="D1204" s="234" t="s">
        <v>143</v>
      </c>
      <c r="E1204" s="235" t="s">
        <v>18</v>
      </c>
      <c r="F1204" s="236" t="s">
        <v>386</v>
      </c>
      <c r="G1204" s="233"/>
      <c r="H1204" s="235" t="s">
        <v>18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143</v>
      </c>
      <c r="AU1204" s="242" t="s">
        <v>82</v>
      </c>
      <c r="AV1204" s="13" t="s">
        <v>80</v>
      </c>
      <c r="AW1204" s="13" t="s">
        <v>34</v>
      </c>
      <c r="AX1204" s="13" t="s">
        <v>72</v>
      </c>
      <c r="AY1204" s="242" t="s">
        <v>133</v>
      </c>
    </row>
    <row r="1205" s="14" customFormat="1">
      <c r="A1205" s="14"/>
      <c r="B1205" s="243"/>
      <c r="C1205" s="244"/>
      <c r="D1205" s="234" t="s">
        <v>143</v>
      </c>
      <c r="E1205" s="245" t="s">
        <v>18</v>
      </c>
      <c r="F1205" s="246" t="s">
        <v>948</v>
      </c>
      <c r="G1205" s="244"/>
      <c r="H1205" s="247">
        <v>16.600000000000001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143</v>
      </c>
      <c r="AU1205" s="253" t="s">
        <v>82</v>
      </c>
      <c r="AV1205" s="14" t="s">
        <v>82</v>
      </c>
      <c r="AW1205" s="14" t="s">
        <v>34</v>
      </c>
      <c r="AX1205" s="14" t="s">
        <v>72</v>
      </c>
      <c r="AY1205" s="253" t="s">
        <v>133</v>
      </c>
    </row>
    <row r="1206" s="14" customFormat="1">
      <c r="A1206" s="14"/>
      <c r="B1206" s="243"/>
      <c r="C1206" s="244"/>
      <c r="D1206" s="234" t="s">
        <v>143</v>
      </c>
      <c r="E1206" s="245" t="s">
        <v>18</v>
      </c>
      <c r="F1206" s="246" t="s">
        <v>923</v>
      </c>
      <c r="G1206" s="244"/>
      <c r="H1206" s="247">
        <v>0.17999999999999999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143</v>
      </c>
      <c r="AU1206" s="253" t="s">
        <v>82</v>
      </c>
      <c r="AV1206" s="14" t="s">
        <v>82</v>
      </c>
      <c r="AW1206" s="14" t="s">
        <v>34</v>
      </c>
      <c r="AX1206" s="14" t="s">
        <v>72</v>
      </c>
      <c r="AY1206" s="253" t="s">
        <v>133</v>
      </c>
    </row>
    <row r="1207" s="14" customFormat="1">
      <c r="A1207" s="14"/>
      <c r="B1207" s="243"/>
      <c r="C1207" s="244"/>
      <c r="D1207" s="234" t="s">
        <v>143</v>
      </c>
      <c r="E1207" s="245" t="s">
        <v>18</v>
      </c>
      <c r="F1207" s="246" t="s">
        <v>388</v>
      </c>
      <c r="G1207" s="244"/>
      <c r="H1207" s="247">
        <v>-1.6799999999999999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143</v>
      </c>
      <c r="AU1207" s="253" t="s">
        <v>82</v>
      </c>
      <c r="AV1207" s="14" t="s">
        <v>82</v>
      </c>
      <c r="AW1207" s="14" t="s">
        <v>34</v>
      </c>
      <c r="AX1207" s="14" t="s">
        <v>72</v>
      </c>
      <c r="AY1207" s="253" t="s">
        <v>133</v>
      </c>
    </row>
    <row r="1208" s="15" customFormat="1">
      <c r="A1208" s="15"/>
      <c r="B1208" s="254"/>
      <c r="C1208" s="255"/>
      <c r="D1208" s="234" t="s">
        <v>143</v>
      </c>
      <c r="E1208" s="256" t="s">
        <v>18</v>
      </c>
      <c r="F1208" s="257" t="s">
        <v>148</v>
      </c>
      <c r="G1208" s="255"/>
      <c r="H1208" s="258">
        <v>195.61000000000001</v>
      </c>
      <c r="I1208" s="259"/>
      <c r="J1208" s="255"/>
      <c r="K1208" s="255"/>
      <c r="L1208" s="260"/>
      <c r="M1208" s="261"/>
      <c r="N1208" s="262"/>
      <c r="O1208" s="262"/>
      <c r="P1208" s="262"/>
      <c r="Q1208" s="262"/>
      <c r="R1208" s="262"/>
      <c r="S1208" s="262"/>
      <c r="T1208" s="263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4" t="s">
        <v>143</v>
      </c>
      <c r="AU1208" s="264" t="s">
        <v>82</v>
      </c>
      <c r="AV1208" s="15" t="s">
        <v>141</v>
      </c>
      <c r="AW1208" s="15" t="s">
        <v>34</v>
      </c>
      <c r="AX1208" s="15" t="s">
        <v>80</v>
      </c>
      <c r="AY1208" s="264" t="s">
        <v>133</v>
      </c>
    </row>
    <row r="1209" s="14" customFormat="1">
      <c r="A1209" s="14"/>
      <c r="B1209" s="243"/>
      <c r="C1209" s="244"/>
      <c r="D1209" s="234" t="s">
        <v>143</v>
      </c>
      <c r="E1209" s="244"/>
      <c r="F1209" s="246" t="s">
        <v>954</v>
      </c>
      <c r="G1209" s="244"/>
      <c r="H1209" s="247">
        <v>215.16999999999999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143</v>
      </c>
      <c r="AU1209" s="253" t="s">
        <v>82</v>
      </c>
      <c r="AV1209" s="14" t="s">
        <v>82</v>
      </c>
      <c r="AW1209" s="14" t="s">
        <v>4</v>
      </c>
      <c r="AX1209" s="14" t="s">
        <v>80</v>
      </c>
      <c r="AY1209" s="253" t="s">
        <v>133</v>
      </c>
    </row>
    <row r="1210" s="2" customFormat="1" ht="16.5" customHeight="1">
      <c r="A1210" s="40"/>
      <c r="B1210" s="41"/>
      <c r="C1210" s="220" t="s">
        <v>955</v>
      </c>
      <c r="D1210" s="220" t="s">
        <v>136</v>
      </c>
      <c r="E1210" s="221" t="s">
        <v>956</v>
      </c>
      <c r="F1210" s="222" t="s">
        <v>957</v>
      </c>
      <c r="G1210" s="223" t="s">
        <v>178</v>
      </c>
      <c r="H1210" s="224">
        <v>4.5499999999999998</v>
      </c>
      <c r="I1210" s="225"/>
      <c r="J1210" s="224">
        <f>ROUND(I1210*H1210,2)</f>
        <v>0</v>
      </c>
      <c r="K1210" s="222" t="s">
        <v>140</v>
      </c>
      <c r="L1210" s="46"/>
      <c r="M1210" s="226" t="s">
        <v>18</v>
      </c>
      <c r="N1210" s="227" t="s">
        <v>43</v>
      </c>
      <c r="O1210" s="86"/>
      <c r="P1210" s="228">
        <f>O1210*H1210</f>
        <v>0</v>
      </c>
      <c r="Q1210" s="228">
        <v>0.00058</v>
      </c>
      <c r="R1210" s="228">
        <f>Q1210*H1210</f>
        <v>0.0026389999999999999</v>
      </c>
      <c r="S1210" s="228">
        <v>0</v>
      </c>
      <c r="T1210" s="22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0" t="s">
        <v>270</v>
      </c>
      <c r="AT1210" s="230" t="s">
        <v>136</v>
      </c>
      <c r="AU1210" s="230" t="s">
        <v>82</v>
      </c>
      <c r="AY1210" s="19" t="s">
        <v>133</v>
      </c>
      <c r="BE1210" s="231">
        <f>IF(N1210="základní",J1210,0)</f>
        <v>0</v>
      </c>
      <c r="BF1210" s="231">
        <f>IF(N1210="snížená",J1210,0)</f>
        <v>0</v>
      </c>
      <c r="BG1210" s="231">
        <f>IF(N1210="zákl. přenesená",J1210,0)</f>
        <v>0</v>
      </c>
      <c r="BH1210" s="231">
        <f>IF(N1210="sníž. přenesená",J1210,0)</f>
        <v>0</v>
      </c>
      <c r="BI1210" s="231">
        <f>IF(N1210="nulová",J1210,0)</f>
        <v>0</v>
      </c>
      <c r="BJ1210" s="19" t="s">
        <v>80</v>
      </c>
      <c r="BK1210" s="231">
        <f>ROUND(I1210*H1210,2)</f>
        <v>0</v>
      </c>
      <c r="BL1210" s="19" t="s">
        <v>270</v>
      </c>
      <c r="BM1210" s="230" t="s">
        <v>958</v>
      </c>
    </row>
    <row r="1211" s="13" customFormat="1">
      <c r="A1211" s="13"/>
      <c r="B1211" s="232"/>
      <c r="C1211" s="233"/>
      <c r="D1211" s="234" t="s">
        <v>143</v>
      </c>
      <c r="E1211" s="235" t="s">
        <v>18</v>
      </c>
      <c r="F1211" s="236" t="s">
        <v>959</v>
      </c>
      <c r="G1211" s="233"/>
      <c r="H1211" s="235" t="s">
        <v>18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143</v>
      </c>
      <c r="AU1211" s="242" t="s">
        <v>82</v>
      </c>
      <c r="AV1211" s="13" t="s">
        <v>80</v>
      </c>
      <c r="AW1211" s="13" t="s">
        <v>34</v>
      </c>
      <c r="AX1211" s="13" t="s">
        <v>72</v>
      </c>
      <c r="AY1211" s="242" t="s">
        <v>133</v>
      </c>
    </row>
    <row r="1212" s="14" customFormat="1">
      <c r="A1212" s="14"/>
      <c r="B1212" s="243"/>
      <c r="C1212" s="244"/>
      <c r="D1212" s="234" t="s">
        <v>143</v>
      </c>
      <c r="E1212" s="245" t="s">
        <v>18</v>
      </c>
      <c r="F1212" s="246" t="s">
        <v>960</v>
      </c>
      <c r="G1212" s="244"/>
      <c r="H1212" s="247">
        <v>4.5499999999999998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143</v>
      </c>
      <c r="AU1212" s="253" t="s">
        <v>82</v>
      </c>
      <c r="AV1212" s="14" t="s">
        <v>82</v>
      </c>
      <c r="AW1212" s="14" t="s">
        <v>34</v>
      </c>
      <c r="AX1212" s="14" t="s">
        <v>72</v>
      </c>
      <c r="AY1212" s="253" t="s">
        <v>133</v>
      </c>
    </row>
    <row r="1213" s="15" customFormat="1">
      <c r="A1213" s="15"/>
      <c r="B1213" s="254"/>
      <c r="C1213" s="255"/>
      <c r="D1213" s="234" t="s">
        <v>143</v>
      </c>
      <c r="E1213" s="256" t="s">
        <v>18</v>
      </c>
      <c r="F1213" s="257" t="s">
        <v>148</v>
      </c>
      <c r="G1213" s="255"/>
      <c r="H1213" s="258">
        <v>4.5499999999999998</v>
      </c>
      <c r="I1213" s="259"/>
      <c r="J1213" s="255"/>
      <c r="K1213" s="255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143</v>
      </c>
      <c r="AU1213" s="264" t="s">
        <v>82</v>
      </c>
      <c r="AV1213" s="15" t="s">
        <v>141</v>
      </c>
      <c r="AW1213" s="15" t="s">
        <v>34</v>
      </c>
      <c r="AX1213" s="15" t="s">
        <v>80</v>
      </c>
      <c r="AY1213" s="264" t="s">
        <v>133</v>
      </c>
    </row>
    <row r="1214" s="2" customFormat="1" ht="16.5" customHeight="1">
      <c r="A1214" s="40"/>
      <c r="B1214" s="41"/>
      <c r="C1214" s="265" t="s">
        <v>961</v>
      </c>
      <c r="D1214" s="265" t="s">
        <v>193</v>
      </c>
      <c r="E1214" s="266" t="s">
        <v>962</v>
      </c>
      <c r="F1214" s="267" t="s">
        <v>963</v>
      </c>
      <c r="G1214" s="268" t="s">
        <v>178</v>
      </c>
      <c r="H1214" s="269">
        <v>5.0099999999999998</v>
      </c>
      <c r="I1214" s="270"/>
      <c r="J1214" s="269">
        <f>ROUND(I1214*H1214,2)</f>
        <v>0</v>
      </c>
      <c r="K1214" s="267" t="s">
        <v>140</v>
      </c>
      <c r="L1214" s="271"/>
      <c r="M1214" s="272" t="s">
        <v>18</v>
      </c>
      <c r="N1214" s="273" t="s">
        <v>43</v>
      </c>
      <c r="O1214" s="86"/>
      <c r="P1214" s="228">
        <f>O1214*H1214</f>
        <v>0</v>
      </c>
      <c r="Q1214" s="228">
        <v>0.012</v>
      </c>
      <c r="R1214" s="228">
        <f>Q1214*H1214</f>
        <v>0.06012</v>
      </c>
      <c r="S1214" s="228">
        <v>0</v>
      </c>
      <c r="T1214" s="22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30" t="s">
        <v>459</v>
      </c>
      <c r="AT1214" s="230" t="s">
        <v>193</v>
      </c>
      <c r="AU1214" s="230" t="s">
        <v>82</v>
      </c>
      <c r="AY1214" s="19" t="s">
        <v>133</v>
      </c>
      <c r="BE1214" s="231">
        <f>IF(N1214="základní",J1214,0)</f>
        <v>0</v>
      </c>
      <c r="BF1214" s="231">
        <f>IF(N1214="snížená",J1214,0)</f>
        <v>0</v>
      </c>
      <c r="BG1214" s="231">
        <f>IF(N1214="zákl. přenesená",J1214,0)</f>
        <v>0</v>
      </c>
      <c r="BH1214" s="231">
        <f>IF(N1214="sníž. přenesená",J1214,0)</f>
        <v>0</v>
      </c>
      <c r="BI1214" s="231">
        <f>IF(N1214="nulová",J1214,0)</f>
        <v>0</v>
      </c>
      <c r="BJ1214" s="19" t="s">
        <v>80</v>
      </c>
      <c r="BK1214" s="231">
        <f>ROUND(I1214*H1214,2)</f>
        <v>0</v>
      </c>
      <c r="BL1214" s="19" t="s">
        <v>270</v>
      </c>
      <c r="BM1214" s="230" t="s">
        <v>964</v>
      </c>
    </row>
    <row r="1215" s="13" customFormat="1">
      <c r="A1215" s="13"/>
      <c r="B1215" s="232"/>
      <c r="C1215" s="233"/>
      <c r="D1215" s="234" t="s">
        <v>143</v>
      </c>
      <c r="E1215" s="235" t="s">
        <v>18</v>
      </c>
      <c r="F1215" s="236" t="s">
        <v>959</v>
      </c>
      <c r="G1215" s="233"/>
      <c r="H1215" s="235" t="s">
        <v>18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143</v>
      </c>
      <c r="AU1215" s="242" t="s">
        <v>82</v>
      </c>
      <c r="AV1215" s="13" t="s">
        <v>80</v>
      </c>
      <c r="AW1215" s="13" t="s">
        <v>34</v>
      </c>
      <c r="AX1215" s="13" t="s">
        <v>72</v>
      </c>
      <c r="AY1215" s="242" t="s">
        <v>133</v>
      </c>
    </row>
    <row r="1216" s="14" customFormat="1">
      <c r="A1216" s="14"/>
      <c r="B1216" s="243"/>
      <c r="C1216" s="244"/>
      <c r="D1216" s="234" t="s">
        <v>143</v>
      </c>
      <c r="E1216" s="245" t="s">
        <v>18</v>
      </c>
      <c r="F1216" s="246" t="s">
        <v>960</v>
      </c>
      <c r="G1216" s="244"/>
      <c r="H1216" s="247">
        <v>4.5499999999999998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143</v>
      </c>
      <c r="AU1216" s="253" t="s">
        <v>82</v>
      </c>
      <c r="AV1216" s="14" t="s">
        <v>82</v>
      </c>
      <c r="AW1216" s="14" t="s">
        <v>34</v>
      </c>
      <c r="AX1216" s="14" t="s">
        <v>72</v>
      </c>
      <c r="AY1216" s="253" t="s">
        <v>133</v>
      </c>
    </row>
    <row r="1217" s="15" customFormat="1">
      <c r="A1217" s="15"/>
      <c r="B1217" s="254"/>
      <c r="C1217" s="255"/>
      <c r="D1217" s="234" t="s">
        <v>143</v>
      </c>
      <c r="E1217" s="256" t="s">
        <v>18</v>
      </c>
      <c r="F1217" s="257" t="s">
        <v>148</v>
      </c>
      <c r="G1217" s="255"/>
      <c r="H1217" s="258">
        <v>4.5499999999999998</v>
      </c>
      <c r="I1217" s="259"/>
      <c r="J1217" s="255"/>
      <c r="K1217" s="255"/>
      <c r="L1217" s="260"/>
      <c r="M1217" s="261"/>
      <c r="N1217" s="262"/>
      <c r="O1217" s="262"/>
      <c r="P1217" s="262"/>
      <c r="Q1217" s="262"/>
      <c r="R1217" s="262"/>
      <c r="S1217" s="262"/>
      <c r="T1217" s="26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4" t="s">
        <v>143</v>
      </c>
      <c r="AU1217" s="264" t="s">
        <v>82</v>
      </c>
      <c r="AV1217" s="15" t="s">
        <v>141</v>
      </c>
      <c r="AW1217" s="15" t="s">
        <v>34</v>
      </c>
      <c r="AX1217" s="15" t="s">
        <v>80</v>
      </c>
      <c r="AY1217" s="264" t="s">
        <v>133</v>
      </c>
    </row>
    <row r="1218" s="14" customFormat="1">
      <c r="A1218" s="14"/>
      <c r="B1218" s="243"/>
      <c r="C1218" s="244"/>
      <c r="D1218" s="234" t="s">
        <v>143</v>
      </c>
      <c r="E1218" s="244"/>
      <c r="F1218" s="246" t="s">
        <v>965</v>
      </c>
      <c r="G1218" s="244"/>
      <c r="H1218" s="247">
        <v>5.0099999999999998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143</v>
      </c>
      <c r="AU1218" s="253" t="s">
        <v>82</v>
      </c>
      <c r="AV1218" s="14" t="s">
        <v>82</v>
      </c>
      <c r="AW1218" s="14" t="s">
        <v>4</v>
      </c>
      <c r="AX1218" s="14" t="s">
        <v>80</v>
      </c>
      <c r="AY1218" s="253" t="s">
        <v>133</v>
      </c>
    </row>
    <row r="1219" s="2" customFormat="1" ht="16.5" customHeight="1">
      <c r="A1219" s="40"/>
      <c r="B1219" s="41"/>
      <c r="C1219" s="220" t="s">
        <v>966</v>
      </c>
      <c r="D1219" s="220" t="s">
        <v>136</v>
      </c>
      <c r="E1219" s="221" t="s">
        <v>967</v>
      </c>
      <c r="F1219" s="222" t="s">
        <v>968</v>
      </c>
      <c r="G1219" s="223" t="s">
        <v>505</v>
      </c>
      <c r="H1219" s="224">
        <v>30.850000000000001</v>
      </c>
      <c r="I1219" s="225"/>
      <c r="J1219" s="224">
        <f>ROUND(I1219*H1219,2)</f>
        <v>0</v>
      </c>
      <c r="K1219" s="222" t="s">
        <v>140</v>
      </c>
      <c r="L1219" s="46"/>
      <c r="M1219" s="226" t="s">
        <v>18</v>
      </c>
      <c r="N1219" s="227" t="s">
        <v>43</v>
      </c>
      <c r="O1219" s="86"/>
      <c r="P1219" s="228">
        <f>O1219*H1219</f>
        <v>0</v>
      </c>
      <c r="Q1219" s="228">
        <v>0.00055000000000000003</v>
      </c>
      <c r="R1219" s="228">
        <f>Q1219*H1219</f>
        <v>0.016967500000000003</v>
      </c>
      <c r="S1219" s="228">
        <v>0</v>
      </c>
      <c r="T1219" s="22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30" t="s">
        <v>270</v>
      </c>
      <c r="AT1219" s="230" t="s">
        <v>136</v>
      </c>
      <c r="AU1219" s="230" t="s">
        <v>82</v>
      </c>
      <c r="AY1219" s="19" t="s">
        <v>133</v>
      </c>
      <c r="BE1219" s="231">
        <f>IF(N1219="základní",J1219,0)</f>
        <v>0</v>
      </c>
      <c r="BF1219" s="231">
        <f>IF(N1219="snížená",J1219,0)</f>
        <v>0</v>
      </c>
      <c r="BG1219" s="231">
        <f>IF(N1219="zákl. přenesená",J1219,0)</f>
        <v>0</v>
      </c>
      <c r="BH1219" s="231">
        <f>IF(N1219="sníž. přenesená",J1219,0)</f>
        <v>0</v>
      </c>
      <c r="BI1219" s="231">
        <f>IF(N1219="nulová",J1219,0)</f>
        <v>0</v>
      </c>
      <c r="BJ1219" s="19" t="s">
        <v>80</v>
      </c>
      <c r="BK1219" s="231">
        <f>ROUND(I1219*H1219,2)</f>
        <v>0</v>
      </c>
      <c r="BL1219" s="19" t="s">
        <v>270</v>
      </c>
      <c r="BM1219" s="230" t="s">
        <v>969</v>
      </c>
    </row>
    <row r="1220" s="13" customFormat="1">
      <c r="A1220" s="13"/>
      <c r="B1220" s="232"/>
      <c r="C1220" s="233"/>
      <c r="D1220" s="234" t="s">
        <v>143</v>
      </c>
      <c r="E1220" s="235" t="s">
        <v>18</v>
      </c>
      <c r="F1220" s="236" t="s">
        <v>341</v>
      </c>
      <c r="G1220" s="233"/>
      <c r="H1220" s="235" t="s">
        <v>18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143</v>
      </c>
      <c r="AU1220" s="242" t="s">
        <v>82</v>
      </c>
      <c r="AV1220" s="13" t="s">
        <v>80</v>
      </c>
      <c r="AW1220" s="13" t="s">
        <v>34</v>
      </c>
      <c r="AX1220" s="13" t="s">
        <v>72</v>
      </c>
      <c r="AY1220" s="242" t="s">
        <v>133</v>
      </c>
    </row>
    <row r="1221" s="13" customFormat="1">
      <c r="A1221" s="13"/>
      <c r="B1221" s="232"/>
      <c r="C1221" s="233"/>
      <c r="D1221" s="234" t="s">
        <v>143</v>
      </c>
      <c r="E1221" s="235" t="s">
        <v>18</v>
      </c>
      <c r="F1221" s="236" t="s">
        <v>342</v>
      </c>
      <c r="G1221" s="233"/>
      <c r="H1221" s="235" t="s">
        <v>18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143</v>
      </c>
      <c r="AU1221" s="242" t="s">
        <v>82</v>
      </c>
      <c r="AV1221" s="13" t="s">
        <v>80</v>
      </c>
      <c r="AW1221" s="13" t="s">
        <v>34</v>
      </c>
      <c r="AX1221" s="13" t="s">
        <v>72</v>
      </c>
      <c r="AY1221" s="242" t="s">
        <v>133</v>
      </c>
    </row>
    <row r="1222" s="14" customFormat="1">
      <c r="A1222" s="14"/>
      <c r="B1222" s="243"/>
      <c r="C1222" s="244"/>
      <c r="D1222" s="234" t="s">
        <v>143</v>
      </c>
      <c r="E1222" s="245" t="s">
        <v>18</v>
      </c>
      <c r="F1222" s="246" t="s">
        <v>970</v>
      </c>
      <c r="G1222" s="244"/>
      <c r="H1222" s="247">
        <v>3.6000000000000001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143</v>
      </c>
      <c r="AU1222" s="253" t="s">
        <v>82</v>
      </c>
      <c r="AV1222" s="14" t="s">
        <v>82</v>
      </c>
      <c r="AW1222" s="14" t="s">
        <v>34</v>
      </c>
      <c r="AX1222" s="14" t="s">
        <v>72</v>
      </c>
      <c r="AY1222" s="253" t="s">
        <v>133</v>
      </c>
    </row>
    <row r="1223" s="14" customFormat="1">
      <c r="A1223" s="14"/>
      <c r="B1223" s="243"/>
      <c r="C1223" s="244"/>
      <c r="D1223" s="234" t="s">
        <v>143</v>
      </c>
      <c r="E1223" s="245" t="s">
        <v>18</v>
      </c>
      <c r="F1223" s="246" t="s">
        <v>971</v>
      </c>
      <c r="G1223" s="244"/>
      <c r="H1223" s="247">
        <v>5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143</v>
      </c>
      <c r="AU1223" s="253" t="s">
        <v>82</v>
      </c>
      <c r="AV1223" s="14" t="s">
        <v>82</v>
      </c>
      <c r="AW1223" s="14" t="s">
        <v>34</v>
      </c>
      <c r="AX1223" s="14" t="s">
        <v>72</v>
      </c>
      <c r="AY1223" s="253" t="s">
        <v>133</v>
      </c>
    </row>
    <row r="1224" s="14" customFormat="1">
      <c r="A1224" s="14"/>
      <c r="B1224" s="243"/>
      <c r="C1224" s="244"/>
      <c r="D1224" s="234" t="s">
        <v>143</v>
      </c>
      <c r="E1224" s="245" t="s">
        <v>18</v>
      </c>
      <c r="F1224" s="246" t="s">
        <v>972</v>
      </c>
      <c r="G1224" s="244"/>
      <c r="H1224" s="247">
        <v>2.3500000000000001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143</v>
      </c>
      <c r="AU1224" s="253" t="s">
        <v>82</v>
      </c>
      <c r="AV1224" s="14" t="s">
        <v>82</v>
      </c>
      <c r="AW1224" s="14" t="s">
        <v>34</v>
      </c>
      <c r="AX1224" s="14" t="s">
        <v>72</v>
      </c>
      <c r="AY1224" s="253" t="s">
        <v>133</v>
      </c>
    </row>
    <row r="1225" s="13" customFormat="1">
      <c r="A1225" s="13"/>
      <c r="B1225" s="232"/>
      <c r="C1225" s="233"/>
      <c r="D1225" s="234" t="s">
        <v>143</v>
      </c>
      <c r="E1225" s="235" t="s">
        <v>18</v>
      </c>
      <c r="F1225" s="236" t="s">
        <v>353</v>
      </c>
      <c r="G1225" s="233"/>
      <c r="H1225" s="235" t="s">
        <v>18</v>
      </c>
      <c r="I1225" s="237"/>
      <c r="J1225" s="233"/>
      <c r="K1225" s="233"/>
      <c r="L1225" s="238"/>
      <c r="M1225" s="239"/>
      <c r="N1225" s="240"/>
      <c r="O1225" s="240"/>
      <c r="P1225" s="240"/>
      <c r="Q1225" s="240"/>
      <c r="R1225" s="240"/>
      <c r="S1225" s="240"/>
      <c r="T1225" s="24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2" t="s">
        <v>143</v>
      </c>
      <c r="AU1225" s="242" t="s">
        <v>82</v>
      </c>
      <c r="AV1225" s="13" t="s">
        <v>80</v>
      </c>
      <c r="AW1225" s="13" t="s">
        <v>34</v>
      </c>
      <c r="AX1225" s="13" t="s">
        <v>72</v>
      </c>
      <c r="AY1225" s="242" t="s">
        <v>133</v>
      </c>
    </row>
    <row r="1226" s="14" customFormat="1">
      <c r="A1226" s="14"/>
      <c r="B1226" s="243"/>
      <c r="C1226" s="244"/>
      <c r="D1226" s="234" t="s">
        <v>143</v>
      </c>
      <c r="E1226" s="245" t="s">
        <v>18</v>
      </c>
      <c r="F1226" s="246" t="s">
        <v>973</v>
      </c>
      <c r="G1226" s="244"/>
      <c r="H1226" s="247">
        <v>0.90000000000000002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143</v>
      </c>
      <c r="AU1226" s="253" t="s">
        <v>82</v>
      </c>
      <c r="AV1226" s="14" t="s">
        <v>82</v>
      </c>
      <c r="AW1226" s="14" t="s">
        <v>34</v>
      </c>
      <c r="AX1226" s="14" t="s">
        <v>72</v>
      </c>
      <c r="AY1226" s="253" t="s">
        <v>133</v>
      </c>
    </row>
    <row r="1227" s="13" customFormat="1">
      <c r="A1227" s="13"/>
      <c r="B1227" s="232"/>
      <c r="C1227" s="233"/>
      <c r="D1227" s="234" t="s">
        <v>143</v>
      </c>
      <c r="E1227" s="235" t="s">
        <v>18</v>
      </c>
      <c r="F1227" s="236" t="s">
        <v>953</v>
      </c>
      <c r="G1227" s="233"/>
      <c r="H1227" s="235" t="s">
        <v>18</v>
      </c>
      <c r="I1227" s="237"/>
      <c r="J1227" s="233"/>
      <c r="K1227" s="233"/>
      <c r="L1227" s="238"/>
      <c r="M1227" s="239"/>
      <c r="N1227" s="240"/>
      <c r="O1227" s="240"/>
      <c r="P1227" s="240"/>
      <c r="Q1227" s="240"/>
      <c r="R1227" s="240"/>
      <c r="S1227" s="240"/>
      <c r="T1227" s="24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2" t="s">
        <v>143</v>
      </c>
      <c r="AU1227" s="242" t="s">
        <v>82</v>
      </c>
      <c r="AV1227" s="13" t="s">
        <v>80</v>
      </c>
      <c r="AW1227" s="13" t="s">
        <v>34</v>
      </c>
      <c r="AX1227" s="13" t="s">
        <v>72</v>
      </c>
      <c r="AY1227" s="242" t="s">
        <v>133</v>
      </c>
    </row>
    <row r="1228" s="14" customFormat="1">
      <c r="A1228" s="14"/>
      <c r="B1228" s="243"/>
      <c r="C1228" s="244"/>
      <c r="D1228" s="234" t="s">
        <v>143</v>
      </c>
      <c r="E1228" s="245" t="s">
        <v>18</v>
      </c>
      <c r="F1228" s="246" t="s">
        <v>974</v>
      </c>
      <c r="G1228" s="244"/>
      <c r="H1228" s="247">
        <v>1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143</v>
      </c>
      <c r="AU1228" s="253" t="s">
        <v>82</v>
      </c>
      <c r="AV1228" s="14" t="s">
        <v>82</v>
      </c>
      <c r="AW1228" s="14" t="s">
        <v>34</v>
      </c>
      <c r="AX1228" s="14" t="s">
        <v>72</v>
      </c>
      <c r="AY1228" s="253" t="s">
        <v>133</v>
      </c>
    </row>
    <row r="1229" s="14" customFormat="1">
      <c r="A1229" s="14"/>
      <c r="B1229" s="243"/>
      <c r="C1229" s="244"/>
      <c r="D1229" s="234" t="s">
        <v>143</v>
      </c>
      <c r="E1229" s="245" t="s">
        <v>18</v>
      </c>
      <c r="F1229" s="246" t="s">
        <v>975</v>
      </c>
      <c r="G1229" s="244"/>
      <c r="H1229" s="247">
        <v>1.1000000000000001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143</v>
      </c>
      <c r="AU1229" s="253" t="s">
        <v>82</v>
      </c>
      <c r="AV1229" s="14" t="s">
        <v>82</v>
      </c>
      <c r="AW1229" s="14" t="s">
        <v>34</v>
      </c>
      <c r="AX1229" s="14" t="s">
        <v>72</v>
      </c>
      <c r="AY1229" s="253" t="s">
        <v>133</v>
      </c>
    </row>
    <row r="1230" s="13" customFormat="1">
      <c r="A1230" s="13"/>
      <c r="B1230" s="232"/>
      <c r="C1230" s="233"/>
      <c r="D1230" s="234" t="s">
        <v>143</v>
      </c>
      <c r="E1230" s="235" t="s">
        <v>18</v>
      </c>
      <c r="F1230" s="236" t="s">
        <v>225</v>
      </c>
      <c r="G1230" s="233"/>
      <c r="H1230" s="235" t="s">
        <v>18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143</v>
      </c>
      <c r="AU1230" s="242" t="s">
        <v>82</v>
      </c>
      <c r="AV1230" s="13" t="s">
        <v>80</v>
      </c>
      <c r="AW1230" s="13" t="s">
        <v>34</v>
      </c>
      <c r="AX1230" s="13" t="s">
        <v>72</v>
      </c>
      <c r="AY1230" s="242" t="s">
        <v>133</v>
      </c>
    </row>
    <row r="1231" s="14" customFormat="1">
      <c r="A1231" s="14"/>
      <c r="B1231" s="243"/>
      <c r="C1231" s="244"/>
      <c r="D1231" s="234" t="s">
        <v>143</v>
      </c>
      <c r="E1231" s="245" t="s">
        <v>18</v>
      </c>
      <c r="F1231" s="246" t="s">
        <v>973</v>
      </c>
      <c r="G1231" s="244"/>
      <c r="H1231" s="247">
        <v>0.90000000000000002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143</v>
      </c>
      <c r="AU1231" s="253" t="s">
        <v>82</v>
      </c>
      <c r="AV1231" s="14" t="s">
        <v>82</v>
      </c>
      <c r="AW1231" s="14" t="s">
        <v>34</v>
      </c>
      <c r="AX1231" s="14" t="s">
        <v>72</v>
      </c>
      <c r="AY1231" s="253" t="s">
        <v>133</v>
      </c>
    </row>
    <row r="1232" s="13" customFormat="1">
      <c r="A1232" s="13"/>
      <c r="B1232" s="232"/>
      <c r="C1232" s="233"/>
      <c r="D1232" s="234" t="s">
        <v>143</v>
      </c>
      <c r="E1232" s="235" t="s">
        <v>18</v>
      </c>
      <c r="F1232" s="236" t="s">
        <v>225</v>
      </c>
      <c r="G1232" s="233"/>
      <c r="H1232" s="235" t="s">
        <v>18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143</v>
      </c>
      <c r="AU1232" s="242" t="s">
        <v>82</v>
      </c>
      <c r="AV1232" s="13" t="s">
        <v>80</v>
      </c>
      <c r="AW1232" s="13" t="s">
        <v>34</v>
      </c>
      <c r="AX1232" s="13" t="s">
        <v>72</v>
      </c>
      <c r="AY1232" s="242" t="s">
        <v>133</v>
      </c>
    </row>
    <row r="1233" s="14" customFormat="1">
      <c r="A1233" s="14"/>
      <c r="B1233" s="243"/>
      <c r="C1233" s="244"/>
      <c r="D1233" s="234" t="s">
        <v>143</v>
      </c>
      <c r="E1233" s="245" t="s">
        <v>18</v>
      </c>
      <c r="F1233" s="246" t="s">
        <v>973</v>
      </c>
      <c r="G1233" s="244"/>
      <c r="H1233" s="247">
        <v>0.90000000000000002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143</v>
      </c>
      <c r="AU1233" s="253" t="s">
        <v>82</v>
      </c>
      <c r="AV1233" s="14" t="s">
        <v>82</v>
      </c>
      <c r="AW1233" s="14" t="s">
        <v>34</v>
      </c>
      <c r="AX1233" s="14" t="s">
        <v>72</v>
      </c>
      <c r="AY1233" s="253" t="s">
        <v>133</v>
      </c>
    </row>
    <row r="1234" s="13" customFormat="1">
      <c r="A1234" s="13"/>
      <c r="B1234" s="232"/>
      <c r="C1234" s="233"/>
      <c r="D1234" s="234" t="s">
        <v>143</v>
      </c>
      <c r="E1234" s="235" t="s">
        <v>18</v>
      </c>
      <c r="F1234" s="236" t="s">
        <v>227</v>
      </c>
      <c r="G1234" s="233"/>
      <c r="H1234" s="235" t="s">
        <v>18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2" t="s">
        <v>143</v>
      </c>
      <c r="AU1234" s="242" t="s">
        <v>82</v>
      </c>
      <c r="AV1234" s="13" t="s">
        <v>80</v>
      </c>
      <c r="AW1234" s="13" t="s">
        <v>34</v>
      </c>
      <c r="AX1234" s="13" t="s">
        <v>72</v>
      </c>
      <c r="AY1234" s="242" t="s">
        <v>133</v>
      </c>
    </row>
    <row r="1235" s="14" customFormat="1">
      <c r="A1235" s="14"/>
      <c r="B1235" s="243"/>
      <c r="C1235" s="244"/>
      <c r="D1235" s="234" t="s">
        <v>143</v>
      </c>
      <c r="E1235" s="245" t="s">
        <v>18</v>
      </c>
      <c r="F1235" s="246" t="s">
        <v>976</v>
      </c>
      <c r="G1235" s="244"/>
      <c r="H1235" s="247">
        <v>2.3999999999999999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143</v>
      </c>
      <c r="AU1235" s="253" t="s">
        <v>82</v>
      </c>
      <c r="AV1235" s="14" t="s">
        <v>82</v>
      </c>
      <c r="AW1235" s="14" t="s">
        <v>34</v>
      </c>
      <c r="AX1235" s="14" t="s">
        <v>72</v>
      </c>
      <c r="AY1235" s="253" t="s">
        <v>133</v>
      </c>
    </row>
    <row r="1236" s="14" customFormat="1">
      <c r="A1236" s="14"/>
      <c r="B1236" s="243"/>
      <c r="C1236" s="244"/>
      <c r="D1236" s="234" t="s">
        <v>143</v>
      </c>
      <c r="E1236" s="245" t="s">
        <v>18</v>
      </c>
      <c r="F1236" s="246" t="s">
        <v>974</v>
      </c>
      <c r="G1236" s="244"/>
      <c r="H1236" s="247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143</v>
      </c>
      <c r="AU1236" s="253" t="s">
        <v>82</v>
      </c>
      <c r="AV1236" s="14" t="s">
        <v>82</v>
      </c>
      <c r="AW1236" s="14" t="s">
        <v>34</v>
      </c>
      <c r="AX1236" s="14" t="s">
        <v>72</v>
      </c>
      <c r="AY1236" s="253" t="s">
        <v>133</v>
      </c>
    </row>
    <row r="1237" s="13" customFormat="1">
      <c r="A1237" s="13"/>
      <c r="B1237" s="232"/>
      <c r="C1237" s="233"/>
      <c r="D1237" s="234" t="s">
        <v>143</v>
      </c>
      <c r="E1237" s="235" t="s">
        <v>18</v>
      </c>
      <c r="F1237" s="236" t="s">
        <v>312</v>
      </c>
      <c r="G1237" s="233"/>
      <c r="H1237" s="235" t="s">
        <v>18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143</v>
      </c>
      <c r="AU1237" s="242" t="s">
        <v>82</v>
      </c>
      <c r="AV1237" s="13" t="s">
        <v>80</v>
      </c>
      <c r="AW1237" s="13" t="s">
        <v>34</v>
      </c>
      <c r="AX1237" s="13" t="s">
        <v>72</v>
      </c>
      <c r="AY1237" s="242" t="s">
        <v>133</v>
      </c>
    </row>
    <row r="1238" s="14" customFormat="1">
      <c r="A1238" s="14"/>
      <c r="B1238" s="243"/>
      <c r="C1238" s="244"/>
      <c r="D1238" s="234" t="s">
        <v>143</v>
      </c>
      <c r="E1238" s="245" t="s">
        <v>18</v>
      </c>
      <c r="F1238" s="246" t="s">
        <v>977</v>
      </c>
      <c r="G1238" s="244"/>
      <c r="H1238" s="247">
        <v>1.1499999999999999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143</v>
      </c>
      <c r="AU1238" s="253" t="s">
        <v>82</v>
      </c>
      <c r="AV1238" s="14" t="s">
        <v>82</v>
      </c>
      <c r="AW1238" s="14" t="s">
        <v>34</v>
      </c>
      <c r="AX1238" s="14" t="s">
        <v>72</v>
      </c>
      <c r="AY1238" s="253" t="s">
        <v>133</v>
      </c>
    </row>
    <row r="1239" s="13" customFormat="1">
      <c r="A1239" s="13"/>
      <c r="B1239" s="232"/>
      <c r="C1239" s="233"/>
      <c r="D1239" s="234" t="s">
        <v>143</v>
      </c>
      <c r="E1239" s="235" t="s">
        <v>18</v>
      </c>
      <c r="F1239" s="236" t="s">
        <v>312</v>
      </c>
      <c r="G1239" s="233"/>
      <c r="H1239" s="235" t="s">
        <v>18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143</v>
      </c>
      <c r="AU1239" s="242" t="s">
        <v>82</v>
      </c>
      <c r="AV1239" s="13" t="s">
        <v>80</v>
      </c>
      <c r="AW1239" s="13" t="s">
        <v>34</v>
      </c>
      <c r="AX1239" s="13" t="s">
        <v>72</v>
      </c>
      <c r="AY1239" s="242" t="s">
        <v>133</v>
      </c>
    </row>
    <row r="1240" s="14" customFormat="1">
      <c r="A1240" s="14"/>
      <c r="B1240" s="243"/>
      <c r="C1240" s="244"/>
      <c r="D1240" s="234" t="s">
        <v>143</v>
      </c>
      <c r="E1240" s="245" t="s">
        <v>18</v>
      </c>
      <c r="F1240" s="246" t="s">
        <v>974</v>
      </c>
      <c r="G1240" s="244"/>
      <c r="H1240" s="247">
        <v>1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143</v>
      </c>
      <c r="AU1240" s="253" t="s">
        <v>82</v>
      </c>
      <c r="AV1240" s="14" t="s">
        <v>82</v>
      </c>
      <c r="AW1240" s="14" t="s">
        <v>34</v>
      </c>
      <c r="AX1240" s="14" t="s">
        <v>72</v>
      </c>
      <c r="AY1240" s="253" t="s">
        <v>133</v>
      </c>
    </row>
    <row r="1241" s="14" customFormat="1">
      <c r="A1241" s="14"/>
      <c r="B1241" s="243"/>
      <c r="C1241" s="244"/>
      <c r="D1241" s="234" t="s">
        <v>143</v>
      </c>
      <c r="E1241" s="245" t="s">
        <v>18</v>
      </c>
      <c r="F1241" s="246" t="s">
        <v>977</v>
      </c>
      <c r="G1241" s="244"/>
      <c r="H1241" s="247">
        <v>1.1499999999999999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143</v>
      </c>
      <c r="AU1241" s="253" t="s">
        <v>82</v>
      </c>
      <c r="AV1241" s="14" t="s">
        <v>82</v>
      </c>
      <c r="AW1241" s="14" t="s">
        <v>34</v>
      </c>
      <c r="AX1241" s="14" t="s">
        <v>72</v>
      </c>
      <c r="AY1241" s="253" t="s">
        <v>133</v>
      </c>
    </row>
    <row r="1242" s="13" customFormat="1">
      <c r="A1242" s="13"/>
      <c r="B1242" s="232"/>
      <c r="C1242" s="233"/>
      <c r="D1242" s="234" t="s">
        <v>143</v>
      </c>
      <c r="E1242" s="235" t="s">
        <v>18</v>
      </c>
      <c r="F1242" s="236" t="s">
        <v>242</v>
      </c>
      <c r="G1242" s="233"/>
      <c r="H1242" s="235" t="s">
        <v>18</v>
      </c>
      <c r="I1242" s="237"/>
      <c r="J1242" s="233"/>
      <c r="K1242" s="233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2" t="s">
        <v>143</v>
      </c>
      <c r="AU1242" s="242" t="s">
        <v>82</v>
      </c>
      <c r="AV1242" s="13" t="s">
        <v>80</v>
      </c>
      <c r="AW1242" s="13" t="s">
        <v>34</v>
      </c>
      <c r="AX1242" s="13" t="s">
        <v>72</v>
      </c>
      <c r="AY1242" s="242" t="s">
        <v>133</v>
      </c>
    </row>
    <row r="1243" s="14" customFormat="1">
      <c r="A1243" s="14"/>
      <c r="B1243" s="243"/>
      <c r="C1243" s="244"/>
      <c r="D1243" s="234" t="s">
        <v>143</v>
      </c>
      <c r="E1243" s="245" t="s">
        <v>18</v>
      </c>
      <c r="F1243" s="246" t="s">
        <v>970</v>
      </c>
      <c r="G1243" s="244"/>
      <c r="H1243" s="247">
        <v>3.6000000000000001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143</v>
      </c>
      <c r="AU1243" s="253" t="s">
        <v>82</v>
      </c>
      <c r="AV1243" s="14" t="s">
        <v>82</v>
      </c>
      <c r="AW1243" s="14" t="s">
        <v>34</v>
      </c>
      <c r="AX1243" s="14" t="s">
        <v>72</v>
      </c>
      <c r="AY1243" s="253" t="s">
        <v>133</v>
      </c>
    </row>
    <row r="1244" s="13" customFormat="1">
      <c r="A1244" s="13"/>
      <c r="B1244" s="232"/>
      <c r="C1244" s="233"/>
      <c r="D1244" s="234" t="s">
        <v>143</v>
      </c>
      <c r="E1244" s="235" t="s">
        <v>18</v>
      </c>
      <c r="F1244" s="236" t="s">
        <v>256</v>
      </c>
      <c r="G1244" s="233"/>
      <c r="H1244" s="235" t="s">
        <v>18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143</v>
      </c>
      <c r="AU1244" s="242" t="s">
        <v>82</v>
      </c>
      <c r="AV1244" s="13" t="s">
        <v>80</v>
      </c>
      <c r="AW1244" s="13" t="s">
        <v>34</v>
      </c>
      <c r="AX1244" s="13" t="s">
        <v>72</v>
      </c>
      <c r="AY1244" s="242" t="s">
        <v>133</v>
      </c>
    </row>
    <row r="1245" s="14" customFormat="1">
      <c r="A1245" s="14"/>
      <c r="B1245" s="243"/>
      <c r="C1245" s="244"/>
      <c r="D1245" s="234" t="s">
        <v>143</v>
      </c>
      <c r="E1245" s="245" t="s">
        <v>18</v>
      </c>
      <c r="F1245" s="246" t="s">
        <v>974</v>
      </c>
      <c r="G1245" s="244"/>
      <c r="H1245" s="247">
        <v>1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143</v>
      </c>
      <c r="AU1245" s="253" t="s">
        <v>82</v>
      </c>
      <c r="AV1245" s="14" t="s">
        <v>82</v>
      </c>
      <c r="AW1245" s="14" t="s">
        <v>34</v>
      </c>
      <c r="AX1245" s="14" t="s">
        <v>72</v>
      </c>
      <c r="AY1245" s="253" t="s">
        <v>133</v>
      </c>
    </row>
    <row r="1246" s="13" customFormat="1">
      <c r="A1246" s="13"/>
      <c r="B1246" s="232"/>
      <c r="C1246" s="233"/>
      <c r="D1246" s="234" t="s">
        <v>143</v>
      </c>
      <c r="E1246" s="235" t="s">
        <v>18</v>
      </c>
      <c r="F1246" s="236" t="s">
        <v>383</v>
      </c>
      <c r="G1246" s="233"/>
      <c r="H1246" s="235" t="s">
        <v>18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143</v>
      </c>
      <c r="AU1246" s="242" t="s">
        <v>82</v>
      </c>
      <c r="AV1246" s="13" t="s">
        <v>80</v>
      </c>
      <c r="AW1246" s="13" t="s">
        <v>34</v>
      </c>
      <c r="AX1246" s="13" t="s">
        <v>72</v>
      </c>
      <c r="AY1246" s="242" t="s">
        <v>133</v>
      </c>
    </row>
    <row r="1247" s="14" customFormat="1">
      <c r="A1247" s="14"/>
      <c r="B1247" s="243"/>
      <c r="C1247" s="244"/>
      <c r="D1247" s="234" t="s">
        <v>143</v>
      </c>
      <c r="E1247" s="245" t="s">
        <v>18</v>
      </c>
      <c r="F1247" s="246" t="s">
        <v>978</v>
      </c>
      <c r="G1247" s="244"/>
      <c r="H1247" s="247">
        <v>1.8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143</v>
      </c>
      <c r="AU1247" s="253" t="s">
        <v>82</v>
      </c>
      <c r="AV1247" s="14" t="s">
        <v>82</v>
      </c>
      <c r="AW1247" s="14" t="s">
        <v>34</v>
      </c>
      <c r="AX1247" s="14" t="s">
        <v>72</v>
      </c>
      <c r="AY1247" s="253" t="s">
        <v>133</v>
      </c>
    </row>
    <row r="1248" s="14" customFormat="1">
      <c r="A1248" s="14"/>
      <c r="B1248" s="243"/>
      <c r="C1248" s="244"/>
      <c r="D1248" s="234" t="s">
        <v>143</v>
      </c>
      <c r="E1248" s="245" t="s">
        <v>18</v>
      </c>
      <c r="F1248" s="246" t="s">
        <v>974</v>
      </c>
      <c r="G1248" s="244"/>
      <c r="H1248" s="247">
        <v>1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143</v>
      </c>
      <c r="AU1248" s="253" t="s">
        <v>82</v>
      </c>
      <c r="AV1248" s="14" t="s">
        <v>82</v>
      </c>
      <c r="AW1248" s="14" t="s">
        <v>34</v>
      </c>
      <c r="AX1248" s="14" t="s">
        <v>72</v>
      </c>
      <c r="AY1248" s="253" t="s">
        <v>133</v>
      </c>
    </row>
    <row r="1249" s="13" customFormat="1">
      <c r="A1249" s="13"/>
      <c r="B1249" s="232"/>
      <c r="C1249" s="233"/>
      <c r="D1249" s="234" t="s">
        <v>143</v>
      </c>
      <c r="E1249" s="235" t="s">
        <v>18</v>
      </c>
      <c r="F1249" s="236" t="s">
        <v>386</v>
      </c>
      <c r="G1249" s="233"/>
      <c r="H1249" s="235" t="s">
        <v>18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143</v>
      </c>
      <c r="AU1249" s="242" t="s">
        <v>82</v>
      </c>
      <c r="AV1249" s="13" t="s">
        <v>80</v>
      </c>
      <c r="AW1249" s="13" t="s">
        <v>34</v>
      </c>
      <c r="AX1249" s="13" t="s">
        <v>72</v>
      </c>
      <c r="AY1249" s="242" t="s">
        <v>133</v>
      </c>
    </row>
    <row r="1250" s="14" customFormat="1">
      <c r="A1250" s="14"/>
      <c r="B1250" s="243"/>
      <c r="C1250" s="244"/>
      <c r="D1250" s="234" t="s">
        <v>143</v>
      </c>
      <c r="E1250" s="245" t="s">
        <v>18</v>
      </c>
      <c r="F1250" s="246" t="s">
        <v>974</v>
      </c>
      <c r="G1250" s="244"/>
      <c r="H1250" s="247">
        <v>1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143</v>
      </c>
      <c r="AU1250" s="253" t="s">
        <v>82</v>
      </c>
      <c r="AV1250" s="14" t="s">
        <v>82</v>
      </c>
      <c r="AW1250" s="14" t="s">
        <v>34</v>
      </c>
      <c r="AX1250" s="14" t="s">
        <v>72</v>
      </c>
      <c r="AY1250" s="253" t="s">
        <v>133</v>
      </c>
    </row>
    <row r="1251" s="15" customFormat="1">
      <c r="A1251" s="15"/>
      <c r="B1251" s="254"/>
      <c r="C1251" s="255"/>
      <c r="D1251" s="234" t="s">
        <v>143</v>
      </c>
      <c r="E1251" s="256" t="s">
        <v>18</v>
      </c>
      <c r="F1251" s="257" t="s">
        <v>148</v>
      </c>
      <c r="G1251" s="255"/>
      <c r="H1251" s="258">
        <v>30.849999999999998</v>
      </c>
      <c r="I1251" s="259"/>
      <c r="J1251" s="255"/>
      <c r="K1251" s="255"/>
      <c r="L1251" s="260"/>
      <c r="M1251" s="261"/>
      <c r="N1251" s="262"/>
      <c r="O1251" s="262"/>
      <c r="P1251" s="262"/>
      <c r="Q1251" s="262"/>
      <c r="R1251" s="262"/>
      <c r="S1251" s="262"/>
      <c r="T1251" s="263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4" t="s">
        <v>143</v>
      </c>
      <c r="AU1251" s="264" t="s">
        <v>82</v>
      </c>
      <c r="AV1251" s="15" t="s">
        <v>141</v>
      </c>
      <c r="AW1251" s="15" t="s">
        <v>34</v>
      </c>
      <c r="AX1251" s="15" t="s">
        <v>80</v>
      </c>
      <c r="AY1251" s="264" t="s">
        <v>133</v>
      </c>
    </row>
    <row r="1252" s="2" customFormat="1" ht="16.5" customHeight="1">
      <c r="A1252" s="40"/>
      <c r="B1252" s="41"/>
      <c r="C1252" s="220" t="s">
        <v>979</v>
      </c>
      <c r="D1252" s="220" t="s">
        <v>136</v>
      </c>
      <c r="E1252" s="221" t="s">
        <v>980</v>
      </c>
      <c r="F1252" s="222" t="s">
        <v>981</v>
      </c>
      <c r="G1252" s="223" t="s">
        <v>505</v>
      </c>
      <c r="H1252" s="224">
        <v>98.629999999999995</v>
      </c>
      <c r="I1252" s="225"/>
      <c r="J1252" s="224">
        <f>ROUND(I1252*H1252,2)</f>
        <v>0</v>
      </c>
      <c r="K1252" s="222" t="s">
        <v>140</v>
      </c>
      <c r="L1252" s="46"/>
      <c r="M1252" s="226" t="s">
        <v>18</v>
      </c>
      <c r="N1252" s="227" t="s">
        <v>43</v>
      </c>
      <c r="O1252" s="86"/>
      <c r="P1252" s="228">
        <f>O1252*H1252</f>
        <v>0</v>
      </c>
      <c r="Q1252" s="228">
        <v>0.00050000000000000001</v>
      </c>
      <c r="R1252" s="228">
        <f>Q1252*H1252</f>
        <v>0.049314999999999998</v>
      </c>
      <c r="S1252" s="228">
        <v>0</v>
      </c>
      <c r="T1252" s="22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30" t="s">
        <v>270</v>
      </c>
      <c r="AT1252" s="230" t="s">
        <v>136</v>
      </c>
      <c r="AU1252" s="230" t="s">
        <v>82</v>
      </c>
      <c r="AY1252" s="19" t="s">
        <v>133</v>
      </c>
      <c r="BE1252" s="231">
        <f>IF(N1252="základní",J1252,0)</f>
        <v>0</v>
      </c>
      <c r="BF1252" s="231">
        <f>IF(N1252="snížená",J1252,0)</f>
        <v>0</v>
      </c>
      <c r="BG1252" s="231">
        <f>IF(N1252="zákl. přenesená",J1252,0)</f>
        <v>0</v>
      </c>
      <c r="BH1252" s="231">
        <f>IF(N1252="sníž. přenesená",J1252,0)</f>
        <v>0</v>
      </c>
      <c r="BI1252" s="231">
        <f>IF(N1252="nulová",J1252,0)</f>
        <v>0</v>
      </c>
      <c r="BJ1252" s="19" t="s">
        <v>80</v>
      </c>
      <c r="BK1252" s="231">
        <f>ROUND(I1252*H1252,2)</f>
        <v>0</v>
      </c>
      <c r="BL1252" s="19" t="s">
        <v>270</v>
      </c>
      <c r="BM1252" s="230" t="s">
        <v>982</v>
      </c>
    </row>
    <row r="1253" s="13" customFormat="1">
      <c r="A1253" s="13"/>
      <c r="B1253" s="232"/>
      <c r="C1253" s="233"/>
      <c r="D1253" s="234" t="s">
        <v>143</v>
      </c>
      <c r="E1253" s="235" t="s">
        <v>18</v>
      </c>
      <c r="F1253" s="236" t="s">
        <v>341</v>
      </c>
      <c r="G1253" s="233"/>
      <c r="H1253" s="235" t="s">
        <v>18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143</v>
      </c>
      <c r="AU1253" s="242" t="s">
        <v>82</v>
      </c>
      <c r="AV1253" s="13" t="s">
        <v>80</v>
      </c>
      <c r="AW1253" s="13" t="s">
        <v>34</v>
      </c>
      <c r="AX1253" s="13" t="s">
        <v>72</v>
      </c>
      <c r="AY1253" s="242" t="s">
        <v>133</v>
      </c>
    </row>
    <row r="1254" s="13" customFormat="1">
      <c r="A1254" s="13"/>
      <c r="B1254" s="232"/>
      <c r="C1254" s="233"/>
      <c r="D1254" s="234" t="s">
        <v>143</v>
      </c>
      <c r="E1254" s="235" t="s">
        <v>18</v>
      </c>
      <c r="F1254" s="236" t="s">
        <v>342</v>
      </c>
      <c r="G1254" s="233"/>
      <c r="H1254" s="235" t="s">
        <v>18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143</v>
      </c>
      <c r="AU1254" s="242" t="s">
        <v>82</v>
      </c>
      <c r="AV1254" s="13" t="s">
        <v>80</v>
      </c>
      <c r="AW1254" s="13" t="s">
        <v>34</v>
      </c>
      <c r="AX1254" s="13" t="s">
        <v>72</v>
      </c>
      <c r="AY1254" s="242" t="s">
        <v>133</v>
      </c>
    </row>
    <row r="1255" s="14" customFormat="1">
      <c r="A1255" s="14"/>
      <c r="B1255" s="243"/>
      <c r="C1255" s="244"/>
      <c r="D1255" s="234" t="s">
        <v>143</v>
      </c>
      <c r="E1255" s="245" t="s">
        <v>18</v>
      </c>
      <c r="F1255" s="246" t="s">
        <v>983</v>
      </c>
      <c r="G1255" s="244"/>
      <c r="H1255" s="247">
        <v>16.550000000000001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143</v>
      </c>
      <c r="AU1255" s="253" t="s">
        <v>82</v>
      </c>
      <c r="AV1255" s="14" t="s">
        <v>82</v>
      </c>
      <c r="AW1255" s="14" t="s">
        <v>34</v>
      </c>
      <c r="AX1255" s="14" t="s">
        <v>72</v>
      </c>
      <c r="AY1255" s="253" t="s">
        <v>133</v>
      </c>
    </row>
    <row r="1256" s="14" customFormat="1">
      <c r="A1256" s="14"/>
      <c r="B1256" s="243"/>
      <c r="C1256" s="244"/>
      <c r="D1256" s="234" t="s">
        <v>143</v>
      </c>
      <c r="E1256" s="245" t="s">
        <v>18</v>
      </c>
      <c r="F1256" s="246" t="s">
        <v>984</v>
      </c>
      <c r="G1256" s="244"/>
      <c r="H1256" s="247">
        <v>-5.6500000000000004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143</v>
      </c>
      <c r="AU1256" s="253" t="s">
        <v>82</v>
      </c>
      <c r="AV1256" s="14" t="s">
        <v>82</v>
      </c>
      <c r="AW1256" s="14" t="s">
        <v>34</v>
      </c>
      <c r="AX1256" s="14" t="s">
        <v>72</v>
      </c>
      <c r="AY1256" s="253" t="s">
        <v>133</v>
      </c>
    </row>
    <row r="1257" s="13" customFormat="1">
      <c r="A1257" s="13"/>
      <c r="B1257" s="232"/>
      <c r="C1257" s="233"/>
      <c r="D1257" s="234" t="s">
        <v>143</v>
      </c>
      <c r="E1257" s="235" t="s">
        <v>18</v>
      </c>
      <c r="F1257" s="236" t="s">
        <v>353</v>
      </c>
      <c r="G1257" s="233"/>
      <c r="H1257" s="235" t="s">
        <v>18</v>
      </c>
      <c r="I1257" s="237"/>
      <c r="J1257" s="233"/>
      <c r="K1257" s="233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143</v>
      </c>
      <c r="AU1257" s="242" t="s">
        <v>82</v>
      </c>
      <c r="AV1257" s="13" t="s">
        <v>80</v>
      </c>
      <c r="AW1257" s="13" t="s">
        <v>34</v>
      </c>
      <c r="AX1257" s="13" t="s">
        <v>72</v>
      </c>
      <c r="AY1257" s="242" t="s">
        <v>133</v>
      </c>
    </row>
    <row r="1258" s="14" customFormat="1">
      <c r="A1258" s="14"/>
      <c r="B1258" s="243"/>
      <c r="C1258" s="244"/>
      <c r="D1258" s="234" t="s">
        <v>143</v>
      </c>
      <c r="E1258" s="245" t="s">
        <v>18</v>
      </c>
      <c r="F1258" s="246" t="s">
        <v>512</v>
      </c>
      <c r="G1258" s="244"/>
      <c r="H1258" s="247">
        <v>4.2999999999999998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143</v>
      </c>
      <c r="AU1258" s="253" t="s">
        <v>82</v>
      </c>
      <c r="AV1258" s="14" t="s">
        <v>82</v>
      </c>
      <c r="AW1258" s="14" t="s">
        <v>34</v>
      </c>
      <c r="AX1258" s="14" t="s">
        <v>72</v>
      </c>
      <c r="AY1258" s="253" t="s">
        <v>133</v>
      </c>
    </row>
    <row r="1259" s="14" customFormat="1">
      <c r="A1259" s="14"/>
      <c r="B1259" s="243"/>
      <c r="C1259" s="244"/>
      <c r="D1259" s="234" t="s">
        <v>143</v>
      </c>
      <c r="E1259" s="245" t="s">
        <v>18</v>
      </c>
      <c r="F1259" s="246" t="s">
        <v>985</v>
      </c>
      <c r="G1259" s="244"/>
      <c r="H1259" s="247">
        <v>-0.59999999999999998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143</v>
      </c>
      <c r="AU1259" s="253" t="s">
        <v>82</v>
      </c>
      <c r="AV1259" s="14" t="s">
        <v>82</v>
      </c>
      <c r="AW1259" s="14" t="s">
        <v>34</v>
      </c>
      <c r="AX1259" s="14" t="s">
        <v>72</v>
      </c>
      <c r="AY1259" s="253" t="s">
        <v>133</v>
      </c>
    </row>
    <row r="1260" s="13" customFormat="1">
      <c r="A1260" s="13"/>
      <c r="B1260" s="232"/>
      <c r="C1260" s="233"/>
      <c r="D1260" s="234" t="s">
        <v>143</v>
      </c>
      <c r="E1260" s="235" t="s">
        <v>18</v>
      </c>
      <c r="F1260" s="236" t="s">
        <v>359</v>
      </c>
      <c r="G1260" s="233"/>
      <c r="H1260" s="235" t="s">
        <v>18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2" t="s">
        <v>143</v>
      </c>
      <c r="AU1260" s="242" t="s">
        <v>82</v>
      </c>
      <c r="AV1260" s="13" t="s">
        <v>80</v>
      </c>
      <c r="AW1260" s="13" t="s">
        <v>34</v>
      </c>
      <c r="AX1260" s="13" t="s">
        <v>72</v>
      </c>
      <c r="AY1260" s="242" t="s">
        <v>133</v>
      </c>
    </row>
    <row r="1261" s="14" customFormat="1">
      <c r="A1261" s="14"/>
      <c r="B1261" s="243"/>
      <c r="C1261" s="244"/>
      <c r="D1261" s="234" t="s">
        <v>143</v>
      </c>
      <c r="E1261" s="245" t="s">
        <v>18</v>
      </c>
      <c r="F1261" s="246" t="s">
        <v>986</v>
      </c>
      <c r="G1261" s="244"/>
      <c r="H1261" s="247">
        <v>5.2000000000000002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143</v>
      </c>
      <c r="AU1261" s="253" t="s">
        <v>82</v>
      </c>
      <c r="AV1261" s="14" t="s">
        <v>82</v>
      </c>
      <c r="AW1261" s="14" t="s">
        <v>34</v>
      </c>
      <c r="AX1261" s="14" t="s">
        <v>72</v>
      </c>
      <c r="AY1261" s="253" t="s">
        <v>133</v>
      </c>
    </row>
    <row r="1262" s="14" customFormat="1">
      <c r="A1262" s="14"/>
      <c r="B1262" s="243"/>
      <c r="C1262" s="244"/>
      <c r="D1262" s="234" t="s">
        <v>143</v>
      </c>
      <c r="E1262" s="245" t="s">
        <v>18</v>
      </c>
      <c r="F1262" s="246" t="s">
        <v>987</v>
      </c>
      <c r="G1262" s="244"/>
      <c r="H1262" s="247">
        <v>-1.3999999999999999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143</v>
      </c>
      <c r="AU1262" s="253" t="s">
        <v>82</v>
      </c>
      <c r="AV1262" s="14" t="s">
        <v>82</v>
      </c>
      <c r="AW1262" s="14" t="s">
        <v>34</v>
      </c>
      <c r="AX1262" s="14" t="s">
        <v>72</v>
      </c>
      <c r="AY1262" s="253" t="s">
        <v>133</v>
      </c>
    </row>
    <row r="1263" s="13" customFormat="1">
      <c r="A1263" s="13"/>
      <c r="B1263" s="232"/>
      <c r="C1263" s="233"/>
      <c r="D1263" s="234" t="s">
        <v>143</v>
      </c>
      <c r="E1263" s="235" t="s">
        <v>18</v>
      </c>
      <c r="F1263" s="236" t="s">
        <v>953</v>
      </c>
      <c r="G1263" s="233"/>
      <c r="H1263" s="235" t="s">
        <v>18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143</v>
      </c>
      <c r="AU1263" s="242" t="s">
        <v>82</v>
      </c>
      <c r="AV1263" s="13" t="s">
        <v>80</v>
      </c>
      <c r="AW1263" s="13" t="s">
        <v>34</v>
      </c>
      <c r="AX1263" s="13" t="s">
        <v>72</v>
      </c>
      <c r="AY1263" s="242" t="s">
        <v>133</v>
      </c>
    </row>
    <row r="1264" s="14" customFormat="1">
      <c r="A1264" s="14"/>
      <c r="B1264" s="243"/>
      <c r="C1264" s="244"/>
      <c r="D1264" s="234" t="s">
        <v>143</v>
      </c>
      <c r="E1264" s="245" t="s">
        <v>18</v>
      </c>
      <c r="F1264" s="246" t="s">
        <v>988</v>
      </c>
      <c r="G1264" s="244"/>
      <c r="H1264" s="247">
        <v>5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143</v>
      </c>
      <c r="AU1264" s="253" t="s">
        <v>82</v>
      </c>
      <c r="AV1264" s="14" t="s">
        <v>82</v>
      </c>
      <c r="AW1264" s="14" t="s">
        <v>34</v>
      </c>
      <c r="AX1264" s="14" t="s">
        <v>72</v>
      </c>
      <c r="AY1264" s="253" t="s">
        <v>133</v>
      </c>
    </row>
    <row r="1265" s="14" customFormat="1">
      <c r="A1265" s="14"/>
      <c r="B1265" s="243"/>
      <c r="C1265" s="244"/>
      <c r="D1265" s="234" t="s">
        <v>143</v>
      </c>
      <c r="E1265" s="245" t="s">
        <v>18</v>
      </c>
      <c r="F1265" s="246" t="s">
        <v>989</v>
      </c>
      <c r="G1265" s="244"/>
      <c r="H1265" s="247">
        <v>-1.5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143</v>
      </c>
      <c r="AU1265" s="253" t="s">
        <v>82</v>
      </c>
      <c r="AV1265" s="14" t="s">
        <v>82</v>
      </c>
      <c r="AW1265" s="14" t="s">
        <v>34</v>
      </c>
      <c r="AX1265" s="14" t="s">
        <v>72</v>
      </c>
      <c r="AY1265" s="253" t="s">
        <v>133</v>
      </c>
    </row>
    <row r="1266" s="13" customFormat="1">
      <c r="A1266" s="13"/>
      <c r="B1266" s="232"/>
      <c r="C1266" s="233"/>
      <c r="D1266" s="234" t="s">
        <v>143</v>
      </c>
      <c r="E1266" s="235" t="s">
        <v>18</v>
      </c>
      <c r="F1266" s="236" t="s">
        <v>221</v>
      </c>
      <c r="G1266" s="233"/>
      <c r="H1266" s="235" t="s">
        <v>18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143</v>
      </c>
      <c r="AU1266" s="242" t="s">
        <v>82</v>
      </c>
      <c r="AV1266" s="13" t="s">
        <v>80</v>
      </c>
      <c r="AW1266" s="13" t="s">
        <v>34</v>
      </c>
      <c r="AX1266" s="13" t="s">
        <v>72</v>
      </c>
      <c r="AY1266" s="242" t="s">
        <v>133</v>
      </c>
    </row>
    <row r="1267" s="14" customFormat="1">
      <c r="A1267" s="14"/>
      <c r="B1267" s="243"/>
      <c r="C1267" s="244"/>
      <c r="D1267" s="234" t="s">
        <v>143</v>
      </c>
      <c r="E1267" s="245" t="s">
        <v>18</v>
      </c>
      <c r="F1267" s="246" t="s">
        <v>990</v>
      </c>
      <c r="G1267" s="244"/>
      <c r="H1267" s="247">
        <v>9.3000000000000007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143</v>
      </c>
      <c r="AU1267" s="253" t="s">
        <v>82</v>
      </c>
      <c r="AV1267" s="14" t="s">
        <v>82</v>
      </c>
      <c r="AW1267" s="14" t="s">
        <v>34</v>
      </c>
      <c r="AX1267" s="14" t="s">
        <v>72</v>
      </c>
      <c r="AY1267" s="253" t="s">
        <v>133</v>
      </c>
    </row>
    <row r="1268" s="14" customFormat="1">
      <c r="A1268" s="14"/>
      <c r="B1268" s="243"/>
      <c r="C1268" s="244"/>
      <c r="D1268" s="234" t="s">
        <v>143</v>
      </c>
      <c r="E1268" s="245" t="s">
        <v>18</v>
      </c>
      <c r="F1268" s="246" t="s">
        <v>991</v>
      </c>
      <c r="G1268" s="244"/>
      <c r="H1268" s="247">
        <v>-2.7000000000000002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143</v>
      </c>
      <c r="AU1268" s="253" t="s">
        <v>82</v>
      </c>
      <c r="AV1268" s="14" t="s">
        <v>82</v>
      </c>
      <c r="AW1268" s="14" t="s">
        <v>34</v>
      </c>
      <c r="AX1268" s="14" t="s">
        <v>72</v>
      </c>
      <c r="AY1268" s="253" t="s">
        <v>133</v>
      </c>
    </row>
    <row r="1269" s="13" customFormat="1">
      <c r="A1269" s="13"/>
      <c r="B1269" s="232"/>
      <c r="C1269" s="233"/>
      <c r="D1269" s="234" t="s">
        <v>143</v>
      </c>
      <c r="E1269" s="235" t="s">
        <v>18</v>
      </c>
      <c r="F1269" s="236" t="s">
        <v>225</v>
      </c>
      <c r="G1269" s="233"/>
      <c r="H1269" s="235" t="s">
        <v>18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143</v>
      </c>
      <c r="AU1269" s="242" t="s">
        <v>82</v>
      </c>
      <c r="AV1269" s="13" t="s">
        <v>80</v>
      </c>
      <c r="AW1269" s="13" t="s">
        <v>34</v>
      </c>
      <c r="AX1269" s="13" t="s">
        <v>72</v>
      </c>
      <c r="AY1269" s="242" t="s">
        <v>133</v>
      </c>
    </row>
    <row r="1270" s="14" customFormat="1">
      <c r="A1270" s="14"/>
      <c r="B1270" s="243"/>
      <c r="C1270" s="244"/>
      <c r="D1270" s="234" t="s">
        <v>143</v>
      </c>
      <c r="E1270" s="245" t="s">
        <v>18</v>
      </c>
      <c r="F1270" s="246" t="s">
        <v>992</v>
      </c>
      <c r="G1270" s="244"/>
      <c r="H1270" s="247">
        <v>4.5999999999999996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143</v>
      </c>
      <c r="AU1270" s="253" t="s">
        <v>82</v>
      </c>
      <c r="AV1270" s="14" t="s">
        <v>82</v>
      </c>
      <c r="AW1270" s="14" t="s">
        <v>34</v>
      </c>
      <c r="AX1270" s="14" t="s">
        <v>72</v>
      </c>
      <c r="AY1270" s="253" t="s">
        <v>133</v>
      </c>
    </row>
    <row r="1271" s="14" customFormat="1">
      <c r="A1271" s="14"/>
      <c r="B1271" s="243"/>
      <c r="C1271" s="244"/>
      <c r="D1271" s="234" t="s">
        <v>143</v>
      </c>
      <c r="E1271" s="245" t="s">
        <v>18</v>
      </c>
      <c r="F1271" s="246" t="s">
        <v>985</v>
      </c>
      <c r="G1271" s="244"/>
      <c r="H1271" s="247">
        <v>-0.59999999999999998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143</v>
      </c>
      <c r="AU1271" s="253" t="s">
        <v>82</v>
      </c>
      <c r="AV1271" s="14" t="s">
        <v>82</v>
      </c>
      <c r="AW1271" s="14" t="s">
        <v>34</v>
      </c>
      <c r="AX1271" s="14" t="s">
        <v>72</v>
      </c>
      <c r="AY1271" s="253" t="s">
        <v>133</v>
      </c>
    </row>
    <row r="1272" s="13" customFormat="1">
      <c r="A1272" s="13"/>
      <c r="B1272" s="232"/>
      <c r="C1272" s="233"/>
      <c r="D1272" s="234" t="s">
        <v>143</v>
      </c>
      <c r="E1272" s="235" t="s">
        <v>18</v>
      </c>
      <c r="F1272" s="236" t="s">
        <v>225</v>
      </c>
      <c r="G1272" s="233"/>
      <c r="H1272" s="235" t="s">
        <v>18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143</v>
      </c>
      <c r="AU1272" s="242" t="s">
        <v>82</v>
      </c>
      <c r="AV1272" s="13" t="s">
        <v>80</v>
      </c>
      <c r="AW1272" s="13" t="s">
        <v>34</v>
      </c>
      <c r="AX1272" s="13" t="s">
        <v>72</v>
      </c>
      <c r="AY1272" s="242" t="s">
        <v>133</v>
      </c>
    </row>
    <row r="1273" s="14" customFormat="1">
      <c r="A1273" s="14"/>
      <c r="B1273" s="243"/>
      <c r="C1273" s="244"/>
      <c r="D1273" s="234" t="s">
        <v>143</v>
      </c>
      <c r="E1273" s="245" t="s">
        <v>18</v>
      </c>
      <c r="F1273" s="246" t="s">
        <v>992</v>
      </c>
      <c r="G1273" s="244"/>
      <c r="H1273" s="247">
        <v>4.5999999999999996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143</v>
      </c>
      <c r="AU1273" s="253" t="s">
        <v>82</v>
      </c>
      <c r="AV1273" s="14" t="s">
        <v>82</v>
      </c>
      <c r="AW1273" s="14" t="s">
        <v>34</v>
      </c>
      <c r="AX1273" s="14" t="s">
        <v>72</v>
      </c>
      <c r="AY1273" s="253" t="s">
        <v>133</v>
      </c>
    </row>
    <row r="1274" s="14" customFormat="1">
      <c r="A1274" s="14"/>
      <c r="B1274" s="243"/>
      <c r="C1274" s="244"/>
      <c r="D1274" s="234" t="s">
        <v>143</v>
      </c>
      <c r="E1274" s="245" t="s">
        <v>18</v>
      </c>
      <c r="F1274" s="246" t="s">
        <v>985</v>
      </c>
      <c r="G1274" s="244"/>
      <c r="H1274" s="247">
        <v>-0.59999999999999998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143</v>
      </c>
      <c r="AU1274" s="253" t="s">
        <v>82</v>
      </c>
      <c r="AV1274" s="14" t="s">
        <v>82</v>
      </c>
      <c r="AW1274" s="14" t="s">
        <v>34</v>
      </c>
      <c r="AX1274" s="14" t="s">
        <v>72</v>
      </c>
      <c r="AY1274" s="253" t="s">
        <v>133</v>
      </c>
    </row>
    <row r="1275" s="13" customFormat="1">
      <c r="A1275" s="13"/>
      <c r="B1275" s="232"/>
      <c r="C1275" s="233"/>
      <c r="D1275" s="234" t="s">
        <v>143</v>
      </c>
      <c r="E1275" s="235" t="s">
        <v>18</v>
      </c>
      <c r="F1275" s="236" t="s">
        <v>227</v>
      </c>
      <c r="G1275" s="233"/>
      <c r="H1275" s="235" t="s">
        <v>18</v>
      </c>
      <c r="I1275" s="237"/>
      <c r="J1275" s="233"/>
      <c r="K1275" s="233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143</v>
      </c>
      <c r="AU1275" s="242" t="s">
        <v>82</v>
      </c>
      <c r="AV1275" s="13" t="s">
        <v>80</v>
      </c>
      <c r="AW1275" s="13" t="s">
        <v>34</v>
      </c>
      <c r="AX1275" s="13" t="s">
        <v>72</v>
      </c>
      <c r="AY1275" s="242" t="s">
        <v>133</v>
      </c>
    </row>
    <row r="1276" s="14" customFormat="1">
      <c r="A1276" s="14"/>
      <c r="B1276" s="243"/>
      <c r="C1276" s="244"/>
      <c r="D1276" s="234" t="s">
        <v>143</v>
      </c>
      <c r="E1276" s="245" t="s">
        <v>18</v>
      </c>
      <c r="F1276" s="246" t="s">
        <v>993</v>
      </c>
      <c r="G1276" s="244"/>
      <c r="H1276" s="247">
        <v>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143</v>
      </c>
      <c r="AU1276" s="253" t="s">
        <v>82</v>
      </c>
      <c r="AV1276" s="14" t="s">
        <v>82</v>
      </c>
      <c r="AW1276" s="14" t="s">
        <v>34</v>
      </c>
      <c r="AX1276" s="14" t="s">
        <v>72</v>
      </c>
      <c r="AY1276" s="253" t="s">
        <v>133</v>
      </c>
    </row>
    <row r="1277" s="14" customFormat="1">
      <c r="A1277" s="14"/>
      <c r="B1277" s="243"/>
      <c r="C1277" s="244"/>
      <c r="D1277" s="234" t="s">
        <v>143</v>
      </c>
      <c r="E1277" s="245" t="s">
        <v>18</v>
      </c>
      <c r="F1277" s="246" t="s">
        <v>994</v>
      </c>
      <c r="G1277" s="244"/>
      <c r="H1277" s="247">
        <v>-1.3999999999999999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143</v>
      </c>
      <c r="AU1277" s="253" t="s">
        <v>82</v>
      </c>
      <c r="AV1277" s="14" t="s">
        <v>82</v>
      </c>
      <c r="AW1277" s="14" t="s">
        <v>34</v>
      </c>
      <c r="AX1277" s="14" t="s">
        <v>72</v>
      </c>
      <c r="AY1277" s="253" t="s">
        <v>133</v>
      </c>
    </row>
    <row r="1278" s="13" customFormat="1">
      <c r="A1278" s="13"/>
      <c r="B1278" s="232"/>
      <c r="C1278" s="233"/>
      <c r="D1278" s="234" t="s">
        <v>143</v>
      </c>
      <c r="E1278" s="235" t="s">
        <v>18</v>
      </c>
      <c r="F1278" s="236" t="s">
        <v>232</v>
      </c>
      <c r="G1278" s="233"/>
      <c r="H1278" s="235" t="s">
        <v>18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143</v>
      </c>
      <c r="AU1278" s="242" t="s">
        <v>82</v>
      </c>
      <c r="AV1278" s="13" t="s">
        <v>80</v>
      </c>
      <c r="AW1278" s="13" t="s">
        <v>34</v>
      </c>
      <c r="AX1278" s="13" t="s">
        <v>72</v>
      </c>
      <c r="AY1278" s="242" t="s">
        <v>133</v>
      </c>
    </row>
    <row r="1279" s="14" customFormat="1">
      <c r="A1279" s="14"/>
      <c r="B1279" s="243"/>
      <c r="C1279" s="244"/>
      <c r="D1279" s="234" t="s">
        <v>143</v>
      </c>
      <c r="E1279" s="245" t="s">
        <v>18</v>
      </c>
      <c r="F1279" s="246" t="s">
        <v>995</v>
      </c>
      <c r="G1279" s="244"/>
      <c r="H1279" s="247">
        <v>7.2000000000000002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143</v>
      </c>
      <c r="AU1279" s="253" t="s">
        <v>82</v>
      </c>
      <c r="AV1279" s="14" t="s">
        <v>82</v>
      </c>
      <c r="AW1279" s="14" t="s">
        <v>34</v>
      </c>
      <c r="AX1279" s="14" t="s">
        <v>72</v>
      </c>
      <c r="AY1279" s="253" t="s">
        <v>133</v>
      </c>
    </row>
    <row r="1280" s="14" customFormat="1">
      <c r="A1280" s="14"/>
      <c r="B1280" s="243"/>
      <c r="C1280" s="244"/>
      <c r="D1280" s="234" t="s">
        <v>143</v>
      </c>
      <c r="E1280" s="245" t="s">
        <v>18</v>
      </c>
      <c r="F1280" s="246" t="s">
        <v>996</v>
      </c>
      <c r="G1280" s="244"/>
      <c r="H1280" s="247">
        <v>-2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143</v>
      </c>
      <c r="AU1280" s="253" t="s">
        <v>82</v>
      </c>
      <c r="AV1280" s="14" t="s">
        <v>82</v>
      </c>
      <c r="AW1280" s="14" t="s">
        <v>34</v>
      </c>
      <c r="AX1280" s="14" t="s">
        <v>72</v>
      </c>
      <c r="AY1280" s="253" t="s">
        <v>133</v>
      </c>
    </row>
    <row r="1281" s="13" customFormat="1">
      <c r="A1281" s="13"/>
      <c r="B1281" s="232"/>
      <c r="C1281" s="233"/>
      <c r="D1281" s="234" t="s">
        <v>143</v>
      </c>
      <c r="E1281" s="235" t="s">
        <v>18</v>
      </c>
      <c r="F1281" s="236" t="s">
        <v>312</v>
      </c>
      <c r="G1281" s="233"/>
      <c r="H1281" s="235" t="s">
        <v>18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143</v>
      </c>
      <c r="AU1281" s="242" t="s">
        <v>82</v>
      </c>
      <c r="AV1281" s="13" t="s">
        <v>80</v>
      </c>
      <c r="AW1281" s="13" t="s">
        <v>34</v>
      </c>
      <c r="AX1281" s="13" t="s">
        <v>72</v>
      </c>
      <c r="AY1281" s="242" t="s">
        <v>133</v>
      </c>
    </row>
    <row r="1282" s="14" customFormat="1">
      <c r="A1282" s="14"/>
      <c r="B1282" s="243"/>
      <c r="C1282" s="244"/>
      <c r="D1282" s="234" t="s">
        <v>143</v>
      </c>
      <c r="E1282" s="245" t="s">
        <v>18</v>
      </c>
      <c r="F1282" s="246" t="s">
        <v>997</v>
      </c>
      <c r="G1282" s="244"/>
      <c r="H1282" s="247">
        <v>5.5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143</v>
      </c>
      <c r="AU1282" s="253" t="s">
        <v>82</v>
      </c>
      <c r="AV1282" s="14" t="s">
        <v>82</v>
      </c>
      <c r="AW1282" s="14" t="s">
        <v>34</v>
      </c>
      <c r="AX1282" s="14" t="s">
        <v>72</v>
      </c>
      <c r="AY1282" s="253" t="s">
        <v>133</v>
      </c>
    </row>
    <row r="1283" s="14" customFormat="1">
      <c r="A1283" s="14"/>
      <c r="B1283" s="243"/>
      <c r="C1283" s="244"/>
      <c r="D1283" s="234" t="s">
        <v>143</v>
      </c>
      <c r="E1283" s="245" t="s">
        <v>18</v>
      </c>
      <c r="F1283" s="246" t="s">
        <v>985</v>
      </c>
      <c r="G1283" s="244"/>
      <c r="H1283" s="247">
        <v>-0.59999999999999998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143</v>
      </c>
      <c r="AU1283" s="253" t="s">
        <v>82</v>
      </c>
      <c r="AV1283" s="14" t="s">
        <v>82</v>
      </c>
      <c r="AW1283" s="14" t="s">
        <v>34</v>
      </c>
      <c r="AX1283" s="14" t="s">
        <v>72</v>
      </c>
      <c r="AY1283" s="253" t="s">
        <v>133</v>
      </c>
    </row>
    <row r="1284" s="13" customFormat="1">
      <c r="A1284" s="13"/>
      <c r="B1284" s="232"/>
      <c r="C1284" s="233"/>
      <c r="D1284" s="234" t="s">
        <v>143</v>
      </c>
      <c r="E1284" s="235" t="s">
        <v>18</v>
      </c>
      <c r="F1284" s="236" t="s">
        <v>312</v>
      </c>
      <c r="G1284" s="233"/>
      <c r="H1284" s="235" t="s">
        <v>18</v>
      </c>
      <c r="I1284" s="237"/>
      <c r="J1284" s="233"/>
      <c r="K1284" s="233"/>
      <c r="L1284" s="238"/>
      <c r="M1284" s="239"/>
      <c r="N1284" s="240"/>
      <c r="O1284" s="240"/>
      <c r="P1284" s="240"/>
      <c r="Q1284" s="240"/>
      <c r="R1284" s="240"/>
      <c r="S1284" s="240"/>
      <c r="T1284" s="24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2" t="s">
        <v>143</v>
      </c>
      <c r="AU1284" s="242" t="s">
        <v>82</v>
      </c>
      <c r="AV1284" s="13" t="s">
        <v>80</v>
      </c>
      <c r="AW1284" s="13" t="s">
        <v>34</v>
      </c>
      <c r="AX1284" s="13" t="s">
        <v>72</v>
      </c>
      <c r="AY1284" s="242" t="s">
        <v>133</v>
      </c>
    </row>
    <row r="1285" s="14" customFormat="1">
      <c r="A1285" s="14"/>
      <c r="B1285" s="243"/>
      <c r="C1285" s="244"/>
      <c r="D1285" s="234" t="s">
        <v>143</v>
      </c>
      <c r="E1285" s="245" t="s">
        <v>18</v>
      </c>
      <c r="F1285" s="246" t="s">
        <v>997</v>
      </c>
      <c r="G1285" s="244"/>
      <c r="H1285" s="247">
        <v>5.5</v>
      </c>
      <c r="I1285" s="248"/>
      <c r="J1285" s="244"/>
      <c r="K1285" s="244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3" t="s">
        <v>143</v>
      </c>
      <c r="AU1285" s="253" t="s">
        <v>82</v>
      </c>
      <c r="AV1285" s="14" t="s">
        <v>82</v>
      </c>
      <c r="AW1285" s="14" t="s">
        <v>34</v>
      </c>
      <c r="AX1285" s="14" t="s">
        <v>72</v>
      </c>
      <c r="AY1285" s="253" t="s">
        <v>133</v>
      </c>
    </row>
    <row r="1286" s="14" customFormat="1">
      <c r="A1286" s="14"/>
      <c r="B1286" s="243"/>
      <c r="C1286" s="244"/>
      <c r="D1286" s="234" t="s">
        <v>143</v>
      </c>
      <c r="E1286" s="245" t="s">
        <v>18</v>
      </c>
      <c r="F1286" s="246" t="s">
        <v>994</v>
      </c>
      <c r="G1286" s="244"/>
      <c r="H1286" s="247">
        <v>-1.3999999999999999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143</v>
      </c>
      <c r="AU1286" s="253" t="s">
        <v>82</v>
      </c>
      <c r="AV1286" s="14" t="s">
        <v>82</v>
      </c>
      <c r="AW1286" s="14" t="s">
        <v>34</v>
      </c>
      <c r="AX1286" s="14" t="s">
        <v>72</v>
      </c>
      <c r="AY1286" s="253" t="s">
        <v>133</v>
      </c>
    </row>
    <row r="1287" s="13" customFormat="1">
      <c r="A1287" s="13"/>
      <c r="B1287" s="232"/>
      <c r="C1287" s="233"/>
      <c r="D1287" s="234" t="s">
        <v>143</v>
      </c>
      <c r="E1287" s="235" t="s">
        <v>18</v>
      </c>
      <c r="F1287" s="236" t="s">
        <v>240</v>
      </c>
      <c r="G1287" s="233"/>
      <c r="H1287" s="235" t="s">
        <v>18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143</v>
      </c>
      <c r="AU1287" s="242" t="s">
        <v>82</v>
      </c>
      <c r="AV1287" s="13" t="s">
        <v>80</v>
      </c>
      <c r="AW1287" s="13" t="s">
        <v>34</v>
      </c>
      <c r="AX1287" s="13" t="s">
        <v>72</v>
      </c>
      <c r="AY1287" s="242" t="s">
        <v>133</v>
      </c>
    </row>
    <row r="1288" s="14" customFormat="1">
      <c r="A1288" s="14"/>
      <c r="B1288" s="243"/>
      <c r="C1288" s="244"/>
      <c r="D1288" s="234" t="s">
        <v>143</v>
      </c>
      <c r="E1288" s="245" t="s">
        <v>18</v>
      </c>
      <c r="F1288" s="246" t="s">
        <v>998</v>
      </c>
      <c r="G1288" s="244"/>
      <c r="H1288" s="247">
        <v>4.2000000000000002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143</v>
      </c>
      <c r="AU1288" s="253" t="s">
        <v>82</v>
      </c>
      <c r="AV1288" s="14" t="s">
        <v>82</v>
      </c>
      <c r="AW1288" s="14" t="s">
        <v>34</v>
      </c>
      <c r="AX1288" s="14" t="s">
        <v>72</v>
      </c>
      <c r="AY1288" s="253" t="s">
        <v>133</v>
      </c>
    </row>
    <row r="1289" s="14" customFormat="1">
      <c r="A1289" s="14"/>
      <c r="B1289" s="243"/>
      <c r="C1289" s="244"/>
      <c r="D1289" s="234" t="s">
        <v>143</v>
      </c>
      <c r="E1289" s="245" t="s">
        <v>18</v>
      </c>
      <c r="F1289" s="246" t="s">
        <v>985</v>
      </c>
      <c r="G1289" s="244"/>
      <c r="H1289" s="247">
        <v>-0.59999999999999998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143</v>
      </c>
      <c r="AU1289" s="253" t="s">
        <v>82</v>
      </c>
      <c r="AV1289" s="14" t="s">
        <v>82</v>
      </c>
      <c r="AW1289" s="14" t="s">
        <v>34</v>
      </c>
      <c r="AX1289" s="14" t="s">
        <v>72</v>
      </c>
      <c r="AY1289" s="253" t="s">
        <v>133</v>
      </c>
    </row>
    <row r="1290" s="13" customFormat="1">
      <c r="A1290" s="13"/>
      <c r="B1290" s="232"/>
      <c r="C1290" s="233"/>
      <c r="D1290" s="234" t="s">
        <v>143</v>
      </c>
      <c r="E1290" s="235" t="s">
        <v>18</v>
      </c>
      <c r="F1290" s="236" t="s">
        <v>242</v>
      </c>
      <c r="G1290" s="233"/>
      <c r="H1290" s="235" t="s">
        <v>18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143</v>
      </c>
      <c r="AU1290" s="242" t="s">
        <v>82</v>
      </c>
      <c r="AV1290" s="13" t="s">
        <v>80</v>
      </c>
      <c r="AW1290" s="13" t="s">
        <v>34</v>
      </c>
      <c r="AX1290" s="13" t="s">
        <v>72</v>
      </c>
      <c r="AY1290" s="242" t="s">
        <v>133</v>
      </c>
    </row>
    <row r="1291" s="14" customFormat="1">
      <c r="A1291" s="14"/>
      <c r="B1291" s="243"/>
      <c r="C1291" s="244"/>
      <c r="D1291" s="234" t="s">
        <v>143</v>
      </c>
      <c r="E1291" s="245" t="s">
        <v>18</v>
      </c>
      <c r="F1291" s="246" t="s">
        <v>999</v>
      </c>
      <c r="G1291" s="244"/>
      <c r="H1291" s="247">
        <v>2.3999999999999999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143</v>
      </c>
      <c r="AU1291" s="253" t="s">
        <v>82</v>
      </c>
      <c r="AV1291" s="14" t="s">
        <v>82</v>
      </c>
      <c r="AW1291" s="14" t="s">
        <v>34</v>
      </c>
      <c r="AX1291" s="14" t="s">
        <v>72</v>
      </c>
      <c r="AY1291" s="253" t="s">
        <v>133</v>
      </c>
    </row>
    <row r="1292" s="13" customFormat="1">
      <c r="A1292" s="13"/>
      <c r="B1292" s="232"/>
      <c r="C1292" s="233"/>
      <c r="D1292" s="234" t="s">
        <v>143</v>
      </c>
      <c r="E1292" s="235" t="s">
        <v>18</v>
      </c>
      <c r="F1292" s="236" t="s">
        <v>370</v>
      </c>
      <c r="G1292" s="233"/>
      <c r="H1292" s="235" t="s">
        <v>18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143</v>
      </c>
      <c r="AU1292" s="242" t="s">
        <v>82</v>
      </c>
      <c r="AV1292" s="13" t="s">
        <v>80</v>
      </c>
      <c r="AW1292" s="13" t="s">
        <v>34</v>
      </c>
      <c r="AX1292" s="13" t="s">
        <v>72</v>
      </c>
      <c r="AY1292" s="242" t="s">
        <v>133</v>
      </c>
    </row>
    <row r="1293" s="14" customFormat="1">
      <c r="A1293" s="14"/>
      <c r="B1293" s="243"/>
      <c r="C1293" s="244"/>
      <c r="D1293" s="234" t="s">
        <v>143</v>
      </c>
      <c r="E1293" s="245" t="s">
        <v>18</v>
      </c>
      <c r="F1293" s="246" t="s">
        <v>1000</v>
      </c>
      <c r="G1293" s="244"/>
      <c r="H1293" s="247">
        <v>7.7999999999999998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143</v>
      </c>
      <c r="AU1293" s="253" t="s">
        <v>82</v>
      </c>
      <c r="AV1293" s="14" t="s">
        <v>82</v>
      </c>
      <c r="AW1293" s="14" t="s">
        <v>34</v>
      </c>
      <c r="AX1293" s="14" t="s">
        <v>72</v>
      </c>
      <c r="AY1293" s="253" t="s">
        <v>133</v>
      </c>
    </row>
    <row r="1294" s="14" customFormat="1">
      <c r="A1294" s="14"/>
      <c r="B1294" s="243"/>
      <c r="C1294" s="244"/>
      <c r="D1294" s="234" t="s">
        <v>143</v>
      </c>
      <c r="E1294" s="245" t="s">
        <v>18</v>
      </c>
      <c r="F1294" s="246" t="s">
        <v>1001</v>
      </c>
      <c r="G1294" s="244"/>
      <c r="H1294" s="247">
        <v>-0.69999999999999996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143</v>
      </c>
      <c r="AU1294" s="253" t="s">
        <v>82</v>
      </c>
      <c r="AV1294" s="14" t="s">
        <v>82</v>
      </c>
      <c r="AW1294" s="14" t="s">
        <v>34</v>
      </c>
      <c r="AX1294" s="14" t="s">
        <v>72</v>
      </c>
      <c r="AY1294" s="253" t="s">
        <v>133</v>
      </c>
    </row>
    <row r="1295" s="13" customFormat="1">
      <c r="A1295" s="13"/>
      <c r="B1295" s="232"/>
      <c r="C1295" s="233"/>
      <c r="D1295" s="234" t="s">
        <v>143</v>
      </c>
      <c r="E1295" s="235" t="s">
        <v>18</v>
      </c>
      <c r="F1295" s="236" t="s">
        <v>246</v>
      </c>
      <c r="G1295" s="233"/>
      <c r="H1295" s="235" t="s">
        <v>18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2" t="s">
        <v>143</v>
      </c>
      <c r="AU1295" s="242" t="s">
        <v>82</v>
      </c>
      <c r="AV1295" s="13" t="s">
        <v>80</v>
      </c>
      <c r="AW1295" s="13" t="s">
        <v>34</v>
      </c>
      <c r="AX1295" s="13" t="s">
        <v>72</v>
      </c>
      <c r="AY1295" s="242" t="s">
        <v>133</v>
      </c>
    </row>
    <row r="1296" s="14" customFormat="1">
      <c r="A1296" s="14"/>
      <c r="B1296" s="243"/>
      <c r="C1296" s="244"/>
      <c r="D1296" s="234" t="s">
        <v>143</v>
      </c>
      <c r="E1296" s="245" t="s">
        <v>18</v>
      </c>
      <c r="F1296" s="246" t="s">
        <v>1002</v>
      </c>
      <c r="G1296" s="244"/>
      <c r="H1296" s="247">
        <v>7.4000000000000004</v>
      </c>
      <c r="I1296" s="248"/>
      <c r="J1296" s="244"/>
      <c r="K1296" s="244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3" t="s">
        <v>143</v>
      </c>
      <c r="AU1296" s="253" t="s">
        <v>82</v>
      </c>
      <c r="AV1296" s="14" t="s">
        <v>82</v>
      </c>
      <c r="AW1296" s="14" t="s">
        <v>34</v>
      </c>
      <c r="AX1296" s="14" t="s">
        <v>72</v>
      </c>
      <c r="AY1296" s="253" t="s">
        <v>133</v>
      </c>
    </row>
    <row r="1297" s="14" customFormat="1">
      <c r="A1297" s="14"/>
      <c r="B1297" s="243"/>
      <c r="C1297" s="244"/>
      <c r="D1297" s="234" t="s">
        <v>143</v>
      </c>
      <c r="E1297" s="245" t="s">
        <v>18</v>
      </c>
      <c r="F1297" s="246" t="s">
        <v>1003</v>
      </c>
      <c r="G1297" s="244"/>
      <c r="H1297" s="247">
        <v>-2.3999999999999999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143</v>
      </c>
      <c r="AU1297" s="253" t="s">
        <v>82</v>
      </c>
      <c r="AV1297" s="14" t="s">
        <v>82</v>
      </c>
      <c r="AW1297" s="14" t="s">
        <v>34</v>
      </c>
      <c r="AX1297" s="14" t="s">
        <v>72</v>
      </c>
      <c r="AY1297" s="253" t="s">
        <v>133</v>
      </c>
    </row>
    <row r="1298" s="13" customFormat="1">
      <c r="A1298" s="13"/>
      <c r="B1298" s="232"/>
      <c r="C1298" s="233"/>
      <c r="D1298" s="234" t="s">
        <v>143</v>
      </c>
      <c r="E1298" s="235" t="s">
        <v>18</v>
      </c>
      <c r="F1298" s="236" t="s">
        <v>322</v>
      </c>
      <c r="G1298" s="233"/>
      <c r="H1298" s="235" t="s">
        <v>18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143</v>
      </c>
      <c r="AU1298" s="242" t="s">
        <v>82</v>
      </c>
      <c r="AV1298" s="13" t="s">
        <v>80</v>
      </c>
      <c r="AW1298" s="13" t="s">
        <v>34</v>
      </c>
      <c r="AX1298" s="13" t="s">
        <v>72</v>
      </c>
      <c r="AY1298" s="242" t="s">
        <v>133</v>
      </c>
    </row>
    <row r="1299" s="14" customFormat="1">
      <c r="A1299" s="14"/>
      <c r="B1299" s="243"/>
      <c r="C1299" s="244"/>
      <c r="D1299" s="234" t="s">
        <v>143</v>
      </c>
      <c r="E1299" s="245" t="s">
        <v>18</v>
      </c>
      <c r="F1299" s="246" t="s">
        <v>1004</v>
      </c>
      <c r="G1299" s="244"/>
      <c r="H1299" s="247">
        <v>5.5999999999999996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143</v>
      </c>
      <c r="AU1299" s="253" t="s">
        <v>82</v>
      </c>
      <c r="AV1299" s="14" t="s">
        <v>82</v>
      </c>
      <c r="AW1299" s="14" t="s">
        <v>34</v>
      </c>
      <c r="AX1299" s="14" t="s">
        <v>72</v>
      </c>
      <c r="AY1299" s="253" t="s">
        <v>133</v>
      </c>
    </row>
    <row r="1300" s="14" customFormat="1">
      <c r="A1300" s="14"/>
      <c r="B1300" s="243"/>
      <c r="C1300" s="244"/>
      <c r="D1300" s="234" t="s">
        <v>143</v>
      </c>
      <c r="E1300" s="245" t="s">
        <v>18</v>
      </c>
      <c r="F1300" s="246" t="s">
        <v>985</v>
      </c>
      <c r="G1300" s="244"/>
      <c r="H1300" s="247">
        <v>-0.59999999999999998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143</v>
      </c>
      <c r="AU1300" s="253" t="s">
        <v>82</v>
      </c>
      <c r="AV1300" s="14" t="s">
        <v>82</v>
      </c>
      <c r="AW1300" s="14" t="s">
        <v>34</v>
      </c>
      <c r="AX1300" s="14" t="s">
        <v>72</v>
      </c>
      <c r="AY1300" s="253" t="s">
        <v>133</v>
      </c>
    </row>
    <row r="1301" s="13" customFormat="1">
      <c r="A1301" s="13"/>
      <c r="B1301" s="232"/>
      <c r="C1301" s="233"/>
      <c r="D1301" s="234" t="s">
        <v>143</v>
      </c>
      <c r="E1301" s="235" t="s">
        <v>18</v>
      </c>
      <c r="F1301" s="236" t="s">
        <v>256</v>
      </c>
      <c r="G1301" s="233"/>
      <c r="H1301" s="235" t="s">
        <v>18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143</v>
      </c>
      <c r="AU1301" s="242" t="s">
        <v>82</v>
      </c>
      <c r="AV1301" s="13" t="s">
        <v>80</v>
      </c>
      <c r="AW1301" s="13" t="s">
        <v>34</v>
      </c>
      <c r="AX1301" s="13" t="s">
        <v>72</v>
      </c>
      <c r="AY1301" s="242" t="s">
        <v>133</v>
      </c>
    </row>
    <row r="1302" s="14" customFormat="1">
      <c r="A1302" s="14"/>
      <c r="B1302" s="243"/>
      <c r="C1302" s="244"/>
      <c r="D1302" s="234" t="s">
        <v>143</v>
      </c>
      <c r="E1302" s="245" t="s">
        <v>18</v>
      </c>
      <c r="F1302" s="246" t="s">
        <v>1005</v>
      </c>
      <c r="G1302" s="244"/>
      <c r="H1302" s="247">
        <v>4.5599999999999996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143</v>
      </c>
      <c r="AU1302" s="253" t="s">
        <v>82</v>
      </c>
      <c r="AV1302" s="14" t="s">
        <v>82</v>
      </c>
      <c r="AW1302" s="14" t="s">
        <v>34</v>
      </c>
      <c r="AX1302" s="14" t="s">
        <v>72</v>
      </c>
      <c r="AY1302" s="253" t="s">
        <v>133</v>
      </c>
    </row>
    <row r="1303" s="14" customFormat="1">
      <c r="A1303" s="14"/>
      <c r="B1303" s="243"/>
      <c r="C1303" s="244"/>
      <c r="D1303" s="234" t="s">
        <v>143</v>
      </c>
      <c r="E1303" s="245" t="s">
        <v>18</v>
      </c>
      <c r="F1303" s="246" t="s">
        <v>1006</v>
      </c>
      <c r="G1303" s="244"/>
      <c r="H1303" s="247">
        <v>-1.8500000000000001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143</v>
      </c>
      <c r="AU1303" s="253" t="s">
        <v>82</v>
      </c>
      <c r="AV1303" s="14" t="s">
        <v>82</v>
      </c>
      <c r="AW1303" s="14" t="s">
        <v>34</v>
      </c>
      <c r="AX1303" s="14" t="s">
        <v>72</v>
      </c>
      <c r="AY1303" s="253" t="s">
        <v>133</v>
      </c>
    </row>
    <row r="1304" s="13" customFormat="1">
      <c r="A1304" s="13"/>
      <c r="B1304" s="232"/>
      <c r="C1304" s="233"/>
      <c r="D1304" s="234" t="s">
        <v>143</v>
      </c>
      <c r="E1304" s="235" t="s">
        <v>18</v>
      </c>
      <c r="F1304" s="236" t="s">
        <v>327</v>
      </c>
      <c r="G1304" s="233"/>
      <c r="H1304" s="235" t="s">
        <v>18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143</v>
      </c>
      <c r="AU1304" s="242" t="s">
        <v>82</v>
      </c>
      <c r="AV1304" s="13" t="s">
        <v>80</v>
      </c>
      <c r="AW1304" s="13" t="s">
        <v>34</v>
      </c>
      <c r="AX1304" s="13" t="s">
        <v>72</v>
      </c>
      <c r="AY1304" s="242" t="s">
        <v>133</v>
      </c>
    </row>
    <row r="1305" s="14" customFormat="1">
      <c r="A1305" s="14"/>
      <c r="B1305" s="243"/>
      <c r="C1305" s="244"/>
      <c r="D1305" s="234" t="s">
        <v>143</v>
      </c>
      <c r="E1305" s="245" t="s">
        <v>18</v>
      </c>
      <c r="F1305" s="246" t="s">
        <v>1007</v>
      </c>
      <c r="G1305" s="244"/>
      <c r="H1305" s="247">
        <v>4.5199999999999996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143</v>
      </c>
      <c r="AU1305" s="253" t="s">
        <v>82</v>
      </c>
      <c r="AV1305" s="14" t="s">
        <v>82</v>
      </c>
      <c r="AW1305" s="14" t="s">
        <v>34</v>
      </c>
      <c r="AX1305" s="14" t="s">
        <v>72</v>
      </c>
      <c r="AY1305" s="253" t="s">
        <v>133</v>
      </c>
    </row>
    <row r="1306" s="14" customFormat="1">
      <c r="A1306" s="14"/>
      <c r="B1306" s="243"/>
      <c r="C1306" s="244"/>
      <c r="D1306" s="234" t="s">
        <v>143</v>
      </c>
      <c r="E1306" s="245" t="s">
        <v>18</v>
      </c>
      <c r="F1306" s="246" t="s">
        <v>985</v>
      </c>
      <c r="G1306" s="244"/>
      <c r="H1306" s="247">
        <v>-0.59999999999999998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143</v>
      </c>
      <c r="AU1306" s="253" t="s">
        <v>82</v>
      </c>
      <c r="AV1306" s="14" t="s">
        <v>82</v>
      </c>
      <c r="AW1306" s="14" t="s">
        <v>34</v>
      </c>
      <c r="AX1306" s="14" t="s">
        <v>72</v>
      </c>
      <c r="AY1306" s="253" t="s">
        <v>133</v>
      </c>
    </row>
    <row r="1307" s="13" customFormat="1">
      <c r="A1307" s="13"/>
      <c r="B1307" s="232"/>
      <c r="C1307" s="233"/>
      <c r="D1307" s="234" t="s">
        <v>143</v>
      </c>
      <c r="E1307" s="235" t="s">
        <v>18</v>
      </c>
      <c r="F1307" s="236" t="s">
        <v>329</v>
      </c>
      <c r="G1307" s="233"/>
      <c r="H1307" s="235" t="s">
        <v>18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143</v>
      </c>
      <c r="AU1307" s="242" t="s">
        <v>82</v>
      </c>
      <c r="AV1307" s="13" t="s">
        <v>80</v>
      </c>
      <c r="AW1307" s="13" t="s">
        <v>34</v>
      </c>
      <c r="AX1307" s="13" t="s">
        <v>72</v>
      </c>
      <c r="AY1307" s="242" t="s">
        <v>133</v>
      </c>
    </row>
    <row r="1308" s="14" customFormat="1">
      <c r="A1308" s="14"/>
      <c r="B1308" s="243"/>
      <c r="C1308" s="244"/>
      <c r="D1308" s="234" t="s">
        <v>143</v>
      </c>
      <c r="E1308" s="245" t="s">
        <v>18</v>
      </c>
      <c r="F1308" s="246" t="s">
        <v>1008</v>
      </c>
      <c r="G1308" s="244"/>
      <c r="H1308" s="247">
        <v>2.3599999999999999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143</v>
      </c>
      <c r="AU1308" s="253" t="s">
        <v>82</v>
      </c>
      <c r="AV1308" s="14" t="s">
        <v>82</v>
      </c>
      <c r="AW1308" s="14" t="s">
        <v>34</v>
      </c>
      <c r="AX1308" s="14" t="s">
        <v>72</v>
      </c>
      <c r="AY1308" s="253" t="s">
        <v>133</v>
      </c>
    </row>
    <row r="1309" s="14" customFormat="1">
      <c r="A1309" s="14"/>
      <c r="B1309" s="243"/>
      <c r="C1309" s="244"/>
      <c r="D1309" s="234" t="s">
        <v>143</v>
      </c>
      <c r="E1309" s="245" t="s">
        <v>18</v>
      </c>
      <c r="F1309" s="246" t="s">
        <v>1009</v>
      </c>
      <c r="G1309" s="244"/>
      <c r="H1309" s="247">
        <v>-1.3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143</v>
      </c>
      <c r="AU1309" s="253" t="s">
        <v>82</v>
      </c>
      <c r="AV1309" s="14" t="s">
        <v>82</v>
      </c>
      <c r="AW1309" s="14" t="s">
        <v>34</v>
      </c>
      <c r="AX1309" s="14" t="s">
        <v>72</v>
      </c>
      <c r="AY1309" s="253" t="s">
        <v>133</v>
      </c>
    </row>
    <row r="1310" s="13" customFormat="1">
      <c r="A1310" s="13"/>
      <c r="B1310" s="232"/>
      <c r="C1310" s="233"/>
      <c r="D1310" s="234" t="s">
        <v>143</v>
      </c>
      <c r="E1310" s="235" t="s">
        <v>18</v>
      </c>
      <c r="F1310" s="236" t="s">
        <v>383</v>
      </c>
      <c r="G1310" s="233"/>
      <c r="H1310" s="235" t="s">
        <v>18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143</v>
      </c>
      <c r="AU1310" s="242" t="s">
        <v>82</v>
      </c>
      <c r="AV1310" s="13" t="s">
        <v>80</v>
      </c>
      <c r="AW1310" s="13" t="s">
        <v>34</v>
      </c>
      <c r="AX1310" s="13" t="s">
        <v>72</v>
      </c>
      <c r="AY1310" s="242" t="s">
        <v>133</v>
      </c>
    </row>
    <row r="1311" s="14" customFormat="1">
      <c r="A1311" s="14"/>
      <c r="B1311" s="243"/>
      <c r="C1311" s="244"/>
      <c r="D1311" s="234" t="s">
        <v>143</v>
      </c>
      <c r="E1311" s="245" t="s">
        <v>18</v>
      </c>
      <c r="F1311" s="246" t="s">
        <v>1010</v>
      </c>
      <c r="G1311" s="244"/>
      <c r="H1311" s="247">
        <v>4.6399999999999997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143</v>
      </c>
      <c r="AU1311" s="253" t="s">
        <v>82</v>
      </c>
      <c r="AV1311" s="14" t="s">
        <v>82</v>
      </c>
      <c r="AW1311" s="14" t="s">
        <v>34</v>
      </c>
      <c r="AX1311" s="14" t="s">
        <v>72</v>
      </c>
      <c r="AY1311" s="253" t="s">
        <v>133</v>
      </c>
    </row>
    <row r="1312" s="14" customFormat="1">
      <c r="A1312" s="14"/>
      <c r="B1312" s="243"/>
      <c r="C1312" s="244"/>
      <c r="D1312" s="234" t="s">
        <v>143</v>
      </c>
      <c r="E1312" s="245" t="s">
        <v>18</v>
      </c>
      <c r="F1312" s="246" t="s">
        <v>1011</v>
      </c>
      <c r="G1312" s="244"/>
      <c r="H1312" s="247">
        <v>-1.1499999999999999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143</v>
      </c>
      <c r="AU1312" s="253" t="s">
        <v>82</v>
      </c>
      <c r="AV1312" s="14" t="s">
        <v>82</v>
      </c>
      <c r="AW1312" s="14" t="s">
        <v>34</v>
      </c>
      <c r="AX1312" s="14" t="s">
        <v>72</v>
      </c>
      <c r="AY1312" s="253" t="s">
        <v>133</v>
      </c>
    </row>
    <row r="1313" s="13" customFormat="1">
      <c r="A1313" s="13"/>
      <c r="B1313" s="232"/>
      <c r="C1313" s="233"/>
      <c r="D1313" s="234" t="s">
        <v>143</v>
      </c>
      <c r="E1313" s="235" t="s">
        <v>18</v>
      </c>
      <c r="F1313" s="236" t="s">
        <v>386</v>
      </c>
      <c r="G1313" s="233"/>
      <c r="H1313" s="235" t="s">
        <v>18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143</v>
      </c>
      <c r="AU1313" s="242" t="s">
        <v>82</v>
      </c>
      <c r="AV1313" s="13" t="s">
        <v>80</v>
      </c>
      <c r="AW1313" s="13" t="s">
        <v>34</v>
      </c>
      <c r="AX1313" s="13" t="s">
        <v>72</v>
      </c>
      <c r="AY1313" s="242" t="s">
        <v>133</v>
      </c>
    </row>
    <row r="1314" s="14" customFormat="1">
      <c r="A1314" s="14"/>
      <c r="B1314" s="243"/>
      <c r="C1314" s="244"/>
      <c r="D1314" s="234" t="s">
        <v>143</v>
      </c>
      <c r="E1314" s="245" t="s">
        <v>18</v>
      </c>
      <c r="F1314" s="246" t="s">
        <v>1012</v>
      </c>
      <c r="G1314" s="244"/>
      <c r="H1314" s="247">
        <v>8.3000000000000007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143</v>
      </c>
      <c r="AU1314" s="253" t="s">
        <v>82</v>
      </c>
      <c r="AV1314" s="14" t="s">
        <v>82</v>
      </c>
      <c r="AW1314" s="14" t="s">
        <v>34</v>
      </c>
      <c r="AX1314" s="14" t="s">
        <v>72</v>
      </c>
      <c r="AY1314" s="253" t="s">
        <v>133</v>
      </c>
    </row>
    <row r="1315" s="14" customFormat="1">
      <c r="A1315" s="14"/>
      <c r="B1315" s="243"/>
      <c r="C1315" s="244"/>
      <c r="D1315" s="234" t="s">
        <v>143</v>
      </c>
      <c r="E1315" s="245" t="s">
        <v>18</v>
      </c>
      <c r="F1315" s="246" t="s">
        <v>1013</v>
      </c>
      <c r="G1315" s="244"/>
      <c r="H1315" s="247">
        <v>-1.25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143</v>
      </c>
      <c r="AU1315" s="253" t="s">
        <v>82</v>
      </c>
      <c r="AV1315" s="14" t="s">
        <v>82</v>
      </c>
      <c r="AW1315" s="14" t="s">
        <v>34</v>
      </c>
      <c r="AX1315" s="14" t="s">
        <v>72</v>
      </c>
      <c r="AY1315" s="253" t="s">
        <v>133</v>
      </c>
    </row>
    <row r="1316" s="15" customFormat="1">
      <c r="A1316" s="15"/>
      <c r="B1316" s="254"/>
      <c r="C1316" s="255"/>
      <c r="D1316" s="234" t="s">
        <v>143</v>
      </c>
      <c r="E1316" s="256" t="s">
        <v>18</v>
      </c>
      <c r="F1316" s="257" t="s">
        <v>148</v>
      </c>
      <c r="G1316" s="255"/>
      <c r="H1316" s="258">
        <v>98.63000000000001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143</v>
      </c>
      <c r="AU1316" s="264" t="s">
        <v>82</v>
      </c>
      <c r="AV1316" s="15" t="s">
        <v>141</v>
      </c>
      <c r="AW1316" s="15" t="s">
        <v>34</v>
      </c>
      <c r="AX1316" s="15" t="s">
        <v>80</v>
      </c>
      <c r="AY1316" s="264" t="s">
        <v>133</v>
      </c>
    </row>
    <row r="1317" s="2" customFormat="1" ht="21.75" customHeight="1">
      <c r="A1317" s="40"/>
      <c r="B1317" s="41"/>
      <c r="C1317" s="220" t="s">
        <v>1014</v>
      </c>
      <c r="D1317" s="220" t="s">
        <v>136</v>
      </c>
      <c r="E1317" s="221" t="s">
        <v>1015</v>
      </c>
      <c r="F1317" s="222" t="s">
        <v>1016</v>
      </c>
      <c r="G1317" s="223" t="s">
        <v>647</v>
      </c>
      <c r="H1317" s="225"/>
      <c r="I1317" s="225"/>
      <c r="J1317" s="224">
        <f>ROUND(I1317*H1317,2)</f>
        <v>0</v>
      </c>
      <c r="K1317" s="222" t="s">
        <v>140</v>
      </c>
      <c r="L1317" s="46"/>
      <c r="M1317" s="226" t="s">
        <v>18</v>
      </c>
      <c r="N1317" s="227" t="s">
        <v>43</v>
      </c>
      <c r="O1317" s="86"/>
      <c r="P1317" s="228">
        <f>O1317*H1317</f>
        <v>0</v>
      </c>
      <c r="Q1317" s="228">
        <v>0</v>
      </c>
      <c r="R1317" s="228">
        <f>Q1317*H1317</f>
        <v>0</v>
      </c>
      <c r="S1317" s="228">
        <v>0</v>
      </c>
      <c r="T1317" s="22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30" t="s">
        <v>270</v>
      </c>
      <c r="AT1317" s="230" t="s">
        <v>136</v>
      </c>
      <c r="AU1317" s="230" t="s">
        <v>82</v>
      </c>
      <c r="AY1317" s="19" t="s">
        <v>133</v>
      </c>
      <c r="BE1317" s="231">
        <f>IF(N1317="základní",J1317,0)</f>
        <v>0</v>
      </c>
      <c r="BF1317" s="231">
        <f>IF(N1317="snížená",J1317,0)</f>
        <v>0</v>
      </c>
      <c r="BG1317" s="231">
        <f>IF(N1317="zákl. přenesená",J1317,0)</f>
        <v>0</v>
      </c>
      <c r="BH1317" s="231">
        <f>IF(N1317="sníž. přenesená",J1317,0)</f>
        <v>0</v>
      </c>
      <c r="BI1317" s="231">
        <f>IF(N1317="nulová",J1317,0)</f>
        <v>0</v>
      </c>
      <c r="BJ1317" s="19" t="s">
        <v>80</v>
      </c>
      <c r="BK1317" s="231">
        <f>ROUND(I1317*H1317,2)</f>
        <v>0</v>
      </c>
      <c r="BL1317" s="19" t="s">
        <v>270</v>
      </c>
      <c r="BM1317" s="230" t="s">
        <v>1017</v>
      </c>
    </row>
    <row r="1318" s="12" customFormat="1" ht="22.8" customHeight="1">
      <c r="A1318" s="12"/>
      <c r="B1318" s="204"/>
      <c r="C1318" s="205"/>
      <c r="D1318" s="206" t="s">
        <v>71</v>
      </c>
      <c r="E1318" s="218" t="s">
        <v>1018</v>
      </c>
      <c r="F1318" s="218" t="s">
        <v>1019</v>
      </c>
      <c r="G1318" s="205"/>
      <c r="H1318" s="205"/>
      <c r="I1318" s="208"/>
      <c r="J1318" s="219">
        <f>BK1318</f>
        <v>0</v>
      </c>
      <c r="K1318" s="205"/>
      <c r="L1318" s="210"/>
      <c r="M1318" s="211"/>
      <c r="N1318" s="212"/>
      <c r="O1318" s="212"/>
      <c r="P1318" s="213">
        <f>SUM(P1319:P1323)</f>
        <v>0</v>
      </c>
      <c r="Q1318" s="212"/>
      <c r="R1318" s="213">
        <f>SUM(R1319:R1323)</f>
        <v>0.097408999999999982</v>
      </c>
      <c r="S1318" s="212"/>
      <c r="T1318" s="214">
        <f>SUM(T1319:T1323)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15" t="s">
        <v>82</v>
      </c>
      <c r="AT1318" s="216" t="s">
        <v>71</v>
      </c>
      <c r="AU1318" s="216" t="s">
        <v>80</v>
      </c>
      <c r="AY1318" s="215" t="s">
        <v>133</v>
      </c>
      <c r="BK1318" s="217">
        <f>SUM(BK1319:BK1323)</f>
        <v>0</v>
      </c>
    </row>
    <row r="1319" s="2" customFormat="1" ht="21.75" customHeight="1">
      <c r="A1319" s="40"/>
      <c r="B1319" s="41"/>
      <c r="C1319" s="220" t="s">
        <v>1020</v>
      </c>
      <c r="D1319" s="220" t="s">
        <v>136</v>
      </c>
      <c r="E1319" s="221" t="s">
        <v>1021</v>
      </c>
      <c r="F1319" s="222" t="s">
        <v>1022</v>
      </c>
      <c r="G1319" s="223" t="s">
        <v>178</v>
      </c>
      <c r="H1319" s="224">
        <v>374.64999999999998</v>
      </c>
      <c r="I1319" s="225"/>
      <c r="J1319" s="224">
        <f>ROUND(I1319*H1319,2)</f>
        <v>0</v>
      </c>
      <c r="K1319" s="222" t="s">
        <v>140</v>
      </c>
      <c r="L1319" s="46"/>
      <c r="M1319" s="226" t="s">
        <v>18</v>
      </c>
      <c r="N1319" s="227" t="s">
        <v>43</v>
      </c>
      <c r="O1319" s="86"/>
      <c r="P1319" s="228">
        <f>O1319*H1319</f>
        <v>0</v>
      </c>
      <c r="Q1319" s="228">
        <v>0.00025999999999999998</v>
      </c>
      <c r="R1319" s="228">
        <f>Q1319*H1319</f>
        <v>0.097408999999999982</v>
      </c>
      <c r="S1319" s="228">
        <v>0</v>
      </c>
      <c r="T1319" s="22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30" t="s">
        <v>270</v>
      </c>
      <c r="AT1319" s="230" t="s">
        <v>136</v>
      </c>
      <c r="AU1319" s="230" t="s">
        <v>82</v>
      </c>
      <c r="AY1319" s="19" t="s">
        <v>133</v>
      </c>
      <c r="BE1319" s="231">
        <f>IF(N1319="základní",J1319,0)</f>
        <v>0</v>
      </c>
      <c r="BF1319" s="231">
        <f>IF(N1319="snížená",J1319,0)</f>
        <v>0</v>
      </c>
      <c r="BG1319" s="231">
        <f>IF(N1319="zákl. přenesená",J1319,0)</f>
        <v>0</v>
      </c>
      <c r="BH1319" s="231">
        <f>IF(N1319="sníž. přenesená",J1319,0)</f>
        <v>0</v>
      </c>
      <c r="BI1319" s="231">
        <f>IF(N1319="nulová",J1319,0)</f>
        <v>0</v>
      </c>
      <c r="BJ1319" s="19" t="s">
        <v>80</v>
      </c>
      <c r="BK1319" s="231">
        <f>ROUND(I1319*H1319,2)</f>
        <v>0</v>
      </c>
      <c r="BL1319" s="19" t="s">
        <v>270</v>
      </c>
      <c r="BM1319" s="230" t="s">
        <v>1023</v>
      </c>
    </row>
    <row r="1320" s="14" customFormat="1">
      <c r="A1320" s="14"/>
      <c r="B1320" s="243"/>
      <c r="C1320" s="244"/>
      <c r="D1320" s="234" t="s">
        <v>143</v>
      </c>
      <c r="E1320" s="245" t="s">
        <v>18</v>
      </c>
      <c r="F1320" s="246" t="s">
        <v>1024</v>
      </c>
      <c r="G1320" s="244"/>
      <c r="H1320" s="247">
        <v>299.70999999999998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143</v>
      </c>
      <c r="AU1320" s="253" t="s">
        <v>82</v>
      </c>
      <c r="AV1320" s="14" t="s">
        <v>82</v>
      </c>
      <c r="AW1320" s="14" t="s">
        <v>34</v>
      </c>
      <c r="AX1320" s="14" t="s">
        <v>72</v>
      </c>
      <c r="AY1320" s="253" t="s">
        <v>133</v>
      </c>
    </row>
    <row r="1321" s="14" customFormat="1">
      <c r="A1321" s="14"/>
      <c r="B1321" s="243"/>
      <c r="C1321" s="244"/>
      <c r="D1321" s="234" t="s">
        <v>143</v>
      </c>
      <c r="E1321" s="245" t="s">
        <v>18</v>
      </c>
      <c r="F1321" s="246" t="s">
        <v>1025</v>
      </c>
      <c r="G1321" s="244"/>
      <c r="H1321" s="247">
        <v>64.260000000000005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143</v>
      </c>
      <c r="AU1321" s="253" t="s">
        <v>82</v>
      </c>
      <c r="AV1321" s="14" t="s">
        <v>82</v>
      </c>
      <c r="AW1321" s="14" t="s">
        <v>34</v>
      </c>
      <c r="AX1321" s="14" t="s">
        <v>72</v>
      </c>
      <c r="AY1321" s="253" t="s">
        <v>133</v>
      </c>
    </row>
    <row r="1322" s="14" customFormat="1">
      <c r="A1322" s="14"/>
      <c r="B1322" s="243"/>
      <c r="C1322" s="244"/>
      <c r="D1322" s="234" t="s">
        <v>143</v>
      </c>
      <c r="E1322" s="245" t="s">
        <v>18</v>
      </c>
      <c r="F1322" s="246" t="s">
        <v>1026</v>
      </c>
      <c r="G1322" s="244"/>
      <c r="H1322" s="247">
        <v>10.68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3" t="s">
        <v>143</v>
      </c>
      <c r="AU1322" s="253" t="s">
        <v>82</v>
      </c>
      <c r="AV1322" s="14" t="s">
        <v>82</v>
      </c>
      <c r="AW1322" s="14" t="s">
        <v>34</v>
      </c>
      <c r="AX1322" s="14" t="s">
        <v>72</v>
      </c>
      <c r="AY1322" s="253" t="s">
        <v>133</v>
      </c>
    </row>
    <row r="1323" s="15" customFormat="1">
      <c r="A1323" s="15"/>
      <c r="B1323" s="254"/>
      <c r="C1323" s="255"/>
      <c r="D1323" s="234" t="s">
        <v>143</v>
      </c>
      <c r="E1323" s="256" t="s">
        <v>18</v>
      </c>
      <c r="F1323" s="257" t="s">
        <v>148</v>
      </c>
      <c r="G1323" s="255"/>
      <c r="H1323" s="258">
        <v>374.64999999999998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4" t="s">
        <v>143</v>
      </c>
      <c r="AU1323" s="264" t="s">
        <v>82</v>
      </c>
      <c r="AV1323" s="15" t="s">
        <v>141</v>
      </c>
      <c r="AW1323" s="15" t="s">
        <v>34</v>
      </c>
      <c r="AX1323" s="15" t="s">
        <v>80</v>
      </c>
      <c r="AY1323" s="264" t="s">
        <v>133</v>
      </c>
    </row>
    <row r="1324" s="12" customFormat="1" ht="25.92" customHeight="1">
      <c r="A1324" s="12"/>
      <c r="B1324" s="204"/>
      <c r="C1324" s="205"/>
      <c r="D1324" s="206" t="s">
        <v>71</v>
      </c>
      <c r="E1324" s="207" t="s">
        <v>1027</v>
      </c>
      <c r="F1324" s="207" t="s">
        <v>1028</v>
      </c>
      <c r="G1324" s="205"/>
      <c r="H1324" s="205"/>
      <c r="I1324" s="208"/>
      <c r="J1324" s="209">
        <f>BK1324</f>
        <v>0</v>
      </c>
      <c r="K1324" s="205"/>
      <c r="L1324" s="210"/>
      <c r="M1324" s="211"/>
      <c r="N1324" s="212"/>
      <c r="O1324" s="212"/>
      <c r="P1324" s="213">
        <f>SUM(P1325:P1327)</f>
        <v>0</v>
      </c>
      <c r="Q1324" s="212"/>
      <c r="R1324" s="213">
        <f>SUM(R1325:R1327)</f>
        <v>0</v>
      </c>
      <c r="S1324" s="212"/>
      <c r="T1324" s="214">
        <f>SUM(T1325:T1327)</f>
        <v>0</v>
      </c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R1324" s="215" t="s">
        <v>141</v>
      </c>
      <c r="AT1324" s="216" t="s">
        <v>71</v>
      </c>
      <c r="AU1324" s="216" t="s">
        <v>72</v>
      </c>
      <c r="AY1324" s="215" t="s">
        <v>133</v>
      </c>
      <c r="BK1324" s="217">
        <f>SUM(BK1325:BK1327)</f>
        <v>0</v>
      </c>
    </row>
    <row r="1325" s="2" customFormat="1" ht="16.5" customHeight="1">
      <c r="A1325" s="40"/>
      <c r="B1325" s="41"/>
      <c r="C1325" s="220" t="s">
        <v>1029</v>
      </c>
      <c r="D1325" s="220" t="s">
        <v>136</v>
      </c>
      <c r="E1325" s="221" t="s">
        <v>1030</v>
      </c>
      <c r="F1325" s="222" t="s">
        <v>1031</v>
      </c>
      <c r="G1325" s="223" t="s">
        <v>831</v>
      </c>
      <c r="H1325" s="224">
        <v>1</v>
      </c>
      <c r="I1325" s="225"/>
      <c r="J1325" s="224">
        <f>ROUND(I1325*H1325,2)</f>
        <v>0</v>
      </c>
      <c r="K1325" s="222" t="s">
        <v>670</v>
      </c>
      <c r="L1325" s="46"/>
      <c r="M1325" s="226" t="s">
        <v>18</v>
      </c>
      <c r="N1325" s="227" t="s">
        <v>43</v>
      </c>
      <c r="O1325" s="86"/>
      <c r="P1325" s="228">
        <f>O1325*H1325</f>
        <v>0</v>
      </c>
      <c r="Q1325" s="228">
        <v>0</v>
      </c>
      <c r="R1325" s="228">
        <f>Q1325*H1325</f>
        <v>0</v>
      </c>
      <c r="S1325" s="228">
        <v>0</v>
      </c>
      <c r="T1325" s="22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0" t="s">
        <v>1032</v>
      </c>
      <c r="AT1325" s="230" t="s">
        <v>136</v>
      </c>
      <c r="AU1325" s="230" t="s">
        <v>80</v>
      </c>
      <c r="AY1325" s="19" t="s">
        <v>133</v>
      </c>
      <c r="BE1325" s="231">
        <f>IF(N1325="základní",J1325,0)</f>
        <v>0</v>
      </c>
      <c r="BF1325" s="231">
        <f>IF(N1325="snížená",J1325,0)</f>
        <v>0</v>
      </c>
      <c r="BG1325" s="231">
        <f>IF(N1325="zákl. přenesená",J1325,0)</f>
        <v>0</v>
      </c>
      <c r="BH1325" s="231">
        <f>IF(N1325="sníž. přenesená",J1325,0)</f>
        <v>0</v>
      </c>
      <c r="BI1325" s="231">
        <f>IF(N1325="nulová",J1325,0)</f>
        <v>0</v>
      </c>
      <c r="BJ1325" s="19" t="s">
        <v>80</v>
      </c>
      <c r="BK1325" s="231">
        <f>ROUND(I1325*H1325,2)</f>
        <v>0</v>
      </c>
      <c r="BL1325" s="19" t="s">
        <v>1032</v>
      </c>
      <c r="BM1325" s="230" t="s">
        <v>1033</v>
      </c>
    </row>
    <row r="1326" s="14" customFormat="1">
      <c r="A1326" s="14"/>
      <c r="B1326" s="243"/>
      <c r="C1326" s="244"/>
      <c r="D1326" s="234" t="s">
        <v>143</v>
      </c>
      <c r="E1326" s="245" t="s">
        <v>18</v>
      </c>
      <c r="F1326" s="246" t="s">
        <v>80</v>
      </c>
      <c r="G1326" s="244"/>
      <c r="H1326" s="247">
        <v>1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143</v>
      </c>
      <c r="AU1326" s="253" t="s">
        <v>80</v>
      </c>
      <c r="AV1326" s="14" t="s">
        <v>82</v>
      </c>
      <c r="AW1326" s="14" t="s">
        <v>34</v>
      </c>
      <c r="AX1326" s="14" t="s">
        <v>72</v>
      </c>
      <c r="AY1326" s="253" t="s">
        <v>133</v>
      </c>
    </row>
    <row r="1327" s="15" customFormat="1">
      <c r="A1327" s="15"/>
      <c r="B1327" s="254"/>
      <c r="C1327" s="255"/>
      <c r="D1327" s="234" t="s">
        <v>143</v>
      </c>
      <c r="E1327" s="256" t="s">
        <v>18</v>
      </c>
      <c r="F1327" s="257" t="s">
        <v>148</v>
      </c>
      <c r="G1327" s="255"/>
      <c r="H1327" s="258">
        <v>1</v>
      </c>
      <c r="I1327" s="259"/>
      <c r="J1327" s="255"/>
      <c r="K1327" s="255"/>
      <c r="L1327" s="260"/>
      <c r="M1327" s="261"/>
      <c r="N1327" s="262"/>
      <c r="O1327" s="262"/>
      <c r="P1327" s="262"/>
      <c r="Q1327" s="262"/>
      <c r="R1327" s="262"/>
      <c r="S1327" s="262"/>
      <c r="T1327" s="263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4" t="s">
        <v>143</v>
      </c>
      <c r="AU1327" s="264" t="s">
        <v>80</v>
      </c>
      <c r="AV1327" s="15" t="s">
        <v>141</v>
      </c>
      <c r="AW1327" s="15" t="s">
        <v>34</v>
      </c>
      <c r="AX1327" s="15" t="s">
        <v>80</v>
      </c>
      <c r="AY1327" s="264" t="s">
        <v>133</v>
      </c>
    </row>
    <row r="1328" s="12" customFormat="1" ht="25.92" customHeight="1">
      <c r="A1328" s="12"/>
      <c r="B1328" s="204"/>
      <c r="C1328" s="205"/>
      <c r="D1328" s="206" t="s">
        <v>71</v>
      </c>
      <c r="E1328" s="207" t="s">
        <v>1034</v>
      </c>
      <c r="F1328" s="207" t="s">
        <v>1035</v>
      </c>
      <c r="G1328" s="205"/>
      <c r="H1328" s="205"/>
      <c r="I1328" s="208"/>
      <c r="J1328" s="209">
        <f>BK1328</f>
        <v>0</v>
      </c>
      <c r="K1328" s="205"/>
      <c r="L1328" s="210"/>
      <c r="M1328" s="211"/>
      <c r="N1328" s="212"/>
      <c r="O1328" s="212"/>
      <c r="P1328" s="213">
        <f>P1329</f>
        <v>0</v>
      </c>
      <c r="Q1328" s="212"/>
      <c r="R1328" s="213">
        <f>R1329</f>
        <v>0</v>
      </c>
      <c r="S1328" s="212"/>
      <c r="T1328" s="214">
        <f>T1329</f>
        <v>0</v>
      </c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R1328" s="215" t="s">
        <v>163</v>
      </c>
      <c r="AT1328" s="216" t="s">
        <v>71</v>
      </c>
      <c r="AU1328" s="216" t="s">
        <v>72</v>
      </c>
      <c r="AY1328" s="215" t="s">
        <v>133</v>
      </c>
      <c r="BK1328" s="217">
        <f>BK1329</f>
        <v>0</v>
      </c>
    </row>
    <row r="1329" s="2" customFormat="1" ht="16.5" customHeight="1">
      <c r="A1329" s="40"/>
      <c r="B1329" s="41"/>
      <c r="C1329" s="220" t="s">
        <v>1036</v>
      </c>
      <c r="D1329" s="220" t="s">
        <v>136</v>
      </c>
      <c r="E1329" s="221" t="s">
        <v>1037</v>
      </c>
      <c r="F1329" s="222" t="s">
        <v>1038</v>
      </c>
      <c r="G1329" s="223" t="s">
        <v>647</v>
      </c>
      <c r="H1329" s="225"/>
      <c r="I1329" s="225"/>
      <c r="J1329" s="224">
        <f>ROUND(I1329*H1329,2)</f>
        <v>0</v>
      </c>
      <c r="K1329" s="222" t="s">
        <v>18</v>
      </c>
      <c r="L1329" s="46"/>
      <c r="M1329" s="274" t="s">
        <v>18</v>
      </c>
      <c r="N1329" s="275" t="s">
        <v>43</v>
      </c>
      <c r="O1329" s="276"/>
      <c r="P1329" s="277">
        <f>O1329*H1329</f>
        <v>0</v>
      </c>
      <c r="Q1329" s="277">
        <v>0</v>
      </c>
      <c r="R1329" s="277">
        <f>Q1329*H1329</f>
        <v>0</v>
      </c>
      <c r="S1329" s="277">
        <v>0</v>
      </c>
      <c r="T1329" s="278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30" t="s">
        <v>141</v>
      </c>
      <c r="AT1329" s="230" t="s">
        <v>136</v>
      </c>
      <c r="AU1329" s="230" t="s">
        <v>80</v>
      </c>
      <c r="AY1329" s="19" t="s">
        <v>133</v>
      </c>
      <c r="BE1329" s="231">
        <f>IF(N1329="základní",J1329,0)</f>
        <v>0</v>
      </c>
      <c r="BF1329" s="231">
        <f>IF(N1329="snížená",J1329,0)</f>
        <v>0</v>
      </c>
      <c r="BG1329" s="231">
        <f>IF(N1329="zákl. přenesená",J1329,0)</f>
        <v>0</v>
      </c>
      <c r="BH1329" s="231">
        <f>IF(N1329="sníž. přenesená",J1329,0)</f>
        <v>0</v>
      </c>
      <c r="BI1329" s="231">
        <f>IF(N1329="nulová",J1329,0)</f>
        <v>0</v>
      </c>
      <c r="BJ1329" s="19" t="s">
        <v>80</v>
      </c>
      <c r="BK1329" s="231">
        <f>ROUND(I1329*H1329,2)</f>
        <v>0</v>
      </c>
      <c r="BL1329" s="19" t="s">
        <v>141</v>
      </c>
      <c r="BM1329" s="230" t="s">
        <v>1039</v>
      </c>
    </row>
    <row r="1330" s="2" customFormat="1" ht="6.96" customHeight="1">
      <c r="A1330" s="40"/>
      <c r="B1330" s="61"/>
      <c r="C1330" s="62"/>
      <c r="D1330" s="62"/>
      <c r="E1330" s="62"/>
      <c r="F1330" s="62"/>
      <c r="G1330" s="62"/>
      <c r="H1330" s="62"/>
      <c r="I1330" s="168"/>
      <c r="J1330" s="62"/>
      <c r="K1330" s="62"/>
      <c r="L1330" s="46"/>
      <c r="M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</sheetData>
  <sheetProtection sheet="1" autoFilter="0" formatColumns="0" formatRows="0" objects="1" scenarios="1" spinCount="100000" saltValue="CkejIWqYFw8CRwT3m8joFPqHX3PZspdvf26GXjWbXJ+b9RqCMazsNPQyEIlMez0HzotYtiOyBq8hbaXR8GFnKg==" hashValue="vPJJv/6NOkpr8OLNcnLKxaiDRjpeh90JGBzYkitoT0hGEGXDffNqPBfHr9tshLJ93sjnvS5/m2oABU/goGYSaQ==" algorithmName="SHA-512" password="CC35"/>
  <autoFilter ref="C97:K132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92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15</v>
      </c>
      <c r="I6" s="130"/>
      <c r="L6" s="22"/>
    </row>
    <row r="7" s="1" customFormat="1" ht="16.5" customHeight="1">
      <c r="B7" s="22"/>
      <c r="E7" s="137" t="str">
        <f>'Rekapitulace stavby'!K6</f>
        <v>Rozšíření sociálního zařízení v budově Tyršova 1053, Frenštát p.R.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93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1040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17</v>
      </c>
      <c r="E11" s="40"/>
      <c r="F11" s="141" t="s">
        <v>18</v>
      </c>
      <c r="G11" s="40"/>
      <c r="H11" s="40"/>
      <c r="I11" s="142" t="s">
        <v>19</v>
      </c>
      <c r="J11" s="141" t="s">
        <v>18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20</v>
      </c>
      <c r="E12" s="40"/>
      <c r="F12" s="141" t="s">
        <v>21</v>
      </c>
      <c r="G12" s="40"/>
      <c r="H12" s="40"/>
      <c r="I12" s="142" t="s">
        <v>22</v>
      </c>
      <c r="J12" s="143" t="str">
        <f>'Rekapitulace stavby'!AN8</f>
        <v>13. 2. 2020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24</v>
      </c>
      <c r="E14" s="40"/>
      <c r="F14" s="40"/>
      <c r="G14" s="40"/>
      <c r="H14" s="40"/>
      <c r="I14" s="142" t="s">
        <v>25</v>
      </c>
      <c r="J14" s="141" t="s">
        <v>18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26</v>
      </c>
      <c r="F15" s="40"/>
      <c r="G15" s="40"/>
      <c r="H15" s="40"/>
      <c r="I15" s="142" t="s">
        <v>27</v>
      </c>
      <c r="J15" s="141" t="s">
        <v>18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27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30</v>
      </c>
      <c r="E20" s="40"/>
      <c r="F20" s="40"/>
      <c r="G20" s="40"/>
      <c r="H20" s="40"/>
      <c r="I20" s="142" t="s">
        <v>25</v>
      </c>
      <c r="J20" s="141" t="s">
        <v>31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27</v>
      </c>
      <c r="J21" s="141" t="s">
        <v>33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35</v>
      </c>
      <c r="E23" s="40"/>
      <c r="F23" s="40"/>
      <c r="G23" s="40"/>
      <c r="H23" s="40"/>
      <c r="I23" s="142" t="s">
        <v>25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27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ROUND(J98,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ROUND((SUM(BE98:BE756)),  2)</f>
        <v>0</v>
      </c>
      <c r="G33" s="40"/>
      <c r="H33" s="40"/>
      <c r="I33" s="157">
        <v>0.20999999999999999</v>
      </c>
      <c r="J33" s="156">
        <f>ROUND(((SUM(BE98:BE756))*I33),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ROUND((SUM(BF98:BF756)),  2)</f>
        <v>0</v>
      </c>
      <c r="G34" s="40"/>
      <c r="H34" s="40"/>
      <c r="I34" s="157">
        <v>0.14999999999999999</v>
      </c>
      <c r="J34" s="156">
        <f>ROUND(((SUM(BF98:BF756))*I34),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ROUND((SUM(BG98:BG756)),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ROUND((SUM(BH98:BH756)),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ROUND((SUM(BI98:BI756)),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Rozšíření sociálního zařízení v budově Tyršova 1053, Frenštát p.R.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Architektonicko-stavební řešení 2.NP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 </v>
      </c>
      <c r="G52" s="42"/>
      <c r="H52" s="42"/>
      <c r="I52" s="142" t="s">
        <v>22</v>
      </c>
      <c r="J52" s="74" t="str">
        <f>IF(J12="","",J12)</f>
        <v>13. 2. 2020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Město Frenštát p.R.</v>
      </c>
      <c r="G54" s="42"/>
      <c r="H54" s="42"/>
      <c r="I54" s="142" t="s">
        <v>30</v>
      </c>
      <c r="J54" s="38" t="str">
        <f>E21</f>
        <v>Ing. arch. Martin Janda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142" t="s">
        <v>35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96</v>
      </c>
      <c r="D57" s="174"/>
      <c r="E57" s="174"/>
      <c r="F57" s="174"/>
      <c r="G57" s="174"/>
      <c r="H57" s="174"/>
      <c r="I57" s="175"/>
      <c r="J57" s="176" t="s">
        <v>97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J98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78"/>
      <c r="C60" s="179"/>
      <c r="D60" s="180" t="s">
        <v>99</v>
      </c>
      <c r="E60" s="181"/>
      <c r="F60" s="181"/>
      <c r="G60" s="181"/>
      <c r="H60" s="181"/>
      <c r="I60" s="182"/>
      <c r="J60" s="183">
        <f>J99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100</v>
      </c>
      <c r="E61" s="188"/>
      <c r="F61" s="188"/>
      <c r="G61" s="188"/>
      <c r="H61" s="188"/>
      <c r="I61" s="189"/>
      <c r="J61" s="190">
        <f>J100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101</v>
      </c>
      <c r="E62" s="188"/>
      <c r="F62" s="188"/>
      <c r="G62" s="188"/>
      <c r="H62" s="188"/>
      <c r="I62" s="189"/>
      <c r="J62" s="190">
        <f>J174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102</v>
      </c>
      <c r="E63" s="188"/>
      <c r="F63" s="188"/>
      <c r="G63" s="188"/>
      <c r="H63" s="188"/>
      <c r="I63" s="189"/>
      <c r="J63" s="190">
        <f>J335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103</v>
      </c>
      <c r="E64" s="188"/>
      <c r="F64" s="188"/>
      <c r="G64" s="188"/>
      <c r="H64" s="188"/>
      <c r="I64" s="189"/>
      <c r="J64" s="190">
        <f>J433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104</v>
      </c>
      <c r="E65" s="188"/>
      <c r="F65" s="188"/>
      <c r="G65" s="188"/>
      <c r="H65" s="188"/>
      <c r="I65" s="189"/>
      <c r="J65" s="190">
        <f>J440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105</v>
      </c>
      <c r="E66" s="181"/>
      <c r="F66" s="181"/>
      <c r="G66" s="181"/>
      <c r="H66" s="181"/>
      <c r="I66" s="182"/>
      <c r="J66" s="183">
        <f>J442</f>
        <v>0</v>
      </c>
      <c r="K66" s="179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86"/>
      <c r="D67" s="187" t="s">
        <v>106</v>
      </c>
      <c r="E67" s="188"/>
      <c r="F67" s="188"/>
      <c r="G67" s="188"/>
      <c r="H67" s="188"/>
      <c r="I67" s="189"/>
      <c r="J67" s="190">
        <f>J443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107</v>
      </c>
      <c r="E68" s="188"/>
      <c r="F68" s="188"/>
      <c r="G68" s="188"/>
      <c r="H68" s="188"/>
      <c r="I68" s="189"/>
      <c r="J68" s="190">
        <f>J476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108</v>
      </c>
      <c r="E69" s="188"/>
      <c r="F69" s="188"/>
      <c r="G69" s="188"/>
      <c r="H69" s="188"/>
      <c r="I69" s="189"/>
      <c r="J69" s="190">
        <f>J498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1041</v>
      </c>
      <c r="E70" s="188"/>
      <c r="F70" s="188"/>
      <c r="G70" s="188"/>
      <c r="H70" s="188"/>
      <c r="I70" s="189"/>
      <c r="J70" s="190">
        <f>J522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1042</v>
      </c>
      <c r="E71" s="188"/>
      <c r="F71" s="188"/>
      <c r="G71" s="188"/>
      <c r="H71" s="188"/>
      <c r="I71" s="189"/>
      <c r="J71" s="190">
        <f>J556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110</v>
      </c>
      <c r="E72" s="188"/>
      <c r="F72" s="188"/>
      <c r="G72" s="188"/>
      <c r="H72" s="188"/>
      <c r="I72" s="189"/>
      <c r="J72" s="190">
        <f>J578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111</v>
      </c>
      <c r="E73" s="188"/>
      <c r="F73" s="188"/>
      <c r="G73" s="188"/>
      <c r="H73" s="188"/>
      <c r="I73" s="189"/>
      <c r="J73" s="190">
        <f>J616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112</v>
      </c>
      <c r="E74" s="188"/>
      <c r="F74" s="188"/>
      <c r="G74" s="188"/>
      <c r="H74" s="188"/>
      <c r="I74" s="189"/>
      <c r="J74" s="190">
        <f>J623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113</v>
      </c>
      <c r="E75" s="188"/>
      <c r="F75" s="188"/>
      <c r="G75" s="188"/>
      <c r="H75" s="188"/>
      <c r="I75" s="189"/>
      <c r="J75" s="190">
        <f>J642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114</v>
      </c>
      <c r="E76" s="188"/>
      <c r="F76" s="188"/>
      <c r="G76" s="188"/>
      <c r="H76" s="188"/>
      <c r="I76" s="189"/>
      <c r="J76" s="190">
        <f>J652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115</v>
      </c>
      <c r="E77" s="188"/>
      <c r="F77" s="188"/>
      <c r="G77" s="188"/>
      <c r="H77" s="188"/>
      <c r="I77" s="189"/>
      <c r="J77" s="190">
        <f>J750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117</v>
      </c>
      <c r="E78" s="181"/>
      <c r="F78" s="181"/>
      <c r="G78" s="181"/>
      <c r="H78" s="181"/>
      <c r="I78" s="182"/>
      <c r="J78" s="183">
        <f>J755</f>
        <v>0</v>
      </c>
      <c r="K78" s="179"/>
      <c r="L78" s="18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168"/>
      <c r="J80" s="62"/>
      <c r="K80" s="6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171"/>
      <c r="J84" s="64"/>
      <c r="K84" s="64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118</v>
      </c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</v>
      </c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Rozšíření sociálního zařízení v budově Tyršova 1053, Frenštát p.R.</v>
      </c>
      <c r="F88" s="34"/>
      <c r="G88" s="34"/>
      <c r="H88" s="34"/>
      <c r="I88" s="138"/>
      <c r="J88" s="42"/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93</v>
      </c>
      <c r="D89" s="42"/>
      <c r="E89" s="42"/>
      <c r="F89" s="42"/>
      <c r="G89" s="42"/>
      <c r="H89" s="42"/>
      <c r="I89" s="138"/>
      <c r="J89" s="42"/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SO 02 - Architektonicko-stavební řešení 2.NP</v>
      </c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20</v>
      </c>
      <c r="D92" s="42"/>
      <c r="E92" s="42"/>
      <c r="F92" s="29" t="str">
        <f>F12</f>
        <v xml:space="preserve"> </v>
      </c>
      <c r="G92" s="42"/>
      <c r="H92" s="42"/>
      <c r="I92" s="142" t="s">
        <v>22</v>
      </c>
      <c r="J92" s="74" t="str">
        <f>IF(J12="","",J12)</f>
        <v>13. 2. 2020</v>
      </c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24</v>
      </c>
      <c r="D94" s="42"/>
      <c r="E94" s="42"/>
      <c r="F94" s="29" t="str">
        <f>E15</f>
        <v>Město Frenštát p.R.</v>
      </c>
      <c r="G94" s="42"/>
      <c r="H94" s="42"/>
      <c r="I94" s="142" t="s">
        <v>30</v>
      </c>
      <c r="J94" s="38" t="str">
        <f>E21</f>
        <v>Ing. arch. Martin Janda</v>
      </c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IF(E18="","",E18)</f>
        <v>Vyplň údaj</v>
      </c>
      <c r="G95" s="42"/>
      <c r="H95" s="42"/>
      <c r="I95" s="142" t="s">
        <v>35</v>
      </c>
      <c r="J95" s="38" t="str">
        <f>E24</f>
        <v xml:space="preserve"> </v>
      </c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2"/>
      <c r="B97" s="193"/>
      <c r="C97" s="194" t="s">
        <v>119</v>
      </c>
      <c r="D97" s="195" t="s">
        <v>57</v>
      </c>
      <c r="E97" s="195" t="s">
        <v>53</v>
      </c>
      <c r="F97" s="195" t="s">
        <v>54</v>
      </c>
      <c r="G97" s="195" t="s">
        <v>120</v>
      </c>
      <c r="H97" s="195" t="s">
        <v>121</v>
      </c>
      <c r="I97" s="196" t="s">
        <v>122</v>
      </c>
      <c r="J97" s="195" t="s">
        <v>97</v>
      </c>
      <c r="K97" s="197" t="s">
        <v>123</v>
      </c>
      <c r="L97" s="198"/>
      <c r="M97" s="94" t="s">
        <v>18</v>
      </c>
      <c r="N97" s="95" t="s">
        <v>42</v>
      </c>
      <c r="O97" s="95" t="s">
        <v>124</v>
      </c>
      <c r="P97" s="95" t="s">
        <v>125</v>
      </c>
      <c r="Q97" s="95" t="s">
        <v>126</v>
      </c>
      <c r="R97" s="95" t="s">
        <v>127</v>
      </c>
      <c r="S97" s="95" t="s">
        <v>128</v>
      </c>
      <c r="T97" s="96" t="s">
        <v>129</v>
      </c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="2" customFormat="1" ht="22.8" customHeight="1">
      <c r="A98" s="40"/>
      <c r="B98" s="41"/>
      <c r="C98" s="101" t="s">
        <v>130</v>
      </c>
      <c r="D98" s="42"/>
      <c r="E98" s="42"/>
      <c r="F98" s="42"/>
      <c r="G98" s="42"/>
      <c r="H98" s="42"/>
      <c r="I98" s="138"/>
      <c r="J98" s="199">
        <f>BK98</f>
        <v>0</v>
      </c>
      <c r="K98" s="42"/>
      <c r="L98" s="46"/>
      <c r="M98" s="97"/>
      <c r="N98" s="200"/>
      <c r="O98" s="98"/>
      <c r="P98" s="201">
        <f>P99+P442+P755</f>
        <v>0</v>
      </c>
      <c r="Q98" s="98"/>
      <c r="R98" s="201">
        <f>R99+R442+R755</f>
        <v>12.5870514</v>
      </c>
      <c r="S98" s="98"/>
      <c r="T98" s="202">
        <f>T99+T442+T755</f>
        <v>11.946360000000002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98</v>
      </c>
      <c r="BK98" s="203">
        <f>BK99+BK442+BK755</f>
        <v>0</v>
      </c>
    </row>
    <row r="99" s="12" customFormat="1" ht="25.92" customHeight="1">
      <c r="A99" s="12"/>
      <c r="B99" s="204"/>
      <c r="C99" s="205"/>
      <c r="D99" s="206" t="s">
        <v>71</v>
      </c>
      <c r="E99" s="207" t="s">
        <v>131</v>
      </c>
      <c r="F99" s="207" t="s">
        <v>132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P100+P174+P335+P433+P440</f>
        <v>0</v>
      </c>
      <c r="Q99" s="212"/>
      <c r="R99" s="213">
        <f>R100+R174+R335+R433+R440</f>
        <v>9.5334527999999992</v>
      </c>
      <c r="S99" s="212"/>
      <c r="T99" s="214">
        <f>T100+T174+T335+T433+T440</f>
        <v>11.721110000000001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80</v>
      </c>
      <c r="AT99" s="216" t="s">
        <v>71</v>
      </c>
      <c r="AU99" s="216" t="s">
        <v>72</v>
      </c>
      <c r="AY99" s="215" t="s">
        <v>133</v>
      </c>
      <c r="BK99" s="217">
        <f>BK100+BK174+BK335+BK433+BK440</f>
        <v>0</v>
      </c>
    </row>
    <row r="100" s="12" customFormat="1" ht="22.8" customHeight="1">
      <c r="A100" s="12"/>
      <c r="B100" s="204"/>
      <c r="C100" s="205"/>
      <c r="D100" s="206" t="s">
        <v>71</v>
      </c>
      <c r="E100" s="218" t="s">
        <v>134</v>
      </c>
      <c r="F100" s="218" t="s">
        <v>135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SUM(P101:P173)</f>
        <v>0</v>
      </c>
      <c r="Q100" s="212"/>
      <c r="R100" s="213">
        <f>SUM(R101:R173)</f>
        <v>3.8803644000000004</v>
      </c>
      <c r="S100" s="212"/>
      <c r="T100" s="214">
        <f>SUM(T101:T173)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80</v>
      </c>
      <c r="AT100" s="216" t="s">
        <v>71</v>
      </c>
      <c r="AU100" s="216" t="s">
        <v>80</v>
      </c>
      <c r="AY100" s="215" t="s">
        <v>133</v>
      </c>
      <c r="BK100" s="217">
        <f>SUM(BK101:BK173)</f>
        <v>0</v>
      </c>
    </row>
    <row r="101" s="2" customFormat="1" ht="21.75" customHeight="1">
      <c r="A101" s="40"/>
      <c r="B101" s="41"/>
      <c r="C101" s="220" t="s">
        <v>80</v>
      </c>
      <c r="D101" s="220" t="s">
        <v>136</v>
      </c>
      <c r="E101" s="221" t="s">
        <v>137</v>
      </c>
      <c r="F101" s="222" t="s">
        <v>138</v>
      </c>
      <c r="G101" s="223" t="s">
        <v>139</v>
      </c>
      <c r="H101" s="224">
        <v>1.1699999999999999</v>
      </c>
      <c r="I101" s="225"/>
      <c r="J101" s="224">
        <f>ROUND(I101*H101,2)</f>
        <v>0</v>
      </c>
      <c r="K101" s="222" t="s">
        <v>140</v>
      </c>
      <c r="L101" s="46"/>
      <c r="M101" s="226" t="s">
        <v>18</v>
      </c>
      <c r="N101" s="227" t="s">
        <v>43</v>
      </c>
      <c r="O101" s="86"/>
      <c r="P101" s="228">
        <f>O101*H101</f>
        <v>0</v>
      </c>
      <c r="Q101" s="228">
        <v>1.3271500000000001</v>
      </c>
      <c r="R101" s="228">
        <f>Q101*H101</f>
        <v>1.5527655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141</v>
      </c>
      <c r="AT101" s="230" t="s">
        <v>136</v>
      </c>
      <c r="AU101" s="230" t="s">
        <v>82</v>
      </c>
      <c r="AY101" s="19" t="s">
        <v>133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80</v>
      </c>
      <c r="BK101" s="231">
        <f>ROUND(I101*H101,2)</f>
        <v>0</v>
      </c>
      <c r="BL101" s="19" t="s">
        <v>141</v>
      </c>
      <c r="BM101" s="230" t="s">
        <v>1043</v>
      </c>
    </row>
    <row r="102" s="13" customFormat="1">
      <c r="A102" s="13"/>
      <c r="B102" s="232"/>
      <c r="C102" s="233"/>
      <c r="D102" s="234" t="s">
        <v>143</v>
      </c>
      <c r="E102" s="235" t="s">
        <v>18</v>
      </c>
      <c r="F102" s="236" t="s">
        <v>1044</v>
      </c>
      <c r="G102" s="233"/>
      <c r="H102" s="235" t="s">
        <v>18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143</v>
      </c>
      <c r="AU102" s="242" t="s">
        <v>82</v>
      </c>
      <c r="AV102" s="13" t="s">
        <v>80</v>
      </c>
      <c r="AW102" s="13" t="s">
        <v>34</v>
      </c>
      <c r="AX102" s="13" t="s">
        <v>72</v>
      </c>
      <c r="AY102" s="242" t="s">
        <v>133</v>
      </c>
    </row>
    <row r="103" s="14" customFormat="1">
      <c r="A103" s="14"/>
      <c r="B103" s="243"/>
      <c r="C103" s="244"/>
      <c r="D103" s="234" t="s">
        <v>143</v>
      </c>
      <c r="E103" s="245" t="s">
        <v>18</v>
      </c>
      <c r="F103" s="246" t="s">
        <v>1045</v>
      </c>
      <c r="G103" s="244"/>
      <c r="H103" s="247">
        <v>0.59999999999999998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143</v>
      </c>
      <c r="AU103" s="253" t="s">
        <v>82</v>
      </c>
      <c r="AV103" s="14" t="s">
        <v>82</v>
      </c>
      <c r="AW103" s="14" t="s">
        <v>34</v>
      </c>
      <c r="AX103" s="14" t="s">
        <v>72</v>
      </c>
      <c r="AY103" s="253" t="s">
        <v>133</v>
      </c>
    </row>
    <row r="104" s="14" customFormat="1">
      <c r="A104" s="14"/>
      <c r="B104" s="243"/>
      <c r="C104" s="244"/>
      <c r="D104" s="234" t="s">
        <v>143</v>
      </c>
      <c r="E104" s="245" t="s">
        <v>18</v>
      </c>
      <c r="F104" s="246" t="s">
        <v>1046</v>
      </c>
      <c r="G104" s="244"/>
      <c r="H104" s="247">
        <v>0.56999999999999995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143</v>
      </c>
      <c r="AU104" s="253" t="s">
        <v>82</v>
      </c>
      <c r="AV104" s="14" t="s">
        <v>82</v>
      </c>
      <c r="AW104" s="14" t="s">
        <v>34</v>
      </c>
      <c r="AX104" s="14" t="s">
        <v>72</v>
      </c>
      <c r="AY104" s="253" t="s">
        <v>133</v>
      </c>
    </row>
    <row r="105" s="15" customFormat="1">
      <c r="A105" s="15"/>
      <c r="B105" s="254"/>
      <c r="C105" s="255"/>
      <c r="D105" s="234" t="s">
        <v>143</v>
      </c>
      <c r="E105" s="256" t="s">
        <v>18</v>
      </c>
      <c r="F105" s="257" t="s">
        <v>148</v>
      </c>
      <c r="G105" s="255"/>
      <c r="H105" s="258">
        <v>1.1699999999999999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143</v>
      </c>
      <c r="AU105" s="264" t="s">
        <v>82</v>
      </c>
      <c r="AV105" s="15" t="s">
        <v>141</v>
      </c>
      <c r="AW105" s="15" t="s">
        <v>34</v>
      </c>
      <c r="AX105" s="15" t="s">
        <v>80</v>
      </c>
      <c r="AY105" s="264" t="s">
        <v>133</v>
      </c>
    </row>
    <row r="106" s="2" customFormat="1" ht="21.75" customHeight="1">
      <c r="A106" s="40"/>
      <c r="B106" s="41"/>
      <c r="C106" s="220" t="s">
        <v>82</v>
      </c>
      <c r="D106" s="220" t="s">
        <v>136</v>
      </c>
      <c r="E106" s="221" t="s">
        <v>155</v>
      </c>
      <c r="F106" s="222" t="s">
        <v>156</v>
      </c>
      <c r="G106" s="223" t="s">
        <v>151</v>
      </c>
      <c r="H106" s="224">
        <v>2</v>
      </c>
      <c r="I106" s="225"/>
      <c r="J106" s="224">
        <f>ROUND(I106*H106,2)</f>
        <v>0</v>
      </c>
      <c r="K106" s="222" t="s">
        <v>140</v>
      </c>
      <c r="L106" s="46"/>
      <c r="M106" s="226" t="s">
        <v>18</v>
      </c>
      <c r="N106" s="227" t="s">
        <v>43</v>
      </c>
      <c r="O106" s="86"/>
      <c r="P106" s="228">
        <f>O106*H106</f>
        <v>0</v>
      </c>
      <c r="Q106" s="228">
        <v>0.026280000000000001</v>
      </c>
      <c r="R106" s="228">
        <f>Q106*H106</f>
        <v>0.052560000000000003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141</v>
      </c>
      <c r="AT106" s="230" t="s">
        <v>136</v>
      </c>
      <c r="AU106" s="230" t="s">
        <v>82</v>
      </c>
      <c r="AY106" s="19" t="s">
        <v>133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80</v>
      </c>
      <c r="BK106" s="231">
        <f>ROUND(I106*H106,2)</f>
        <v>0</v>
      </c>
      <c r="BL106" s="19" t="s">
        <v>141</v>
      </c>
      <c r="BM106" s="230" t="s">
        <v>1047</v>
      </c>
    </row>
    <row r="107" s="13" customFormat="1">
      <c r="A107" s="13"/>
      <c r="B107" s="232"/>
      <c r="C107" s="233"/>
      <c r="D107" s="234" t="s">
        <v>143</v>
      </c>
      <c r="E107" s="235" t="s">
        <v>18</v>
      </c>
      <c r="F107" s="236" t="s">
        <v>1044</v>
      </c>
      <c r="G107" s="233"/>
      <c r="H107" s="235" t="s">
        <v>18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143</v>
      </c>
      <c r="AU107" s="242" t="s">
        <v>82</v>
      </c>
      <c r="AV107" s="13" t="s">
        <v>80</v>
      </c>
      <c r="AW107" s="13" t="s">
        <v>34</v>
      </c>
      <c r="AX107" s="13" t="s">
        <v>72</v>
      </c>
      <c r="AY107" s="242" t="s">
        <v>133</v>
      </c>
    </row>
    <row r="108" s="13" customFormat="1">
      <c r="A108" s="13"/>
      <c r="B108" s="232"/>
      <c r="C108" s="233"/>
      <c r="D108" s="234" t="s">
        <v>143</v>
      </c>
      <c r="E108" s="235" t="s">
        <v>18</v>
      </c>
      <c r="F108" s="236" t="s">
        <v>153</v>
      </c>
      <c r="G108" s="233"/>
      <c r="H108" s="235" t="s">
        <v>18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143</v>
      </c>
      <c r="AU108" s="242" t="s">
        <v>82</v>
      </c>
      <c r="AV108" s="13" t="s">
        <v>80</v>
      </c>
      <c r="AW108" s="13" t="s">
        <v>34</v>
      </c>
      <c r="AX108" s="13" t="s">
        <v>72</v>
      </c>
      <c r="AY108" s="242" t="s">
        <v>133</v>
      </c>
    </row>
    <row r="109" s="14" customFormat="1">
      <c r="A109" s="14"/>
      <c r="B109" s="243"/>
      <c r="C109" s="244"/>
      <c r="D109" s="234" t="s">
        <v>143</v>
      </c>
      <c r="E109" s="245" t="s">
        <v>18</v>
      </c>
      <c r="F109" s="246" t="s">
        <v>82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143</v>
      </c>
      <c r="AU109" s="253" t="s">
        <v>82</v>
      </c>
      <c r="AV109" s="14" t="s">
        <v>82</v>
      </c>
      <c r="AW109" s="14" t="s">
        <v>34</v>
      </c>
      <c r="AX109" s="14" t="s">
        <v>72</v>
      </c>
      <c r="AY109" s="253" t="s">
        <v>133</v>
      </c>
    </row>
    <row r="110" s="15" customFormat="1">
      <c r="A110" s="15"/>
      <c r="B110" s="254"/>
      <c r="C110" s="255"/>
      <c r="D110" s="234" t="s">
        <v>143</v>
      </c>
      <c r="E110" s="256" t="s">
        <v>18</v>
      </c>
      <c r="F110" s="257" t="s">
        <v>148</v>
      </c>
      <c r="G110" s="255"/>
      <c r="H110" s="258">
        <v>2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143</v>
      </c>
      <c r="AU110" s="264" t="s">
        <v>82</v>
      </c>
      <c r="AV110" s="15" t="s">
        <v>141</v>
      </c>
      <c r="AW110" s="15" t="s">
        <v>34</v>
      </c>
      <c r="AX110" s="15" t="s">
        <v>80</v>
      </c>
      <c r="AY110" s="264" t="s">
        <v>133</v>
      </c>
    </row>
    <row r="111" s="2" customFormat="1" ht="21.75" customHeight="1">
      <c r="A111" s="40"/>
      <c r="B111" s="41"/>
      <c r="C111" s="220" t="s">
        <v>134</v>
      </c>
      <c r="D111" s="220" t="s">
        <v>136</v>
      </c>
      <c r="E111" s="221" t="s">
        <v>159</v>
      </c>
      <c r="F111" s="222" t="s">
        <v>160</v>
      </c>
      <c r="G111" s="223" t="s">
        <v>151</v>
      </c>
      <c r="H111" s="224">
        <v>1</v>
      </c>
      <c r="I111" s="225"/>
      <c r="J111" s="224">
        <f>ROUND(I111*H111,2)</f>
        <v>0</v>
      </c>
      <c r="K111" s="222" t="s">
        <v>140</v>
      </c>
      <c r="L111" s="46"/>
      <c r="M111" s="226" t="s">
        <v>18</v>
      </c>
      <c r="N111" s="227" t="s">
        <v>43</v>
      </c>
      <c r="O111" s="86"/>
      <c r="P111" s="228">
        <f>O111*H111</f>
        <v>0</v>
      </c>
      <c r="Q111" s="228">
        <v>0.034279999999999998</v>
      </c>
      <c r="R111" s="228">
        <f>Q111*H111</f>
        <v>0.034279999999999998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141</v>
      </c>
      <c r="AT111" s="230" t="s">
        <v>136</v>
      </c>
      <c r="AU111" s="230" t="s">
        <v>82</v>
      </c>
      <c r="AY111" s="19" t="s">
        <v>133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80</v>
      </c>
      <c r="BK111" s="231">
        <f>ROUND(I111*H111,2)</f>
        <v>0</v>
      </c>
      <c r="BL111" s="19" t="s">
        <v>141</v>
      </c>
      <c r="BM111" s="230" t="s">
        <v>1048</v>
      </c>
    </row>
    <row r="112" s="13" customFormat="1">
      <c r="A112" s="13"/>
      <c r="B112" s="232"/>
      <c r="C112" s="233"/>
      <c r="D112" s="234" t="s">
        <v>143</v>
      </c>
      <c r="E112" s="235" t="s">
        <v>18</v>
      </c>
      <c r="F112" s="236" t="s">
        <v>1044</v>
      </c>
      <c r="G112" s="233"/>
      <c r="H112" s="235" t="s">
        <v>18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143</v>
      </c>
      <c r="AU112" s="242" t="s">
        <v>82</v>
      </c>
      <c r="AV112" s="13" t="s">
        <v>80</v>
      </c>
      <c r="AW112" s="13" t="s">
        <v>34</v>
      </c>
      <c r="AX112" s="13" t="s">
        <v>72</v>
      </c>
      <c r="AY112" s="242" t="s">
        <v>133</v>
      </c>
    </row>
    <row r="113" s="13" customFormat="1">
      <c r="A113" s="13"/>
      <c r="B113" s="232"/>
      <c r="C113" s="233"/>
      <c r="D113" s="234" t="s">
        <v>143</v>
      </c>
      <c r="E113" s="235" t="s">
        <v>18</v>
      </c>
      <c r="F113" s="236" t="s">
        <v>162</v>
      </c>
      <c r="G113" s="233"/>
      <c r="H113" s="235" t="s">
        <v>18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143</v>
      </c>
      <c r="AU113" s="242" t="s">
        <v>82</v>
      </c>
      <c r="AV113" s="13" t="s">
        <v>80</v>
      </c>
      <c r="AW113" s="13" t="s">
        <v>34</v>
      </c>
      <c r="AX113" s="13" t="s">
        <v>72</v>
      </c>
      <c r="AY113" s="242" t="s">
        <v>133</v>
      </c>
    </row>
    <row r="114" s="14" customFormat="1">
      <c r="A114" s="14"/>
      <c r="B114" s="243"/>
      <c r="C114" s="244"/>
      <c r="D114" s="234" t="s">
        <v>143</v>
      </c>
      <c r="E114" s="245" t="s">
        <v>18</v>
      </c>
      <c r="F114" s="246" t="s">
        <v>80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143</v>
      </c>
      <c r="AU114" s="253" t="s">
        <v>82</v>
      </c>
      <c r="AV114" s="14" t="s">
        <v>82</v>
      </c>
      <c r="AW114" s="14" t="s">
        <v>34</v>
      </c>
      <c r="AX114" s="14" t="s">
        <v>72</v>
      </c>
      <c r="AY114" s="253" t="s">
        <v>133</v>
      </c>
    </row>
    <row r="115" s="15" customFormat="1">
      <c r="A115" s="15"/>
      <c r="B115" s="254"/>
      <c r="C115" s="255"/>
      <c r="D115" s="234" t="s">
        <v>143</v>
      </c>
      <c r="E115" s="256" t="s">
        <v>18</v>
      </c>
      <c r="F115" s="257" t="s">
        <v>148</v>
      </c>
      <c r="G115" s="255"/>
      <c r="H115" s="258">
        <v>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143</v>
      </c>
      <c r="AU115" s="264" t="s">
        <v>82</v>
      </c>
      <c r="AV115" s="15" t="s">
        <v>141</v>
      </c>
      <c r="AW115" s="15" t="s">
        <v>34</v>
      </c>
      <c r="AX115" s="15" t="s">
        <v>80</v>
      </c>
      <c r="AY115" s="264" t="s">
        <v>133</v>
      </c>
    </row>
    <row r="116" s="2" customFormat="1" ht="16.5" customHeight="1">
      <c r="A116" s="40"/>
      <c r="B116" s="41"/>
      <c r="C116" s="220" t="s">
        <v>141</v>
      </c>
      <c r="D116" s="220" t="s">
        <v>136</v>
      </c>
      <c r="E116" s="221" t="s">
        <v>164</v>
      </c>
      <c r="F116" s="222" t="s">
        <v>165</v>
      </c>
      <c r="G116" s="223" t="s">
        <v>139</v>
      </c>
      <c r="H116" s="224">
        <v>0.080000000000000002</v>
      </c>
      <c r="I116" s="225"/>
      <c r="J116" s="224">
        <f>ROUND(I116*H116,2)</f>
        <v>0</v>
      </c>
      <c r="K116" s="222" t="s">
        <v>140</v>
      </c>
      <c r="L116" s="46"/>
      <c r="M116" s="226" t="s">
        <v>18</v>
      </c>
      <c r="N116" s="227" t="s">
        <v>43</v>
      </c>
      <c r="O116" s="86"/>
      <c r="P116" s="228">
        <f>O116*H116</f>
        <v>0</v>
      </c>
      <c r="Q116" s="228">
        <v>1.94302</v>
      </c>
      <c r="R116" s="228">
        <f>Q116*H116</f>
        <v>0.15544160000000001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141</v>
      </c>
      <c r="AT116" s="230" t="s">
        <v>136</v>
      </c>
      <c r="AU116" s="230" t="s">
        <v>82</v>
      </c>
      <c r="AY116" s="19" t="s">
        <v>133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80</v>
      </c>
      <c r="BK116" s="231">
        <f>ROUND(I116*H116,2)</f>
        <v>0</v>
      </c>
      <c r="BL116" s="19" t="s">
        <v>141</v>
      </c>
      <c r="BM116" s="230" t="s">
        <v>1049</v>
      </c>
    </row>
    <row r="117" s="13" customFormat="1">
      <c r="A117" s="13"/>
      <c r="B117" s="232"/>
      <c r="C117" s="233"/>
      <c r="D117" s="234" t="s">
        <v>143</v>
      </c>
      <c r="E117" s="235" t="s">
        <v>18</v>
      </c>
      <c r="F117" s="236" t="s">
        <v>1044</v>
      </c>
      <c r="G117" s="233"/>
      <c r="H117" s="235" t="s">
        <v>18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143</v>
      </c>
      <c r="AU117" s="242" t="s">
        <v>82</v>
      </c>
      <c r="AV117" s="13" t="s">
        <v>80</v>
      </c>
      <c r="AW117" s="13" t="s">
        <v>34</v>
      </c>
      <c r="AX117" s="13" t="s">
        <v>72</v>
      </c>
      <c r="AY117" s="242" t="s">
        <v>133</v>
      </c>
    </row>
    <row r="118" s="13" customFormat="1">
      <c r="A118" s="13"/>
      <c r="B118" s="232"/>
      <c r="C118" s="233"/>
      <c r="D118" s="234" t="s">
        <v>143</v>
      </c>
      <c r="E118" s="235" t="s">
        <v>18</v>
      </c>
      <c r="F118" s="236" t="s">
        <v>1050</v>
      </c>
      <c r="G118" s="233"/>
      <c r="H118" s="235" t="s">
        <v>18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143</v>
      </c>
      <c r="AU118" s="242" t="s">
        <v>82</v>
      </c>
      <c r="AV118" s="13" t="s">
        <v>80</v>
      </c>
      <c r="AW118" s="13" t="s">
        <v>34</v>
      </c>
      <c r="AX118" s="13" t="s">
        <v>72</v>
      </c>
      <c r="AY118" s="242" t="s">
        <v>133</v>
      </c>
    </row>
    <row r="119" s="14" customFormat="1">
      <c r="A119" s="14"/>
      <c r="B119" s="243"/>
      <c r="C119" s="244"/>
      <c r="D119" s="234" t="s">
        <v>143</v>
      </c>
      <c r="E119" s="245" t="s">
        <v>18</v>
      </c>
      <c r="F119" s="246" t="s">
        <v>1051</v>
      </c>
      <c r="G119" s="244"/>
      <c r="H119" s="247">
        <v>0.080000000000000002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143</v>
      </c>
      <c r="AU119" s="253" t="s">
        <v>82</v>
      </c>
      <c r="AV119" s="14" t="s">
        <v>82</v>
      </c>
      <c r="AW119" s="14" t="s">
        <v>34</v>
      </c>
      <c r="AX119" s="14" t="s">
        <v>72</v>
      </c>
      <c r="AY119" s="253" t="s">
        <v>133</v>
      </c>
    </row>
    <row r="120" s="15" customFormat="1">
      <c r="A120" s="15"/>
      <c r="B120" s="254"/>
      <c r="C120" s="255"/>
      <c r="D120" s="234" t="s">
        <v>143</v>
      </c>
      <c r="E120" s="256" t="s">
        <v>18</v>
      </c>
      <c r="F120" s="257" t="s">
        <v>148</v>
      </c>
      <c r="G120" s="255"/>
      <c r="H120" s="258">
        <v>0.080000000000000002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143</v>
      </c>
      <c r="AU120" s="264" t="s">
        <v>82</v>
      </c>
      <c r="AV120" s="15" t="s">
        <v>141</v>
      </c>
      <c r="AW120" s="15" t="s">
        <v>34</v>
      </c>
      <c r="AX120" s="15" t="s">
        <v>80</v>
      </c>
      <c r="AY120" s="264" t="s">
        <v>133</v>
      </c>
    </row>
    <row r="121" s="2" customFormat="1" ht="21.75" customHeight="1">
      <c r="A121" s="40"/>
      <c r="B121" s="41"/>
      <c r="C121" s="220" t="s">
        <v>163</v>
      </c>
      <c r="D121" s="220" t="s">
        <v>136</v>
      </c>
      <c r="E121" s="221" t="s">
        <v>186</v>
      </c>
      <c r="F121" s="222" t="s">
        <v>187</v>
      </c>
      <c r="G121" s="223" t="s">
        <v>188</v>
      </c>
      <c r="H121" s="224">
        <v>0.029999999999999999</v>
      </c>
      <c r="I121" s="225"/>
      <c r="J121" s="224">
        <f>ROUND(I121*H121,2)</f>
        <v>0</v>
      </c>
      <c r="K121" s="222" t="s">
        <v>140</v>
      </c>
      <c r="L121" s="46"/>
      <c r="M121" s="226" t="s">
        <v>18</v>
      </c>
      <c r="N121" s="227" t="s">
        <v>43</v>
      </c>
      <c r="O121" s="86"/>
      <c r="P121" s="228">
        <f>O121*H121</f>
        <v>0</v>
      </c>
      <c r="Q121" s="228">
        <v>0.019539999999999998</v>
      </c>
      <c r="R121" s="228">
        <f>Q121*H121</f>
        <v>0.00058619999999999994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141</v>
      </c>
      <c r="AT121" s="230" t="s">
        <v>136</v>
      </c>
      <c r="AU121" s="230" t="s">
        <v>82</v>
      </c>
      <c r="AY121" s="19" t="s">
        <v>133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80</v>
      </c>
      <c r="BK121" s="231">
        <f>ROUND(I121*H121,2)</f>
        <v>0</v>
      </c>
      <c r="BL121" s="19" t="s">
        <v>141</v>
      </c>
      <c r="BM121" s="230" t="s">
        <v>1052</v>
      </c>
    </row>
    <row r="122" s="13" customFormat="1">
      <c r="A122" s="13"/>
      <c r="B122" s="232"/>
      <c r="C122" s="233"/>
      <c r="D122" s="234" t="s">
        <v>143</v>
      </c>
      <c r="E122" s="235" t="s">
        <v>18</v>
      </c>
      <c r="F122" s="236" t="s">
        <v>1044</v>
      </c>
      <c r="G122" s="233"/>
      <c r="H122" s="235" t="s">
        <v>18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143</v>
      </c>
      <c r="AU122" s="242" t="s">
        <v>82</v>
      </c>
      <c r="AV122" s="13" t="s">
        <v>80</v>
      </c>
      <c r="AW122" s="13" t="s">
        <v>34</v>
      </c>
      <c r="AX122" s="13" t="s">
        <v>72</v>
      </c>
      <c r="AY122" s="242" t="s">
        <v>133</v>
      </c>
    </row>
    <row r="123" s="13" customFormat="1">
      <c r="A123" s="13"/>
      <c r="B123" s="232"/>
      <c r="C123" s="233"/>
      <c r="D123" s="234" t="s">
        <v>143</v>
      </c>
      <c r="E123" s="235" t="s">
        <v>18</v>
      </c>
      <c r="F123" s="236" t="s">
        <v>190</v>
      </c>
      <c r="G123" s="233"/>
      <c r="H123" s="235" t="s">
        <v>18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143</v>
      </c>
      <c r="AU123" s="242" t="s">
        <v>82</v>
      </c>
      <c r="AV123" s="13" t="s">
        <v>80</v>
      </c>
      <c r="AW123" s="13" t="s">
        <v>34</v>
      </c>
      <c r="AX123" s="13" t="s">
        <v>72</v>
      </c>
      <c r="AY123" s="242" t="s">
        <v>133</v>
      </c>
    </row>
    <row r="124" s="14" customFormat="1">
      <c r="A124" s="14"/>
      <c r="B124" s="243"/>
      <c r="C124" s="244"/>
      <c r="D124" s="234" t="s">
        <v>143</v>
      </c>
      <c r="E124" s="245" t="s">
        <v>18</v>
      </c>
      <c r="F124" s="246" t="s">
        <v>1053</v>
      </c>
      <c r="G124" s="244"/>
      <c r="H124" s="247">
        <v>0.029999999999999999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143</v>
      </c>
      <c r="AU124" s="253" t="s">
        <v>82</v>
      </c>
      <c r="AV124" s="14" t="s">
        <v>82</v>
      </c>
      <c r="AW124" s="14" t="s">
        <v>34</v>
      </c>
      <c r="AX124" s="14" t="s">
        <v>72</v>
      </c>
      <c r="AY124" s="253" t="s">
        <v>133</v>
      </c>
    </row>
    <row r="125" s="15" customFormat="1">
      <c r="A125" s="15"/>
      <c r="B125" s="254"/>
      <c r="C125" s="255"/>
      <c r="D125" s="234" t="s">
        <v>143</v>
      </c>
      <c r="E125" s="256" t="s">
        <v>18</v>
      </c>
      <c r="F125" s="257" t="s">
        <v>148</v>
      </c>
      <c r="G125" s="255"/>
      <c r="H125" s="258">
        <v>0.029999999999999999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143</v>
      </c>
      <c r="AU125" s="264" t="s">
        <v>82</v>
      </c>
      <c r="AV125" s="15" t="s">
        <v>141</v>
      </c>
      <c r="AW125" s="15" t="s">
        <v>34</v>
      </c>
      <c r="AX125" s="15" t="s">
        <v>80</v>
      </c>
      <c r="AY125" s="264" t="s">
        <v>133</v>
      </c>
    </row>
    <row r="126" s="2" customFormat="1" ht="16.5" customHeight="1">
      <c r="A126" s="40"/>
      <c r="B126" s="41"/>
      <c r="C126" s="265" t="s">
        <v>169</v>
      </c>
      <c r="D126" s="265" t="s">
        <v>193</v>
      </c>
      <c r="E126" s="266" t="s">
        <v>194</v>
      </c>
      <c r="F126" s="267" t="s">
        <v>195</v>
      </c>
      <c r="G126" s="268" t="s">
        <v>188</v>
      </c>
      <c r="H126" s="269">
        <v>0.029999999999999999</v>
      </c>
      <c r="I126" s="270"/>
      <c r="J126" s="269">
        <f>ROUND(I126*H126,2)</f>
        <v>0</v>
      </c>
      <c r="K126" s="267" t="s">
        <v>140</v>
      </c>
      <c r="L126" s="271"/>
      <c r="M126" s="272" t="s">
        <v>18</v>
      </c>
      <c r="N126" s="273" t="s">
        <v>43</v>
      </c>
      <c r="O126" s="86"/>
      <c r="P126" s="228">
        <f>O126*H126</f>
        <v>0</v>
      </c>
      <c r="Q126" s="228">
        <v>1</v>
      </c>
      <c r="R126" s="228">
        <f>Q126*H126</f>
        <v>0.029999999999999999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181</v>
      </c>
      <c r="AT126" s="230" t="s">
        <v>193</v>
      </c>
      <c r="AU126" s="230" t="s">
        <v>82</v>
      </c>
      <c r="AY126" s="19" t="s">
        <v>133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80</v>
      </c>
      <c r="BK126" s="231">
        <f>ROUND(I126*H126,2)</f>
        <v>0</v>
      </c>
      <c r="BL126" s="19" t="s">
        <v>141</v>
      </c>
      <c r="BM126" s="230" t="s">
        <v>1054</v>
      </c>
    </row>
    <row r="127" s="13" customFormat="1">
      <c r="A127" s="13"/>
      <c r="B127" s="232"/>
      <c r="C127" s="233"/>
      <c r="D127" s="234" t="s">
        <v>143</v>
      </c>
      <c r="E127" s="235" t="s">
        <v>18</v>
      </c>
      <c r="F127" s="236" t="s">
        <v>1044</v>
      </c>
      <c r="G127" s="233"/>
      <c r="H127" s="235" t="s">
        <v>18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143</v>
      </c>
      <c r="AU127" s="242" t="s">
        <v>82</v>
      </c>
      <c r="AV127" s="13" t="s">
        <v>80</v>
      </c>
      <c r="AW127" s="13" t="s">
        <v>34</v>
      </c>
      <c r="AX127" s="13" t="s">
        <v>72</v>
      </c>
      <c r="AY127" s="242" t="s">
        <v>133</v>
      </c>
    </row>
    <row r="128" s="13" customFormat="1">
      <c r="A128" s="13"/>
      <c r="B128" s="232"/>
      <c r="C128" s="233"/>
      <c r="D128" s="234" t="s">
        <v>143</v>
      </c>
      <c r="E128" s="235" t="s">
        <v>18</v>
      </c>
      <c r="F128" s="236" t="s">
        <v>190</v>
      </c>
      <c r="G128" s="233"/>
      <c r="H128" s="235" t="s">
        <v>18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143</v>
      </c>
      <c r="AU128" s="242" t="s">
        <v>82</v>
      </c>
      <c r="AV128" s="13" t="s">
        <v>80</v>
      </c>
      <c r="AW128" s="13" t="s">
        <v>34</v>
      </c>
      <c r="AX128" s="13" t="s">
        <v>72</v>
      </c>
      <c r="AY128" s="242" t="s">
        <v>133</v>
      </c>
    </row>
    <row r="129" s="14" customFormat="1">
      <c r="A129" s="14"/>
      <c r="B129" s="243"/>
      <c r="C129" s="244"/>
      <c r="D129" s="234" t="s">
        <v>143</v>
      </c>
      <c r="E129" s="245" t="s">
        <v>18</v>
      </c>
      <c r="F129" s="246" t="s">
        <v>1053</v>
      </c>
      <c r="G129" s="244"/>
      <c r="H129" s="247">
        <v>0.029999999999999999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143</v>
      </c>
      <c r="AU129" s="253" t="s">
        <v>82</v>
      </c>
      <c r="AV129" s="14" t="s">
        <v>82</v>
      </c>
      <c r="AW129" s="14" t="s">
        <v>34</v>
      </c>
      <c r="AX129" s="14" t="s">
        <v>72</v>
      </c>
      <c r="AY129" s="253" t="s">
        <v>133</v>
      </c>
    </row>
    <row r="130" s="15" customFormat="1">
      <c r="A130" s="15"/>
      <c r="B130" s="254"/>
      <c r="C130" s="255"/>
      <c r="D130" s="234" t="s">
        <v>143</v>
      </c>
      <c r="E130" s="256" t="s">
        <v>18</v>
      </c>
      <c r="F130" s="257" t="s">
        <v>148</v>
      </c>
      <c r="G130" s="255"/>
      <c r="H130" s="258">
        <v>0.029999999999999999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143</v>
      </c>
      <c r="AU130" s="264" t="s">
        <v>82</v>
      </c>
      <c r="AV130" s="15" t="s">
        <v>141</v>
      </c>
      <c r="AW130" s="15" t="s">
        <v>34</v>
      </c>
      <c r="AX130" s="15" t="s">
        <v>80</v>
      </c>
      <c r="AY130" s="264" t="s">
        <v>133</v>
      </c>
    </row>
    <row r="131" s="2" customFormat="1" ht="16.5" customHeight="1">
      <c r="A131" s="40"/>
      <c r="B131" s="41"/>
      <c r="C131" s="220" t="s">
        <v>175</v>
      </c>
      <c r="D131" s="220" t="s">
        <v>136</v>
      </c>
      <c r="E131" s="221" t="s">
        <v>199</v>
      </c>
      <c r="F131" s="222" t="s">
        <v>200</v>
      </c>
      <c r="G131" s="223" t="s">
        <v>188</v>
      </c>
      <c r="H131" s="224">
        <v>0.059999999999999998</v>
      </c>
      <c r="I131" s="225"/>
      <c r="J131" s="224">
        <f>ROUND(I131*H131,2)</f>
        <v>0</v>
      </c>
      <c r="K131" s="222" t="s">
        <v>140</v>
      </c>
      <c r="L131" s="46"/>
      <c r="M131" s="226" t="s">
        <v>18</v>
      </c>
      <c r="N131" s="227" t="s">
        <v>43</v>
      </c>
      <c r="O131" s="86"/>
      <c r="P131" s="228">
        <f>O131*H131</f>
        <v>0</v>
      </c>
      <c r="Q131" s="228">
        <v>1.0900000000000001</v>
      </c>
      <c r="R131" s="228">
        <f>Q131*H131</f>
        <v>0.0654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141</v>
      </c>
      <c r="AT131" s="230" t="s">
        <v>136</v>
      </c>
      <c r="AU131" s="230" t="s">
        <v>82</v>
      </c>
      <c r="AY131" s="19" t="s">
        <v>133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80</v>
      </c>
      <c r="BK131" s="231">
        <f>ROUND(I131*H131,2)</f>
        <v>0</v>
      </c>
      <c r="BL131" s="19" t="s">
        <v>141</v>
      </c>
      <c r="BM131" s="230" t="s">
        <v>1055</v>
      </c>
    </row>
    <row r="132" s="13" customFormat="1">
      <c r="A132" s="13"/>
      <c r="B132" s="232"/>
      <c r="C132" s="233"/>
      <c r="D132" s="234" t="s">
        <v>143</v>
      </c>
      <c r="E132" s="235" t="s">
        <v>18</v>
      </c>
      <c r="F132" s="236" t="s">
        <v>1056</v>
      </c>
      <c r="G132" s="233"/>
      <c r="H132" s="235" t="s">
        <v>18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143</v>
      </c>
      <c r="AU132" s="242" t="s">
        <v>82</v>
      </c>
      <c r="AV132" s="13" t="s">
        <v>80</v>
      </c>
      <c r="AW132" s="13" t="s">
        <v>34</v>
      </c>
      <c r="AX132" s="13" t="s">
        <v>72</v>
      </c>
      <c r="AY132" s="242" t="s">
        <v>133</v>
      </c>
    </row>
    <row r="133" s="13" customFormat="1">
      <c r="A133" s="13"/>
      <c r="B133" s="232"/>
      <c r="C133" s="233"/>
      <c r="D133" s="234" t="s">
        <v>143</v>
      </c>
      <c r="E133" s="235" t="s">
        <v>18</v>
      </c>
      <c r="F133" s="236" t="s">
        <v>1050</v>
      </c>
      <c r="G133" s="233"/>
      <c r="H133" s="235" t="s">
        <v>18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143</v>
      </c>
      <c r="AU133" s="242" t="s">
        <v>82</v>
      </c>
      <c r="AV133" s="13" t="s">
        <v>80</v>
      </c>
      <c r="AW133" s="13" t="s">
        <v>34</v>
      </c>
      <c r="AX133" s="13" t="s">
        <v>72</v>
      </c>
      <c r="AY133" s="242" t="s">
        <v>133</v>
      </c>
    </row>
    <row r="134" s="14" customFormat="1">
      <c r="A134" s="14"/>
      <c r="B134" s="243"/>
      <c r="C134" s="244"/>
      <c r="D134" s="234" t="s">
        <v>143</v>
      </c>
      <c r="E134" s="245" t="s">
        <v>18</v>
      </c>
      <c r="F134" s="246" t="s">
        <v>1057</v>
      </c>
      <c r="G134" s="244"/>
      <c r="H134" s="247">
        <v>0.059999999999999998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143</v>
      </c>
      <c r="AU134" s="253" t="s">
        <v>82</v>
      </c>
      <c r="AV134" s="14" t="s">
        <v>82</v>
      </c>
      <c r="AW134" s="14" t="s">
        <v>34</v>
      </c>
      <c r="AX134" s="14" t="s">
        <v>72</v>
      </c>
      <c r="AY134" s="253" t="s">
        <v>133</v>
      </c>
    </row>
    <row r="135" s="15" customFormat="1">
      <c r="A135" s="15"/>
      <c r="B135" s="254"/>
      <c r="C135" s="255"/>
      <c r="D135" s="234" t="s">
        <v>143</v>
      </c>
      <c r="E135" s="256" t="s">
        <v>18</v>
      </c>
      <c r="F135" s="257" t="s">
        <v>148</v>
      </c>
      <c r="G135" s="255"/>
      <c r="H135" s="258">
        <v>0.059999999999999998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143</v>
      </c>
      <c r="AU135" s="264" t="s">
        <v>82</v>
      </c>
      <c r="AV135" s="15" t="s">
        <v>141</v>
      </c>
      <c r="AW135" s="15" t="s">
        <v>34</v>
      </c>
      <c r="AX135" s="15" t="s">
        <v>80</v>
      </c>
      <c r="AY135" s="264" t="s">
        <v>133</v>
      </c>
    </row>
    <row r="136" s="2" customFormat="1" ht="21.75" customHeight="1">
      <c r="A136" s="40"/>
      <c r="B136" s="41"/>
      <c r="C136" s="220" t="s">
        <v>181</v>
      </c>
      <c r="D136" s="220" t="s">
        <v>136</v>
      </c>
      <c r="E136" s="221" t="s">
        <v>203</v>
      </c>
      <c r="F136" s="222" t="s">
        <v>204</v>
      </c>
      <c r="G136" s="223" t="s">
        <v>178</v>
      </c>
      <c r="H136" s="224">
        <v>2.3199999999999998</v>
      </c>
      <c r="I136" s="225"/>
      <c r="J136" s="224">
        <f>ROUND(I136*H136,2)</f>
        <v>0</v>
      </c>
      <c r="K136" s="222" t="s">
        <v>140</v>
      </c>
      <c r="L136" s="46"/>
      <c r="M136" s="226" t="s">
        <v>18</v>
      </c>
      <c r="N136" s="227" t="s">
        <v>43</v>
      </c>
      <c r="O136" s="86"/>
      <c r="P136" s="228">
        <f>O136*H136</f>
        <v>0</v>
      </c>
      <c r="Q136" s="228">
        <v>0.079210000000000003</v>
      </c>
      <c r="R136" s="228">
        <f>Q136*H136</f>
        <v>0.18376719999999999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141</v>
      </c>
      <c r="AT136" s="230" t="s">
        <v>136</v>
      </c>
      <c r="AU136" s="230" t="s">
        <v>82</v>
      </c>
      <c r="AY136" s="19" t="s">
        <v>133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80</v>
      </c>
      <c r="BK136" s="231">
        <f>ROUND(I136*H136,2)</f>
        <v>0</v>
      </c>
      <c r="BL136" s="19" t="s">
        <v>141</v>
      </c>
      <c r="BM136" s="230" t="s">
        <v>1058</v>
      </c>
    </row>
    <row r="137" s="13" customFormat="1">
      <c r="A137" s="13"/>
      <c r="B137" s="232"/>
      <c r="C137" s="233"/>
      <c r="D137" s="234" t="s">
        <v>143</v>
      </c>
      <c r="E137" s="235" t="s">
        <v>18</v>
      </c>
      <c r="F137" s="236" t="s">
        <v>1059</v>
      </c>
      <c r="G137" s="233"/>
      <c r="H137" s="235" t="s">
        <v>18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143</v>
      </c>
      <c r="AU137" s="242" t="s">
        <v>82</v>
      </c>
      <c r="AV137" s="13" t="s">
        <v>80</v>
      </c>
      <c r="AW137" s="13" t="s">
        <v>34</v>
      </c>
      <c r="AX137" s="13" t="s">
        <v>72</v>
      </c>
      <c r="AY137" s="242" t="s">
        <v>133</v>
      </c>
    </row>
    <row r="138" s="13" customFormat="1">
      <c r="A138" s="13"/>
      <c r="B138" s="232"/>
      <c r="C138" s="233"/>
      <c r="D138" s="234" t="s">
        <v>143</v>
      </c>
      <c r="E138" s="235" t="s">
        <v>18</v>
      </c>
      <c r="F138" s="236" t="s">
        <v>1060</v>
      </c>
      <c r="G138" s="233"/>
      <c r="H138" s="235" t="s">
        <v>18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143</v>
      </c>
      <c r="AU138" s="242" t="s">
        <v>82</v>
      </c>
      <c r="AV138" s="13" t="s">
        <v>80</v>
      </c>
      <c r="AW138" s="13" t="s">
        <v>34</v>
      </c>
      <c r="AX138" s="13" t="s">
        <v>72</v>
      </c>
      <c r="AY138" s="242" t="s">
        <v>133</v>
      </c>
    </row>
    <row r="139" s="14" customFormat="1">
      <c r="A139" s="14"/>
      <c r="B139" s="243"/>
      <c r="C139" s="244"/>
      <c r="D139" s="234" t="s">
        <v>143</v>
      </c>
      <c r="E139" s="245" t="s">
        <v>18</v>
      </c>
      <c r="F139" s="246" t="s">
        <v>207</v>
      </c>
      <c r="G139" s="244"/>
      <c r="H139" s="247">
        <v>2.3199999999999998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143</v>
      </c>
      <c r="AU139" s="253" t="s">
        <v>82</v>
      </c>
      <c r="AV139" s="14" t="s">
        <v>82</v>
      </c>
      <c r="AW139" s="14" t="s">
        <v>34</v>
      </c>
      <c r="AX139" s="14" t="s">
        <v>72</v>
      </c>
      <c r="AY139" s="253" t="s">
        <v>133</v>
      </c>
    </row>
    <row r="140" s="15" customFormat="1">
      <c r="A140" s="15"/>
      <c r="B140" s="254"/>
      <c r="C140" s="255"/>
      <c r="D140" s="234" t="s">
        <v>143</v>
      </c>
      <c r="E140" s="256" t="s">
        <v>18</v>
      </c>
      <c r="F140" s="257" t="s">
        <v>148</v>
      </c>
      <c r="G140" s="255"/>
      <c r="H140" s="258">
        <v>2.3199999999999998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143</v>
      </c>
      <c r="AU140" s="264" t="s">
        <v>82</v>
      </c>
      <c r="AV140" s="15" t="s">
        <v>141</v>
      </c>
      <c r="AW140" s="15" t="s">
        <v>34</v>
      </c>
      <c r="AX140" s="15" t="s">
        <v>80</v>
      </c>
      <c r="AY140" s="264" t="s">
        <v>133</v>
      </c>
    </row>
    <row r="141" s="2" customFormat="1" ht="21.75" customHeight="1">
      <c r="A141" s="40"/>
      <c r="B141" s="41"/>
      <c r="C141" s="220" t="s">
        <v>185</v>
      </c>
      <c r="D141" s="220" t="s">
        <v>136</v>
      </c>
      <c r="E141" s="221" t="s">
        <v>209</v>
      </c>
      <c r="F141" s="222" t="s">
        <v>210</v>
      </c>
      <c r="G141" s="223" t="s">
        <v>178</v>
      </c>
      <c r="H141" s="224">
        <v>29.5</v>
      </c>
      <c r="I141" s="225"/>
      <c r="J141" s="224">
        <f>ROUND(I141*H141,2)</f>
        <v>0</v>
      </c>
      <c r="K141" s="222" t="s">
        <v>140</v>
      </c>
      <c r="L141" s="46"/>
      <c r="M141" s="226" t="s">
        <v>18</v>
      </c>
      <c r="N141" s="227" t="s">
        <v>43</v>
      </c>
      <c r="O141" s="86"/>
      <c r="P141" s="228">
        <f>O141*H141</f>
        <v>0</v>
      </c>
      <c r="Q141" s="228">
        <v>0.058970000000000002</v>
      </c>
      <c r="R141" s="228">
        <f>Q141*H141</f>
        <v>1.7396150000000001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141</v>
      </c>
      <c r="AT141" s="230" t="s">
        <v>136</v>
      </c>
      <c r="AU141" s="230" t="s">
        <v>82</v>
      </c>
      <c r="AY141" s="19" t="s">
        <v>133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80</v>
      </c>
      <c r="BK141" s="231">
        <f>ROUND(I141*H141,2)</f>
        <v>0</v>
      </c>
      <c r="BL141" s="19" t="s">
        <v>141</v>
      </c>
      <c r="BM141" s="230" t="s">
        <v>1061</v>
      </c>
    </row>
    <row r="142" s="13" customFormat="1">
      <c r="A142" s="13"/>
      <c r="B142" s="232"/>
      <c r="C142" s="233"/>
      <c r="D142" s="234" t="s">
        <v>143</v>
      </c>
      <c r="E142" s="235" t="s">
        <v>18</v>
      </c>
      <c r="F142" s="236" t="s">
        <v>1059</v>
      </c>
      <c r="G142" s="233"/>
      <c r="H142" s="235" t="s">
        <v>18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143</v>
      </c>
      <c r="AU142" s="242" t="s">
        <v>82</v>
      </c>
      <c r="AV142" s="13" t="s">
        <v>80</v>
      </c>
      <c r="AW142" s="13" t="s">
        <v>34</v>
      </c>
      <c r="AX142" s="13" t="s">
        <v>72</v>
      </c>
      <c r="AY142" s="242" t="s">
        <v>133</v>
      </c>
    </row>
    <row r="143" s="13" customFormat="1">
      <c r="A143" s="13"/>
      <c r="B143" s="232"/>
      <c r="C143" s="233"/>
      <c r="D143" s="234" t="s">
        <v>143</v>
      </c>
      <c r="E143" s="235" t="s">
        <v>18</v>
      </c>
      <c r="F143" s="236" t="s">
        <v>1062</v>
      </c>
      <c r="G143" s="233"/>
      <c r="H143" s="235" t="s">
        <v>18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143</v>
      </c>
      <c r="AU143" s="242" t="s">
        <v>82</v>
      </c>
      <c r="AV143" s="13" t="s">
        <v>80</v>
      </c>
      <c r="AW143" s="13" t="s">
        <v>34</v>
      </c>
      <c r="AX143" s="13" t="s">
        <v>72</v>
      </c>
      <c r="AY143" s="242" t="s">
        <v>133</v>
      </c>
    </row>
    <row r="144" s="14" customFormat="1">
      <c r="A144" s="14"/>
      <c r="B144" s="243"/>
      <c r="C144" s="244"/>
      <c r="D144" s="234" t="s">
        <v>143</v>
      </c>
      <c r="E144" s="245" t="s">
        <v>18</v>
      </c>
      <c r="F144" s="246" t="s">
        <v>1063</v>
      </c>
      <c r="G144" s="244"/>
      <c r="H144" s="247">
        <v>2.04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143</v>
      </c>
      <c r="AU144" s="253" t="s">
        <v>82</v>
      </c>
      <c r="AV144" s="14" t="s">
        <v>82</v>
      </c>
      <c r="AW144" s="14" t="s">
        <v>34</v>
      </c>
      <c r="AX144" s="14" t="s">
        <v>72</v>
      </c>
      <c r="AY144" s="253" t="s">
        <v>133</v>
      </c>
    </row>
    <row r="145" s="14" customFormat="1">
      <c r="A145" s="14"/>
      <c r="B145" s="243"/>
      <c r="C145" s="244"/>
      <c r="D145" s="234" t="s">
        <v>143</v>
      </c>
      <c r="E145" s="245" t="s">
        <v>18</v>
      </c>
      <c r="F145" s="246" t="s">
        <v>1064</v>
      </c>
      <c r="G145" s="244"/>
      <c r="H145" s="247">
        <v>3.0600000000000001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143</v>
      </c>
      <c r="AU145" s="253" t="s">
        <v>82</v>
      </c>
      <c r="AV145" s="14" t="s">
        <v>82</v>
      </c>
      <c r="AW145" s="14" t="s">
        <v>34</v>
      </c>
      <c r="AX145" s="14" t="s">
        <v>72</v>
      </c>
      <c r="AY145" s="253" t="s">
        <v>133</v>
      </c>
    </row>
    <row r="146" s="14" customFormat="1">
      <c r="A146" s="14"/>
      <c r="B146" s="243"/>
      <c r="C146" s="244"/>
      <c r="D146" s="234" t="s">
        <v>143</v>
      </c>
      <c r="E146" s="245" t="s">
        <v>18</v>
      </c>
      <c r="F146" s="246" t="s">
        <v>291</v>
      </c>
      <c r="G146" s="244"/>
      <c r="H146" s="247">
        <v>-1.2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143</v>
      </c>
      <c r="AU146" s="253" t="s">
        <v>82</v>
      </c>
      <c r="AV146" s="14" t="s">
        <v>82</v>
      </c>
      <c r="AW146" s="14" t="s">
        <v>34</v>
      </c>
      <c r="AX146" s="14" t="s">
        <v>72</v>
      </c>
      <c r="AY146" s="253" t="s">
        <v>133</v>
      </c>
    </row>
    <row r="147" s="14" customFormat="1">
      <c r="A147" s="14"/>
      <c r="B147" s="243"/>
      <c r="C147" s="244"/>
      <c r="D147" s="234" t="s">
        <v>143</v>
      </c>
      <c r="E147" s="245" t="s">
        <v>18</v>
      </c>
      <c r="F147" s="246" t="s">
        <v>215</v>
      </c>
      <c r="G147" s="244"/>
      <c r="H147" s="247">
        <v>2.8199999999999998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143</v>
      </c>
      <c r="AU147" s="253" t="s">
        <v>82</v>
      </c>
      <c r="AV147" s="14" t="s">
        <v>82</v>
      </c>
      <c r="AW147" s="14" t="s">
        <v>34</v>
      </c>
      <c r="AX147" s="14" t="s">
        <v>72</v>
      </c>
      <c r="AY147" s="253" t="s">
        <v>133</v>
      </c>
    </row>
    <row r="148" s="14" customFormat="1">
      <c r="A148" s="14"/>
      <c r="B148" s="243"/>
      <c r="C148" s="244"/>
      <c r="D148" s="234" t="s">
        <v>143</v>
      </c>
      <c r="E148" s="245" t="s">
        <v>18</v>
      </c>
      <c r="F148" s="246" t="s">
        <v>214</v>
      </c>
      <c r="G148" s="244"/>
      <c r="H148" s="247">
        <v>1.0800000000000001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143</v>
      </c>
      <c r="AU148" s="253" t="s">
        <v>82</v>
      </c>
      <c r="AV148" s="14" t="s">
        <v>82</v>
      </c>
      <c r="AW148" s="14" t="s">
        <v>34</v>
      </c>
      <c r="AX148" s="14" t="s">
        <v>72</v>
      </c>
      <c r="AY148" s="253" t="s">
        <v>133</v>
      </c>
    </row>
    <row r="149" s="13" customFormat="1">
      <c r="A149" s="13"/>
      <c r="B149" s="232"/>
      <c r="C149" s="233"/>
      <c r="D149" s="234" t="s">
        <v>143</v>
      </c>
      <c r="E149" s="235" t="s">
        <v>18</v>
      </c>
      <c r="F149" s="236" t="s">
        <v>1065</v>
      </c>
      <c r="G149" s="233"/>
      <c r="H149" s="235" t="s">
        <v>18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143</v>
      </c>
      <c r="AU149" s="242" t="s">
        <v>82</v>
      </c>
      <c r="AV149" s="13" t="s">
        <v>80</v>
      </c>
      <c r="AW149" s="13" t="s">
        <v>34</v>
      </c>
      <c r="AX149" s="13" t="s">
        <v>72</v>
      </c>
      <c r="AY149" s="242" t="s">
        <v>133</v>
      </c>
    </row>
    <row r="150" s="14" customFormat="1">
      <c r="A150" s="14"/>
      <c r="B150" s="243"/>
      <c r="C150" s="244"/>
      <c r="D150" s="234" t="s">
        <v>143</v>
      </c>
      <c r="E150" s="245" t="s">
        <v>18</v>
      </c>
      <c r="F150" s="246" t="s">
        <v>320</v>
      </c>
      <c r="G150" s="244"/>
      <c r="H150" s="247">
        <v>4.0199999999999996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143</v>
      </c>
      <c r="AU150" s="253" t="s">
        <v>82</v>
      </c>
      <c r="AV150" s="14" t="s">
        <v>82</v>
      </c>
      <c r="AW150" s="14" t="s">
        <v>34</v>
      </c>
      <c r="AX150" s="14" t="s">
        <v>72</v>
      </c>
      <c r="AY150" s="253" t="s">
        <v>133</v>
      </c>
    </row>
    <row r="151" s="14" customFormat="1">
      <c r="A151" s="14"/>
      <c r="B151" s="243"/>
      <c r="C151" s="244"/>
      <c r="D151" s="234" t="s">
        <v>143</v>
      </c>
      <c r="E151" s="245" t="s">
        <v>18</v>
      </c>
      <c r="F151" s="246" t="s">
        <v>1066</v>
      </c>
      <c r="G151" s="244"/>
      <c r="H151" s="247">
        <v>-1.5800000000000001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143</v>
      </c>
      <c r="AU151" s="253" t="s">
        <v>82</v>
      </c>
      <c r="AV151" s="14" t="s">
        <v>82</v>
      </c>
      <c r="AW151" s="14" t="s">
        <v>34</v>
      </c>
      <c r="AX151" s="14" t="s">
        <v>72</v>
      </c>
      <c r="AY151" s="253" t="s">
        <v>133</v>
      </c>
    </row>
    <row r="152" s="13" customFormat="1">
      <c r="A152" s="13"/>
      <c r="B152" s="232"/>
      <c r="C152" s="233"/>
      <c r="D152" s="234" t="s">
        <v>143</v>
      </c>
      <c r="E152" s="235" t="s">
        <v>18</v>
      </c>
      <c r="F152" s="236" t="s">
        <v>1067</v>
      </c>
      <c r="G152" s="233"/>
      <c r="H152" s="235" t="s">
        <v>18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143</v>
      </c>
      <c r="AU152" s="242" t="s">
        <v>82</v>
      </c>
      <c r="AV152" s="13" t="s">
        <v>80</v>
      </c>
      <c r="AW152" s="13" t="s">
        <v>34</v>
      </c>
      <c r="AX152" s="13" t="s">
        <v>72</v>
      </c>
      <c r="AY152" s="242" t="s">
        <v>133</v>
      </c>
    </row>
    <row r="153" s="14" customFormat="1">
      <c r="A153" s="14"/>
      <c r="B153" s="243"/>
      <c r="C153" s="244"/>
      <c r="D153" s="234" t="s">
        <v>143</v>
      </c>
      <c r="E153" s="245" t="s">
        <v>18</v>
      </c>
      <c r="F153" s="246" t="s">
        <v>1068</v>
      </c>
      <c r="G153" s="244"/>
      <c r="H153" s="247">
        <v>2.27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143</v>
      </c>
      <c r="AU153" s="253" t="s">
        <v>82</v>
      </c>
      <c r="AV153" s="14" t="s">
        <v>82</v>
      </c>
      <c r="AW153" s="14" t="s">
        <v>34</v>
      </c>
      <c r="AX153" s="14" t="s">
        <v>72</v>
      </c>
      <c r="AY153" s="253" t="s">
        <v>133</v>
      </c>
    </row>
    <row r="154" s="14" customFormat="1">
      <c r="A154" s="14"/>
      <c r="B154" s="243"/>
      <c r="C154" s="244"/>
      <c r="D154" s="234" t="s">
        <v>143</v>
      </c>
      <c r="E154" s="245" t="s">
        <v>18</v>
      </c>
      <c r="F154" s="246" t="s">
        <v>220</v>
      </c>
      <c r="G154" s="244"/>
      <c r="H154" s="247">
        <v>-1.2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143</v>
      </c>
      <c r="AU154" s="253" t="s">
        <v>82</v>
      </c>
      <c r="AV154" s="14" t="s">
        <v>82</v>
      </c>
      <c r="AW154" s="14" t="s">
        <v>34</v>
      </c>
      <c r="AX154" s="14" t="s">
        <v>72</v>
      </c>
      <c r="AY154" s="253" t="s">
        <v>133</v>
      </c>
    </row>
    <row r="155" s="14" customFormat="1">
      <c r="A155" s="14"/>
      <c r="B155" s="243"/>
      <c r="C155" s="244"/>
      <c r="D155" s="234" t="s">
        <v>143</v>
      </c>
      <c r="E155" s="245" t="s">
        <v>18</v>
      </c>
      <c r="F155" s="246" t="s">
        <v>1069</v>
      </c>
      <c r="G155" s="244"/>
      <c r="H155" s="247">
        <v>1.3200000000000001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143</v>
      </c>
      <c r="AU155" s="253" t="s">
        <v>82</v>
      </c>
      <c r="AV155" s="14" t="s">
        <v>82</v>
      </c>
      <c r="AW155" s="14" t="s">
        <v>34</v>
      </c>
      <c r="AX155" s="14" t="s">
        <v>72</v>
      </c>
      <c r="AY155" s="253" t="s">
        <v>133</v>
      </c>
    </row>
    <row r="156" s="13" customFormat="1">
      <c r="A156" s="13"/>
      <c r="B156" s="232"/>
      <c r="C156" s="233"/>
      <c r="D156" s="234" t="s">
        <v>143</v>
      </c>
      <c r="E156" s="235" t="s">
        <v>18</v>
      </c>
      <c r="F156" s="236" t="s">
        <v>1070</v>
      </c>
      <c r="G156" s="233"/>
      <c r="H156" s="235" t="s">
        <v>18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143</v>
      </c>
      <c r="AU156" s="242" t="s">
        <v>82</v>
      </c>
      <c r="AV156" s="13" t="s">
        <v>80</v>
      </c>
      <c r="AW156" s="13" t="s">
        <v>34</v>
      </c>
      <c r="AX156" s="13" t="s">
        <v>72</v>
      </c>
      <c r="AY156" s="242" t="s">
        <v>133</v>
      </c>
    </row>
    <row r="157" s="14" customFormat="1">
      <c r="A157" s="14"/>
      <c r="B157" s="243"/>
      <c r="C157" s="244"/>
      <c r="D157" s="234" t="s">
        <v>143</v>
      </c>
      <c r="E157" s="245" t="s">
        <v>18</v>
      </c>
      <c r="F157" s="246" t="s">
        <v>1071</v>
      </c>
      <c r="G157" s="244"/>
      <c r="H157" s="247">
        <v>6.1299999999999999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143</v>
      </c>
      <c r="AU157" s="253" t="s">
        <v>82</v>
      </c>
      <c r="AV157" s="14" t="s">
        <v>82</v>
      </c>
      <c r="AW157" s="14" t="s">
        <v>34</v>
      </c>
      <c r="AX157" s="14" t="s">
        <v>72</v>
      </c>
      <c r="AY157" s="253" t="s">
        <v>133</v>
      </c>
    </row>
    <row r="158" s="14" customFormat="1">
      <c r="A158" s="14"/>
      <c r="B158" s="243"/>
      <c r="C158" s="244"/>
      <c r="D158" s="234" t="s">
        <v>143</v>
      </c>
      <c r="E158" s="245" t="s">
        <v>18</v>
      </c>
      <c r="F158" s="246" t="s">
        <v>1063</v>
      </c>
      <c r="G158" s="244"/>
      <c r="H158" s="247">
        <v>2.04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143</v>
      </c>
      <c r="AU158" s="253" t="s">
        <v>82</v>
      </c>
      <c r="AV158" s="14" t="s">
        <v>82</v>
      </c>
      <c r="AW158" s="14" t="s">
        <v>34</v>
      </c>
      <c r="AX158" s="14" t="s">
        <v>72</v>
      </c>
      <c r="AY158" s="253" t="s">
        <v>133</v>
      </c>
    </row>
    <row r="159" s="14" customFormat="1">
      <c r="A159" s="14"/>
      <c r="B159" s="243"/>
      <c r="C159" s="244"/>
      <c r="D159" s="234" t="s">
        <v>143</v>
      </c>
      <c r="E159" s="245" t="s">
        <v>18</v>
      </c>
      <c r="F159" s="246" t="s">
        <v>214</v>
      </c>
      <c r="G159" s="244"/>
      <c r="H159" s="247">
        <v>1.0800000000000001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143</v>
      </c>
      <c r="AU159" s="253" t="s">
        <v>82</v>
      </c>
      <c r="AV159" s="14" t="s">
        <v>82</v>
      </c>
      <c r="AW159" s="14" t="s">
        <v>34</v>
      </c>
      <c r="AX159" s="14" t="s">
        <v>72</v>
      </c>
      <c r="AY159" s="253" t="s">
        <v>133</v>
      </c>
    </row>
    <row r="160" s="14" customFormat="1">
      <c r="A160" s="14"/>
      <c r="B160" s="243"/>
      <c r="C160" s="244"/>
      <c r="D160" s="234" t="s">
        <v>143</v>
      </c>
      <c r="E160" s="245" t="s">
        <v>18</v>
      </c>
      <c r="F160" s="246" t="s">
        <v>214</v>
      </c>
      <c r="G160" s="244"/>
      <c r="H160" s="247">
        <v>1.0800000000000001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143</v>
      </c>
      <c r="AU160" s="253" t="s">
        <v>82</v>
      </c>
      <c r="AV160" s="14" t="s">
        <v>82</v>
      </c>
      <c r="AW160" s="14" t="s">
        <v>34</v>
      </c>
      <c r="AX160" s="14" t="s">
        <v>72</v>
      </c>
      <c r="AY160" s="253" t="s">
        <v>133</v>
      </c>
    </row>
    <row r="161" s="14" customFormat="1">
      <c r="A161" s="14"/>
      <c r="B161" s="243"/>
      <c r="C161" s="244"/>
      <c r="D161" s="234" t="s">
        <v>143</v>
      </c>
      <c r="E161" s="245" t="s">
        <v>18</v>
      </c>
      <c r="F161" s="246" t="s">
        <v>1072</v>
      </c>
      <c r="G161" s="244"/>
      <c r="H161" s="247">
        <v>8.9399999999999995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143</v>
      </c>
      <c r="AU161" s="253" t="s">
        <v>82</v>
      </c>
      <c r="AV161" s="14" t="s">
        <v>82</v>
      </c>
      <c r="AW161" s="14" t="s">
        <v>34</v>
      </c>
      <c r="AX161" s="14" t="s">
        <v>72</v>
      </c>
      <c r="AY161" s="253" t="s">
        <v>133</v>
      </c>
    </row>
    <row r="162" s="14" customFormat="1">
      <c r="A162" s="14"/>
      <c r="B162" s="243"/>
      <c r="C162" s="244"/>
      <c r="D162" s="234" t="s">
        <v>143</v>
      </c>
      <c r="E162" s="245" t="s">
        <v>18</v>
      </c>
      <c r="F162" s="246" t="s">
        <v>224</v>
      </c>
      <c r="G162" s="244"/>
      <c r="H162" s="247">
        <v>-2.3999999999999999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143</v>
      </c>
      <c r="AU162" s="253" t="s">
        <v>82</v>
      </c>
      <c r="AV162" s="14" t="s">
        <v>82</v>
      </c>
      <c r="AW162" s="14" t="s">
        <v>34</v>
      </c>
      <c r="AX162" s="14" t="s">
        <v>72</v>
      </c>
      <c r="AY162" s="253" t="s">
        <v>133</v>
      </c>
    </row>
    <row r="163" s="15" customFormat="1">
      <c r="A163" s="15"/>
      <c r="B163" s="254"/>
      <c r="C163" s="255"/>
      <c r="D163" s="234" t="s">
        <v>143</v>
      </c>
      <c r="E163" s="256" t="s">
        <v>18</v>
      </c>
      <c r="F163" s="257" t="s">
        <v>148</v>
      </c>
      <c r="G163" s="255"/>
      <c r="H163" s="258">
        <v>29.499999999999993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143</v>
      </c>
      <c r="AU163" s="264" t="s">
        <v>82</v>
      </c>
      <c r="AV163" s="15" t="s">
        <v>141</v>
      </c>
      <c r="AW163" s="15" t="s">
        <v>34</v>
      </c>
      <c r="AX163" s="15" t="s">
        <v>80</v>
      </c>
      <c r="AY163" s="264" t="s">
        <v>133</v>
      </c>
    </row>
    <row r="164" s="2" customFormat="1" ht="16.5" customHeight="1">
      <c r="A164" s="40"/>
      <c r="B164" s="41"/>
      <c r="C164" s="220" t="s">
        <v>192</v>
      </c>
      <c r="D164" s="220" t="s">
        <v>136</v>
      </c>
      <c r="E164" s="221" t="s">
        <v>1073</v>
      </c>
      <c r="F164" s="222" t="s">
        <v>1074</v>
      </c>
      <c r="G164" s="223" t="s">
        <v>505</v>
      </c>
      <c r="H164" s="224">
        <v>41.289999999999999</v>
      </c>
      <c r="I164" s="225"/>
      <c r="J164" s="224">
        <f>ROUND(I164*H164,2)</f>
        <v>0</v>
      </c>
      <c r="K164" s="222" t="s">
        <v>140</v>
      </c>
      <c r="L164" s="46"/>
      <c r="M164" s="226" t="s">
        <v>18</v>
      </c>
      <c r="N164" s="227" t="s">
        <v>43</v>
      </c>
      <c r="O164" s="86"/>
      <c r="P164" s="228">
        <f>O164*H164</f>
        <v>0</v>
      </c>
      <c r="Q164" s="228">
        <v>0.00012999999999999999</v>
      </c>
      <c r="R164" s="228">
        <f>Q164*H164</f>
        <v>0.0053676999999999996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141</v>
      </c>
      <c r="AT164" s="230" t="s">
        <v>136</v>
      </c>
      <c r="AU164" s="230" t="s">
        <v>82</v>
      </c>
      <c r="AY164" s="19" t="s">
        <v>133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80</v>
      </c>
      <c r="BK164" s="231">
        <f>ROUND(I164*H164,2)</f>
        <v>0</v>
      </c>
      <c r="BL164" s="19" t="s">
        <v>141</v>
      </c>
      <c r="BM164" s="230" t="s">
        <v>1075</v>
      </c>
    </row>
    <row r="165" s="14" customFormat="1">
      <c r="A165" s="14"/>
      <c r="B165" s="243"/>
      <c r="C165" s="244"/>
      <c r="D165" s="234" t="s">
        <v>143</v>
      </c>
      <c r="E165" s="245" t="s">
        <v>18</v>
      </c>
      <c r="F165" s="246" t="s">
        <v>1076</v>
      </c>
      <c r="G165" s="244"/>
      <c r="H165" s="247">
        <v>8.1400000000000006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143</v>
      </c>
      <c r="AU165" s="253" t="s">
        <v>82</v>
      </c>
      <c r="AV165" s="14" t="s">
        <v>82</v>
      </c>
      <c r="AW165" s="14" t="s">
        <v>34</v>
      </c>
      <c r="AX165" s="14" t="s">
        <v>72</v>
      </c>
      <c r="AY165" s="253" t="s">
        <v>133</v>
      </c>
    </row>
    <row r="166" s="14" customFormat="1">
      <c r="A166" s="14"/>
      <c r="B166" s="243"/>
      <c r="C166" s="244"/>
      <c r="D166" s="234" t="s">
        <v>143</v>
      </c>
      <c r="E166" s="245" t="s">
        <v>18</v>
      </c>
      <c r="F166" s="246" t="s">
        <v>1077</v>
      </c>
      <c r="G166" s="244"/>
      <c r="H166" s="247">
        <v>14.24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143</v>
      </c>
      <c r="AU166" s="253" t="s">
        <v>82</v>
      </c>
      <c r="AV166" s="14" t="s">
        <v>82</v>
      </c>
      <c r="AW166" s="14" t="s">
        <v>34</v>
      </c>
      <c r="AX166" s="14" t="s">
        <v>72</v>
      </c>
      <c r="AY166" s="253" t="s">
        <v>133</v>
      </c>
    </row>
    <row r="167" s="14" customFormat="1">
      <c r="A167" s="14"/>
      <c r="B167" s="243"/>
      <c r="C167" s="244"/>
      <c r="D167" s="234" t="s">
        <v>143</v>
      </c>
      <c r="E167" s="245" t="s">
        <v>18</v>
      </c>
      <c r="F167" s="246" t="s">
        <v>1078</v>
      </c>
      <c r="G167" s="244"/>
      <c r="H167" s="247">
        <v>18.91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143</v>
      </c>
      <c r="AU167" s="253" t="s">
        <v>82</v>
      </c>
      <c r="AV167" s="14" t="s">
        <v>82</v>
      </c>
      <c r="AW167" s="14" t="s">
        <v>34</v>
      </c>
      <c r="AX167" s="14" t="s">
        <v>72</v>
      </c>
      <c r="AY167" s="253" t="s">
        <v>133</v>
      </c>
    </row>
    <row r="168" s="15" customFormat="1">
      <c r="A168" s="15"/>
      <c r="B168" s="254"/>
      <c r="C168" s="255"/>
      <c r="D168" s="234" t="s">
        <v>143</v>
      </c>
      <c r="E168" s="256" t="s">
        <v>18</v>
      </c>
      <c r="F168" s="257" t="s">
        <v>148</v>
      </c>
      <c r="G168" s="255"/>
      <c r="H168" s="258">
        <v>41.290000000000006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143</v>
      </c>
      <c r="AU168" s="264" t="s">
        <v>82</v>
      </c>
      <c r="AV168" s="15" t="s">
        <v>141</v>
      </c>
      <c r="AW168" s="15" t="s">
        <v>34</v>
      </c>
      <c r="AX168" s="15" t="s">
        <v>80</v>
      </c>
      <c r="AY168" s="264" t="s">
        <v>133</v>
      </c>
    </row>
    <row r="169" s="2" customFormat="1" ht="16.5" customHeight="1">
      <c r="A169" s="40"/>
      <c r="B169" s="41"/>
      <c r="C169" s="220" t="s">
        <v>198</v>
      </c>
      <c r="D169" s="220" t="s">
        <v>136</v>
      </c>
      <c r="E169" s="221" t="s">
        <v>259</v>
      </c>
      <c r="F169" s="222" t="s">
        <v>260</v>
      </c>
      <c r="G169" s="223" t="s">
        <v>178</v>
      </c>
      <c r="H169" s="224">
        <v>0.34000000000000002</v>
      </c>
      <c r="I169" s="225"/>
      <c r="J169" s="224">
        <f>ROUND(I169*H169,2)</f>
        <v>0</v>
      </c>
      <c r="K169" s="222" t="s">
        <v>140</v>
      </c>
      <c r="L169" s="46"/>
      <c r="M169" s="226" t="s">
        <v>18</v>
      </c>
      <c r="N169" s="227" t="s">
        <v>43</v>
      </c>
      <c r="O169" s="86"/>
      <c r="P169" s="228">
        <f>O169*H169</f>
        <v>0</v>
      </c>
      <c r="Q169" s="228">
        <v>0.17818000000000001</v>
      </c>
      <c r="R169" s="228">
        <f>Q169*H169</f>
        <v>0.060581200000000009</v>
      </c>
      <c r="S169" s="228">
        <v>0</v>
      </c>
      <c r="T169" s="22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0" t="s">
        <v>141</v>
      </c>
      <c r="AT169" s="230" t="s">
        <v>136</v>
      </c>
      <c r="AU169" s="230" t="s">
        <v>82</v>
      </c>
      <c r="AY169" s="19" t="s">
        <v>133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80</v>
      </c>
      <c r="BK169" s="231">
        <f>ROUND(I169*H169,2)</f>
        <v>0</v>
      </c>
      <c r="BL169" s="19" t="s">
        <v>141</v>
      </c>
      <c r="BM169" s="230" t="s">
        <v>1079</v>
      </c>
    </row>
    <row r="170" s="13" customFormat="1">
      <c r="A170" s="13"/>
      <c r="B170" s="232"/>
      <c r="C170" s="233"/>
      <c r="D170" s="234" t="s">
        <v>143</v>
      </c>
      <c r="E170" s="235" t="s">
        <v>18</v>
      </c>
      <c r="F170" s="236" t="s">
        <v>1044</v>
      </c>
      <c r="G170" s="233"/>
      <c r="H170" s="235" t="s">
        <v>18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143</v>
      </c>
      <c r="AU170" s="242" t="s">
        <v>82</v>
      </c>
      <c r="AV170" s="13" t="s">
        <v>80</v>
      </c>
      <c r="AW170" s="13" t="s">
        <v>34</v>
      </c>
      <c r="AX170" s="13" t="s">
        <v>72</v>
      </c>
      <c r="AY170" s="242" t="s">
        <v>133</v>
      </c>
    </row>
    <row r="171" s="13" customFormat="1">
      <c r="A171" s="13"/>
      <c r="B171" s="232"/>
      <c r="C171" s="233"/>
      <c r="D171" s="234" t="s">
        <v>143</v>
      </c>
      <c r="E171" s="235" t="s">
        <v>18</v>
      </c>
      <c r="F171" s="236" t="s">
        <v>1050</v>
      </c>
      <c r="G171" s="233"/>
      <c r="H171" s="235" t="s">
        <v>18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143</v>
      </c>
      <c r="AU171" s="242" t="s">
        <v>82</v>
      </c>
      <c r="AV171" s="13" t="s">
        <v>80</v>
      </c>
      <c r="AW171" s="13" t="s">
        <v>34</v>
      </c>
      <c r="AX171" s="13" t="s">
        <v>72</v>
      </c>
      <c r="AY171" s="242" t="s">
        <v>133</v>
      </c>
    </row>
    <row r="172" s="14" customFormat="1">
      <c r="A172" s="14"/>
      <c r="B172" s="243"/>
      <c r="C172" s="244"/>
      <c r="D172" s="234" t="s">
        <v>143</v>
      </c>
      <c r="E172" s="245" t="s">
        <v>18</v>
      </c>
      <c r="F172" s="246" t="s">
        <v>1080</v>
      </c>
      <c r="G172" s="244"/>
      <c r="H172" s="247">
        <v>0.34000000000000002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143</v>
      </c>
      <c r="AU172" s="253" t="s">
        <v>82</v>
      </c>
      <c r="AV172" s="14" t="s">
        <v>82</v>
      </c>
      <c r="AW172" s="14" t="s">
        <v>34</v>
      </c>
      <c r="AX172" s="14" t="s">
        <v>72</v>
      </c>
      <c r="AY172" s="253" t="s">
        <v>133</v>
      </c>
    </row>
    <row r="173" s="15" customFormat="1">
      <c r="A173" s="15"/>
      <c r="B173" s="254"/>
      <c r="C173" s="255"/>
      <c r="D173" s="234" t="s">
        <v>143</v>
      </c>
      <c r="E173" s="256" t="s">
        <v>18</v>
      </c>
      <c r="F173" s="257" t="s">
        <v>148</v>
      </c>
      <c r="G173" s="255"/>
      <c r="H173" s="258">
        <v>0.34000000000000002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143</v>
      </c>
      <c r="AU173" s="264" t="s">
        <v>82</v>
      </c>
      <c r="AV173" s="15" t="s">
        <v>141</v>
      </c>
      <c r="AW173" s="15" t="s">
        <v>34</v>
      </c>
      <c r="AX173" s="15" t="s">
        <v>80</v>
      </c>
      <c r="AY173" s="264" t="s">
        <v>133</v>
      </c>
    </row>
    <row r="174" s="12" customFormat="1" ht="22.8" customHeight="1">
      <c r="A174" s="12"/>
      <c r="B174" s="204"/>
      <c r="C174" s="205"/>
      <c r="D174" s="206" t="s">
        <v>71</v>
      </c>
      <c r="E174" s="218" t="s">
        <v>169</v>
      </c>
      <c r="F174" s="218" t="s">
        <v>264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SUM(P175:P334)</f>
        <v>0</v>
      </c>
      <c r="Q174" s="212"/>
      <c r="R174" s="213">
        <f>SUM(R175:R334)</f>
        <v>5.5407592999999995</v>
      </c>
      <c r="S174" s="212"/>
      <c r="T174" s="214">
        <f>SUM(T175:T334)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80</v>
      </c>
      <c r="AT174" s="216" t="s">
        <v>71</v>
      </c>
      <c r="AU174" s="216" t="s">
        <v>80</v>
      </c>
      <c r="AY174" s="215" t="s">
        <v>133</v>
      </c>
      <c r="BK174" s="217">
        <f>SUM(BK175:BK334)</f>
        <v>0</v>
      </c>
    </row>
    <row r="175" s="2" customFormat="1" ht="21.75" customHeight="1">
      <c r="A175" s="40"/>
      <c r="B175" s="41"/>
      <c r="C175" s="220" t="s">
        <v>154</v>
      </c>
      <c r="D175" s="220" t="s">
        <v>136</v>
      </c>
      <c r="E175" s="221" t="s">
        <v>265</v>
      </c>
      <c r="F175" s="222" t="s">
        <v>266</v>
      </c>
      <c r="G175" s="223" t="s">
        <v>178</v>
      </c>
      <c r="H175" s="224">
        <v>22.670000000000002</v>
      </c>
      <c r="I175" s="225"/>
      <c r="J175" s="224">
        <f>ROUND(I175*H175,2)</f>
        <v>0</v>
      </c>
      <c r="K175" s="222" t="s">
        <v>140</v>
      </c>
      <c r="L175" s="46"/>
      <c r="M175" s="226" t="s">
        <v>18</v>
      </c>
      <c r="N175" s="227" t="s">
        <v>43</v>
      </c>
      <c r="O175" s="86"/>
      <c r="P175" s="228">
        <f>O175*H175</f>
        <v>0</v>
      </c>
      <c r="Q175" s="228">
        <v>0.017000000000000001</v>
      </c>
      <c r="R175" s="228">
        <f>Q175*H175</f>
        <v>0.38539000000000007</v>
      </c>
      <c r="S175" s="228">
        <v>0</v>
      </c>
      <c r="T175" s="22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0" t="s">
        <v>141</v>
      </c>
      <c r="AT175" s="230" t="s">
        <v>136</v>
      </c>
      <c r="AU175" s="230" t="s">
        <v>82</v>
      </c>
      <c r="AY175" s="19" t="s">
        <v>133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9" t="s">
        <v>80</v>
      </c>
      <c r="BK175" s="231">
        <f>ROUND(I175*H175,2)</f>
        <v>0</v>
      </c>
      <c r="BL175" s="19" t="s">
        <v>141</v>
      </c>
      <c r="BM175" s="230" t="s">
        <v>1081</v>
      </c>
    </row>
    <row r="176" s="13" customFormat="1">
      <c r="A176" s="13"/>
      <c r="B176" s="232"/>
      <c r="C176" s="233"/>
      <c r="D176" s="234" t="s">
        <v>143</v>
      </c>
      <c r="E176" s="235" t="s">
        <v>18</v>
      </c>
      <c r="F176" s="236" t="s">
        <v>1056</v>
      </c>
      <c r="G176" s="233"/>
      <c r="H176" s="235" t="s">
        <v>18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143</v>
      </c>
      <c r="AU176" s="242" t="s">
        <v>82</v>
      </c>
      <c r="AV176" s="13" t="s">
        <v>80</v>
      </c>
      <c r="AW176" s="13" t="s">
        <v>34</v>
      </c>
      <c r="AX176" s="13" t="s">
        <v>72</v>
      </c>
      <c r="AY176" s="242" t="s">
        <v>133</v>
      </c>
    </row>
    <row r="177" s="14" customFormat="1">
      <c r="A177" s="14"/>
      <c r="B177" s="243"/>
      <c r="C177" s="244"/>
      <c r="D177" s="234" t="s">
        <v>143</v>
      </c>
      <c r="E177" s="245" t="s">
        <v>18</v>
      </c>
      <c r="F177" s="246" t="s">
        <v>1082</v>
      </c>
      <c r="G177" s="244"/>
      <c r="H177" s="247">
        <v>22.670000000000002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143</v>
      </c>
      <c r="AU177" s="253" t="s">
        <v>82</v>
      </c>
      <c r="AV177" s="14" t="s">
        <v>82</v>
      </c>
      <c r="AW177" s="14" t="s">
        <v>34</v>
      </c>
      <c r="AX177" s="14" t="s">
        <v>72</v>
      </c>
      <c r="AY177" s="253" t="s">
        <v>133</v>
      </c>
    </row>
    <row r="178" s="15" customFormat="1">
      <c r="A178" s="15"/>
      <c r="B178" s="254"/>
      <c r="C178" s="255"/>
      <c r="D178" s="234" t="s">
        <v>143</v>
      </c>
      <c r="E178" s="256" t="s">
        <v>18</v>
      </c>
      <c r="F178" s="257" t="s">
        <v>148</v>
      </c>
      <c r="G178" s="255"/>
      <c r="H178" s="258">
        <v>22.670000000000002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143</v>
      </c>
      <c r="AU178" s="264" t="s">
        <v>82</v>
      </c>
      <c r="AV178" s="15" t="s">
        <v>141</v>
      </c>
      <c r="AW178" s="15" t="s">
        <v>34</v>
      </c>
      <c r="AX178" s="15" t="s">
        <v>80</v>
      </c>
      <c r="AY178" s="264" t="s">
        <v>133</v>
      </c>
    </row>
    <row r="179" s="2" customFormat="1" ht="16.5" customHeight="1">
      <c r="A179" s="40"/>
      <c r="B179" s="41"/>
      <c r="C179" s="220" t="s">
        <v>208</v>
      </c>
      <c r="D179" s="220" t="s">
        <v>136</v>
      </c>
      <c r="E179" s="221" t="s">
        <v>271</v>
      </c>
      <c r="F179" s="222" t="s">
        <v>272</v>
      </c>
      <c r="G179" s="223" t="s">
        <v>178</v>
      </c>
      <c r="H179" s="224">
        <v>0.14999999999999999</v>
      </c>
      <c r="I179" s="225"/>
      <c r="J179" s="224">
        <f>ROUND(I179*H179,2)</f>
        <v>0</v>
      </c>
      <c r="K179" s="222" t="s">
        <v>140</v>
      </c>
      <c r="L179" s="46"/>
      <c r="M179" s="226" t="s">
        <v>18</v>
      </c>
      <c r="N179" s="227" t="s">
        <v>43</v>
      </c>
      <c r="O179" s="86"/>
      <c r="P179" s="228">
        <f>O179*H179</f>
        <v>0</v>
      </c>
      <c r="Q179" s="228">
        <v>0.041529999999999997</v>
      </c>
      <c r="R179" s="228">
        <f>Q179*H179</f>
        <v>0.0062294999999999998</v>
      </c>
      <c r="S179" s="228">
        <v>0</v>
      </c>
      <c r="T179" s="22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0" t="s">
        <v>141</v>
      </c>
      <c r="AT179" s="230" t="s">
        <v>136</v>
      </c>
      <c r="AU179" s="230" t="s">
        <v>82</v>
      </c>
      <c r="AY179" s="19" t="s">
        <v>133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80</v>
      </c>
      <c r="BK179" s="231">
        <f>ROUND(I179*H179,2)</f>
        <v>0</v>
      </c>
      <c r="BL179" s="19" t="s">
        <v>141</v>
      </c>
      <c r="BM179" s="230" t="s">
        <v>1083</v>
      </c>
    </row>
    <row r="180" s="14" customFormat="1">
      <c r="A180" s="14"/>
      <c r="B180" s="243"/>
      <c r="C180" s="244"/>
      <c r="D180" s="234" t="s">
        <v>143</v>
      </c>
      <c r="E180" s="245" t="s">
        <v>18</v>
      </c>
      <c r="F180" s="246" t="s">
        <v>1084</v>
      </c>
      <c r="G180" s="244"/>
      <c r="H180" s="247">
        <v>0.14999999999999999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143</v>
      </c>
      <c r="AU180" s="253" t="s">
        <v>82</v>
      </c>
      <c r="AV180" s="14" t="s">
        <v>82</v>
      </c>
      <c r="AW180" s="14" t="s">
        <v>34</v>
      </c>
      <c r="AX180" s="14" t="s">
        <v>72</v>
      </c>
      <c r="AY180" s="253" t="s">
        <v>133</v>
      </c>
    </row>
    <row r="181" s="15" customFormat="1">
      <c r="A181" s="15"/>
      <c r="B181" s="254"/>
      <c r="C181" s="255"/>
      <c r="D181" s="234" t="s">
        <v>143</v>
      </c>
      <c r="E181" s="256" t="s">
        <v>18</v>
      </c>
      <c r="F181" s="257" t="s">
        <v>148</v>
      </c>
      <c r="G181" s="255"/>
      <c r="H181" s="258">
        <v>0.14999999999999999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143</v>
      </c>
      <c r="AU181" s="264" t="s">
        <v>82</v>
      </c>
      <c r="AV181" s="15" t="s">
        <v>141</v>
      </c>
      <c r="AW181" s="15" t="s">
        <v>34</v>
      </c>
      <c r="AX181" s="15" t="s">
        <v>80</v>
      </c>
      <c r="AY181" s="264" t="s">
        <v>133</v>
      </c>
    </row>
    <row r="182" s="2" customFormat="1" ht="16.5" customHeight="1">
      <c r="A182" s="40"/>
      <c r="B182" s="41"/>
      <c r="C182" s="220" t="s">
        <v>258</v>
      </c>
      <c r="D182" s="220" t="s">
        <v>136</v>
      </c>
      <c r="E182" s="221" t="s">
        <v>280</v>
      </c>
      <c r="F182" s="222" t="s">
        <v>281</v>
      </c>
      <c r="G182" s="223" t="s">
        <v>178</v>
      </c>
      <c r="H182" s="224">
        <v>173.43000000000001</v>
      </c>
      <c r="I182" s="225"/>
      <c r="J182" s="224">
        <f>ROUND(I182*H182,2)</f>
        <v>0</v>
      </c>
      <c r="K182" s="222" t="s">
        <v>140</v>
      </c>
      <c r="L182" s="46"/>
      <c r="M182" s="226" t="s">
        <v>18</v>
      </c>
      <c r="N182" s="227" t="s">
        <v>43</v>
      </c>
      <c r="O182" s="86"/>
      <c r="P182" s="228">
        <f>O182*H182</f>
        <v>0</v>
      </c>
      <c r="Q182" s="228">
        <v>0.00025999999999999998</v>
      </c>
      <c r="R182" s="228">
        <f>Q182*H182</f>
        <v>0.045091799999999994</v>
      </c>
      <c r="S182" s="228">
        <v>0</v>
      </c>
      <c r="T182" s="22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0" t="s">
        <v>141</v>
      </c>
      <c r="AT182" s="230" t="s">
        <v>136</v>
      </c>
      <c r="AU182" s="230" t="s">
        <v>82</v>
      </c>
      <c r="AY182" s="19" t="s">
        <v>133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9" t="s">
        <v>80</v>
      </c>
      <c r="BK182" s="231">
        <f>ROUND(I182*H182,2)</f>
        <v>0</v>
      </c>
      <c r="BL182" s="19" t="s">
        <v>141</v>
      </c>
      <c r="BM182" s="230" t="s">
        <v>1085</v>
      </c>
    </row>
    <row r="183" s="14" customFormat="1">
      <c r="A183" s="14"/>
      <c r="B183" s="243"/>
      <c r="C183" s="244"/>
      <c r="D183" s="234" t="s">
        <v>143</v>
      </c>
      <c r="E183" s="245" t="s">
        <v>18</v>
      </c>
      <c r="F183" s="246" t="s">
        <v>1086</v>
      </c>
      <c r="G183" s="244"/>
      <c r="H183" s="247">
        <v>56.490000000000002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143</v>
      </c>
      <c r="AU183" s="253" t="s">
        <v>82</v>
      </c>
      <c r="AV183" s="14" t="s">
        <v>82</v>
      </c>
      <c r="AW183" s="14" t="s">
        <v>34</v>
      </c>
      <c r="AX183" s="14" t="s">
        <v>72</v>
      </c>
      <c r="AY183" s="253" t="s">
        <v>133</v>
      </c>
    </row>
    <row r="184" s="14" customFormat="1">
      <c r="A184" s="14"/>
      <c r="B184" s="243"/>
      <c r="C184" s="244"/>
      <c r="D184" s="234" t="s">
        <v>143</v>
      </c>
      <c r="E184" s="245" t="s">
        <v>18</v>
      </c>
      <c r="F184" s="246" t="s">
        <v>1087</v>
      </c>
      <c r="G184" s="244"/>
      <c r="H184" s="247">
        <v>116.94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143</v>
      </c>
      <c r="AU184" s="253" t="s">
        <v>82</v>
      </c>
      <c r="AV184" s="14" t="s">
        <v>82</v>
      </c>
      <c r="AW184" s="14" t="s">
        <v>34</v>
      </c>
      <c r="AX184" s="14" t="s">
        <v>72</v>
      </c>
      <c r="AY184" s="253" t="s">
        <v>133</v>
      </c>
    </row>
    <row r="185" s="15" customFormat="1">
      <c r="A185" s="15"/>
      <c r="B185" s="254"/>
      <c r="C185" s="255"/>
      <c r="D185" s="234" t="s">
        <v>143</v>
      </c>
      <c r="E185" s="256" t="s">
        <v>18</v>
      </c>
      <c r="F185" s="257" t="s">
        <v>148</v>
      </c>
      <c r="G185" s="255"/>
      <c r="H185" s="258">
        <v>173.43000000000001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143</v>
      </c>
      <c r="AU185" s="264" t="s">
        <v>82</v>
      </c>
      <c r="AV185" s="15" t="s">
        <v>141</v>
      </c>
      <c r="AW185" s="15" t="s">
        <v>34</v>
      </c>
      <c r="AX185" s="15" t="s">
        <v>80</v>
      </c>
      <c r="AY185" s="264" t="s">
        <v>133</v>
      </c>
    </row>
    <row r="186" s="2" customFormat="1" ht="21.75" customHeight="1">
      <c r="A186" s="40"/>
      <c r="B186" s="41"/>
      <c r="C186" s="220" t="s">
        <v>8</v>
      </c>
      <c r="D186" s="220" t="s">
        <v>136</v>
      </c>
      <c r="E186" s="221" t="s">
        <v>286</v>
      </c>
      <c r="F186" s="222" t="s">
        <v>287</v>
      </c>
      <c r="G186" s="223" t="s">
        <v>178</v>
      </c>
      <c r="H186" s="224">
        <v>56.490000000000002</v>
      </c>
      <c r="I186" s="225"/>
      <c r="J186" s="224">
        <f>ROUND(I186*H186,2)</f>
        <v>0</v>
      </c>
      <c r="K186" s="222" t="s">
        <v>140</v>
      </c>
      <c r="L186" s="46"/>
      <c r="M186" s="226" t="s">
        <v>18</v>
      </c>
      <c r="N186" s="227" t="s">
        <v>43</v>
      </c>
      <c r="O186" s="86"/>
      <c r="P186" s="228">
        <f>O186*H186</f>
        <v>0</v>
      </c>
      <c r="Q186" s="228">
        <v>0.0043800000000000002</v>
      </c>
      <c r="R186" s="228">
        <f>Q186*H186</f>
        <v>0.24742620000000001</v>
      </c>
      <c r="S186" s="228">
        <v>0</v>
      </c>
      <c r="T186" s="22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0" t="s">
        <v>141</v>
      </c>
      <c r="AT186" s="230" t="s">
        <v>136</v>
      </c>
      <c r="AU186" s="230" t="s">
        <v>82</v>
      </c>
      <c r="AY186" s="19" t="s">
        <v>133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80</v>
      </c>
      <c r="BK186" s="231">
        <f>ROUND(I186*H186,2)</f>
        <v>0</v>
      </c>
      <c r="BL186" s="19" t="s">
        <v>141</v>
      </c>
      <c r="BM186" s="230" t="s">
        <v>1088</v>
      </c>
    </row>
    <row r="187" s="13" customFormat="1">
      <c r="A187" s="13"/>
      <c r="B187" s="232"/>
      <c r="C187" s="233"/>
      <c r="D187" s="234" t="s">
        <v>143</v>
      </c>
      <c r="E187" s="235" t="s">
        <v>18</v>
      </c>
      <c r="F187" s="236" t="s">
        <v>1089</v>
      </c>
      <c r="G187" s="233"/>
      <c r="H187" s="235" t="s">
        <v>18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143</v>
      </c>
      <c r="AU187" s="242" t="s">
        <v>82</v>
      </c>
      <c r="AV187" s="13" t="s">
        <v>80</v>
      </c>
      <c r="AW187" s="13" t="s">
        <v>34</v>
      </c>
      <c r="AX187" s="13" t="s">
        <v>72</v>
      </c>
      <c r="AY187" s="242" t="s">
        <v>133</v>
      </c>
    </row>
    <row r="188" s="13" customFormat="1">
      <c r="A188" s="13"/>
      <c r="B188" s="232"/>
      <c r="C188" s="233"/>
      <c r="D188" s="234" t="s">
        <v>143</v>
      </c>
      <c r="E188" s="235" t="s">
        <v>18</v>
      </c>
      <c r="F188" s="236" t="s">
        <v>1090</v>
      </c>
      <c r="G188" s="233"/>
      <c r="H188" s="235" t="s">
        <v>18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143</v>
      </c>
      <c r="AU188" s="242" t="s">
        <v>82</v>
      </c>
      <c r="AV188" s="13" t="s">
        <v>80</v>
      </c>
      <c r="AW188" s="13" t="s">
        <v>34</v>
      </c>
      <c r="AX188" s="13" t="s">
        <v>72</v>
      </c>
      <c r="AY188" s="242" t="s">
        <v>133</v>
      </c>
    </row>
    <row r="189" s="14" customFormat="1">
      <c r="A189" s="14"/>
      <c r="B189" s="243"/>
      <c r="C189" s="244"/>
      <c r="D189" s="234" t="s">
        <v>143</v>
      </c>
      <c r="E189" s="245" t="s">
        <v>18</v>
      </c>
      <c r="F189" s="246" t="s">
        <v>215</v>
      </c>
      <c r="G189" s="244"/>
      <c r="H189" s="247">
        <v>2.8199999999999998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143</v>
      </c>
      <c r="AU189" s="253" t="s">
        <v>82</v>
      </c>
      <c r="AV189" s="14" t="s">
        <v>82</v>
      </c>
      <c r="AW189" s="14" t="s">
        <v>34</v>
      </c>
      <c r="AX189" s="14" t="s">
        <v>72</v>
      </c>
      <c r="AY189" s="253" t="s">
        <v>133</v>
      </c>
    </row>
    <row r="190" s="14" customFormat="1">
      <c r="A190" s="14"/>
      <c r="B190" s="243"/>
      <c r="C190" s="244"/>
      <c r="D190" s="234" t="s">
        <v>143</v>
      </c>
      <c r="E190" s="245" t="s">
        <v>18</v>
      </c>
      <c r="F190" s="246" t="s">
        <v>916</v>
      </c>
      <c r="G190" s="244"/>
      <c r="H190" s="247">
        <v>0.23999999999999999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143</v>
      </c>
      <c r="AU190" s="253" t="s">
        <v>82</v>
      </c>
      <c r="AV190" s="14" t="s">
        <v>82</v>
      </c>
      <c r="AW190" s="14" t="s">
        <v>34</v>
      </c>
      <c r="AX190" s="14" t="s">
        <v>72</v>
      </c>
      <c r="AY190" s="253" t="s">
        <v>133</v>
      </c>
    </row>
    <row r="191" s="14" customFormat="1">
      <c r="A191" s="14"/>
      <c r="B191" s="243"/>
      <c r="C191" s="244"/>
      <c r="D191" s="234" t="s">
        <v>143</v>
      </c>
      <c r="E191" s="245" t="s">
        <v>18</v>
      </c>
      <c r="F191" s="246" t="s">
        <v>1091</v>
      </c>
      <c r="G191" s="244"/>
      <c r="H191" s="247">
        <v>5.79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143</v>
      </c>
      <c r="AU191" s="253" t="s">
        <v>82</v>
      </c>
      <c r="AV191" s="14" t="s">
        <v>82</v>
      </c>
      <c r="AW191" s="14" t="s">
        <v>34</v>
      </c>
      <c r="AX191" s="14" t="s">
        <v>72</v>
      </c>
      <c r="AY191" s="253" t="s">
        <v>133</v>
      </c>
    </row>
    <row r="192" s="14" customFormat="1">
      <c r="A192" s="14"/>
      <c r="B192" s="243"/>
      <c r="C192" s="244"/>
      <c r="D192" s="234" t="s">
        <v>143</v>
      </c>
      <c r="E192" s="245" t="s">
        <v>18</v>
      </c>
      <c r="F192" s="246" t="s">
        <v>1092</v>
      </c>
      <c r="G192" s="244"/>
      <c r="H192" s="247">
        <v>0.26000000000000001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143</v>
      </c>
      <c r="AU192" s="253" t="s">
        <v>82</v>
      </c>
      <c r="AV192" s="14" t="s">
        <v>82</v>
      </c>
      <c r="AW192" s="14" t="s">
        <v>34</v>
      </c>
      <c r="AX192" s="14" t="s">
        <v>72</v>
      </c>
      <c r="AY192" s="253" t="s">
        <v>133</v>
      </c>
    </row>
    <row r="193" s="14" customFormat="1">
      <c r="A193" s="14"/>
      <c r="B193" s="243"/>
      <c r="C193" s="244"/>
      <c r="D193" s="234" t="s">
        <v>143</v>
      </c>
      <c r="E193" s="245" t="s">
        <v>18</v>
      </c>
      <c r="F193" s="246" t="s">
        <v>214</v>
      </c>
      <c r="G193" s="244"/>
      <c r="H193" s="247">
        <v>1.0800000000000001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143</v>
      </c>
      <c r="AU193" s="253" t="s">
        <v>82</v>
      </c>
      <c r="AV193" s="14" t="s">
        <v>82</v>
      </c>
      <c r="AW193" s="14" t="s">
        <v>34</v>
      </c>
      <c r="AX193" s="14" t="s">
        <v>72</v>
      </c>
      <c r="AY193" s="253" t="s">
        <v>133</v>
      </c>
    </row>
    <row r="194" s="14" customFormat="1">
      <c r="A194" s="14"/>
      <c r="B194" s="243"/>
      <c r="C194" s="244"/>
      <c r="D194" s="234" t="s">
        <v>143</v>
      </c>
      <c r="E194" s="245" t="s">
        <v>18</v>
      </c>
      <c r="F194" s="246" t="s">
        <v>291</v>
      </c>
      <c r="G194" s="244"/>
      <c r="H194" s="247">
        <v>-1.2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143</v>
      </c>
      <c r="AU194" s="253" t="s">
        <v>82</v>
      </c>
      <c r="AV194" s="14" t="s">
        <v>82</v>
      </c>
      <c r="AW194" s="14" t="s">
        <v>34</v>
      </c>
      <c r="AX194" s="14" t="s">
        <v>72</v>
      </c>
      <c r="AY194" s="253" t="s">
        <v>133</v>
      </c>
    </row>
    <row r="195" s="14" customFormat="1">
      <c r="A195" s="14"/>
      <c r="B195" s="243"/>
      <c r="C195" s="244"/>
      <c r="D195" s="234" t="s">
        <v>143</v>
      </c>
      <c r="E195" s="245" t="s">
        <v>18</v>
      </c>
      <c r="F195" s="246" t="s">
        <v>1093</v>
      </c>
      <c r="G195" s="244"/>
      <c r="H195" s="247">
        <v>4.8799999999999999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143</v>
      </c>
      <c r="AU195" s="253" t="s">
        <v>82</v>
      </c>
      <c r="AV195" s="14" t="s">
        <v>82</v>
      </c>
      <c r="AW195" s="14" t="s">
        <v>34</v>
      </c>
      <c r="AX195" s="14" t="s">
        <v>72</v>
      </c>
      <c r="AY195" s="253" t="s">
        <v>133</v>
      </c>
    </row>
    <row r="196" s="14" customFormat="1">
      <c r="A196" s="14"/>
      <c r="B196" s="243"/>
      <c r="C196" s="244"/>
      <c r="D196" s="234" t="s">
        <v>143</v>
      </c>
      <c r="E196" s="245" t="s">
        <v>18</v>
      </c>
      <c r="F196" s="246" t="s">
        <v>302</v>
      </c>
      <c r="G196" s="244"/>
      <c r="H196" s="247">
        <v>0.089999999999999997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143</v>
      </c>
      <c r="AU196" s="253" t="s">
        <v>82</v>
      </c>
      <c r="AV196" s="14" t="s">
        <v>82</v>
      </c>
      <c r="AW196" s="14" t="s">
        <v>34</v>
      </c>
      <c r="AX196" s="14" t="s">
        <v>72</v>
      </c>
      <c r="AY196" s="253" t="s">
        <v>133</v>
      </c>
    </row>
    <row r="197" s="14" customFormat="1">
      <c r="A197" s="14"/>
      <c r="B197" s="243"/>
      <c r="C197" s="244"/>
      <c r="D197" s="234" t="s">
        <v>143</v>
      </c>
      <c r="E197" s="245" t="s">
        <v>18</v>
      </c>
      <c r="F197" s="246" t="s">
        <v>291</v>
      </c>
      <c r="G197" s="244"/>
      <c r="H197" s="247">
        <v>-1.2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143</v>
      </c>
      <c r="AU197" s="253" t="s">
        <v>82</v>
      </c>
      <c r="AV197" s="14" t="s">
        <v>82</v>
      </c>
      <c r="AW197" s="14" t="s">
        <v>34</v>
      </c>
      <c r="AX197" s="14" t="s">
        <v>72</v>
      </c>
      <c r="AY197" s="253" t="s">
        <v>133</v>
      </c>
    </row>
    <row r="198" s="14" customFormat="1">
      <c r="A198" s="14"/>
      <c r="B198" s="243"/>
      <c r="C198" s="244"/>
      <c r="D198" s="234" t="s">
        <v>143</v>
      </c>
      <c r="E198" s="245" t="s">
        <v>18</v>
      </c>
      <c r="F198" s="246" t="s">
        <v>1094</v>
      </c>
      <c r="G198" s="244"/>
      <c r="H198" s="247">
        <v>4.75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143</v>
      </c>
      <c r="AU198" s="253" t="s">
        <v>82</v>
      </c>
      <c r="AV198" s="14" t="s">
        <v>82</v>
      </c>
      <c r="AW198" s="14" t="s">
        <v>34</v>
      </c>
      <c r="AX198" s="14" t="s">
        <v>72</v>
      </c>
      <c r="AY198" s="253" t="s">
        <v>133</v>
      </c>
    </row>
    <row r="199" s="14" customFormat="1">
      <c r="A199" s="14"/>
      <c r="B199" s="243"/>
      <c r="C199" s="244"/>
      <c r="D199" s="234" t="s">
        <v>143</v>
      </c>
      <c r="E199" s="245" t="s">
        <v>18</v>
      </c>
      <c r="F199" s="246" t="s">
        <v>1094</v>
      </c>
      <c r="G199" s="244"/>
      <c r="H199" s="247">
        <v>4.75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143</v>
      </c>
      <c r="AU199" s="253" t="s">
        <v>82</v>
      </c>
      <c r="AV199" s="14" t="s">
        <v>82</v>
      </c>
      <c r="AW199" s="14" t="s">
        <v>34</v>
      </c>
      <c r="AX199" s="14" t="s">
        <v>72</v>
      </c>
      <c r="AY199" s="253" t="s">
        <v>133</v>
      </c>
    </row>
    <row r="200" s="13" customFormat="1">
      <c r="A200" s="13"/>
      <c r="B200" s="232"/>
      <c r="C200" s="233"/>
      <c r="D200" s="234" t="s">
        <v>143</v>
      </c>
      <c r="E200" s="235" t="s">
        <v>18</v>
      </c>
      <c r="F200" s="236" t="s">
        <v>1065</v>
      </c>
      <c r="G200" s="233"/>
      <c r="H200" s="235" t="s">
        <v>18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143</v>
      </c>
      <c r="AU200" s="242" t="s">
        <v>82</v>
      </c>
      <c r="AV200" s="13" t="s">
        <v>80</v>
      </c>
      <c r="AW200" s="13" t="s">
        <v>34</v>
      </c>
      <c r="AX200" s="13" t="s">
        <v>72</v>
      </c>
      <c r="AY200" s="242" t="s">
        <v>133</v>
      </c>
    </row>
    <row r="201" s="14" customFormat="1">
      <c r="A201" s="14"/>
      <c r="B201" s="243"/>
      <c r="C201" s="244"/>
      <c r="D201" s="234" t="s">
        <v>143</v>
      </c>
      <c r="E201" s="245" t="s">
        <v>18</v>
      </c>
      <c r="F201" s="246" t="s">
        <v>320</v>
      </c>
      <c r="G201" s="244"/>
      <c r="H201" s="247">
        <v>4.0199999999999996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143</v>
      </c>
      <c r="AU201" s="253" t="s">
        <v>82</v>
      </c>
      <c r="AV201" s="14" t="s">
        <v>82</v>
      </c>
      <c r="AW201" s="14" t="s">
        <v>34</v>
      </c>
      <c r="AX201" s="14" t="s">
        <v>72</v>
      </c>
      <c r="AY201" s="253" t="s">
        <v>133</v>
      </c>
    </row>
    <row r="202" s="14" customFormat="1">
      <c r="A202" s="14"/>
      <c r="B202" s="243"/>
      <c r="C202" s="244"/>
      <c r="D202" s="234" t="s">
        <v>143</v>
      </c>
      <c r="E202" s="245" t="s">
        <v>18</v>
      </c>
      <c r="F202" s="246" t="s">
        <v>1095</v>
      </c>
      <c r="G202" s="244"/>
      <c r="H202" s="247">
        <v>2.5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143</v>
      </c>
      <c r="AU202" s="253" t="s">
        <v>82</v>
      </c>
      <c r="AV202" s="14" t="s">
        <v>82</v>
      </c>
      <c r="AW202" s="14" t="s">
        <v>34</v>
      </c>
      <c r="AX202" s="14" t="s">
        <v>72</v>
      </c>
      <c r="AY202" s="253" t="s">
        <v>133</v>
      </c>
    </row>
    <row r="203" s="14" customFormat="1">
      <c r="A203" s="14"/>
      <c r="B203" s="243"/>
      <c r="C203" s="244"/>
      <c r="D203" s="234" t="s">
        <v>143</v>
      </c>
      <c r="E203" s="245" t="s">
        <v>18</v>
      </c>
      <c r="F203" s="246" t="s">
        <v>1096</v>
      </c>
      <c r="G203" s="244"/>
      <c r="H203" s="247">
        <v>-2.7799999999999998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143</v>
      </c>
      <c r="AU203" s="253" t="s">
        <v>82</v>
      </c>
      <c r="AV203" s="14" t="s">
        <v>82</v>
      </c>
      <c r="AW203" s="14" t="s">
        <v>34</v>
      </c>
      <c r="AX203" s="14" t="s">
        <v>72</v>
      </c>
      <c r="AY203" s="253" t="s">
        <v>133</v>
      </c>
    </row>
    <row r="204" s="13" customFormat="1">
      <c r="A204" s="13"/>
      <c r="B204" s="232"/>
      <c r="C204" s="233"/>
      <c r="D204" s="234" t="s">
        <v>143</v>
      </c>
      <c r="E204" s="235" t="s">
        <v>18</v>
      </c>
      <c r="F204" s="236" t="s">
        <v>1067</v>
      </c>
      <c r="G204" s="233"/>
      <c r="H204" s="235" t="s">
        <v>18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143</v>
      </c>
      <c r="AU204" s="242" t="s">
        <v>82</v>
      </c>
      <c r="AV204" s="13" t="s">
        <v>80</v>
      </c>
      <c r="AW204" s="13" t="s">
        <v>34</v>
      </c>
      <c r="AX204" s="13" t="s">
        <v>72</v>
      </c>
      <c r="AY204" s="242" t="s">
        <v>133</v>
      </c>
    </row>
    <row r="205" s="14" customFormat="1">
      <c r="A205" s="14"/>
      <c r="B205" s="243"/>
      <c r="C205" s="244"/>
      <c r="D205" s="234" t="s">
        <v>143</v>
      </c>
      <c r="E205" s="245" t="s">
        <v>18</v>
      </c>
      <c r="F205" s="246" t="s">
        <v>1095</v>
      </c>
      <c r="G205" s="244"/>
      <c r="H205" s="247">
        <v>2.5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143</v>
      </c>
      <c r="AU205" s="253" t="s">
        <v>82</v>
      </c>
      <c r="AV205" s="14" t="s">
        <v>82</v>
      </c>
      <c r="AW205" s="14" t="s">
        <v>34</v>
      </c>
      <c r="AX205" s="14" t="s">
        <v>72</v>
      </c>
      <c r="AY205" s="253" t="s">
        <v>133</v>
      </c>
    </row>
    <row r="206" s="14" customFormat="1">
      <c r="A206" s="14"/>
      <c r="B206" s="243"/>
      <c r="C206" s="244"/>
      <c r="D206" s="234" t="s">
        <v>143</v>
      </c>
      <c r="E206" s="245" t="s">
        <v>18</v>
      </c>
      <c r="F206" s="246" t="s">
        <v>1097</v>
      </c>
      <c r="G206" s="244"/>
      <c r="H206" s="247">
        <v>1.4299999999999999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143</v>
      </c>
      <c r="AU206" s="253" t="s">
        <v>82</v>
      </c>
      <c r="AV206" s="14" t="s">
        <v>82</v>
      </c>
      <c r="AW206" s="14" t="s">
        <v>34</v>
      </c>
      <c r="AX206" s="14" t="s">
        <v>72</v>
      </c>
      <c r="AY206" s="253" t="s">
        <v>133</v>
      </c>
    </row>
    <row r="207" s="14" customFormat="1">
      <c r="A207" s="14"/>
      <c r="B207" s="243"/>
      <c r="C207" s="244"/>
      <c r="D207" s="234" t="s">
        <v>143</v>
      </c>
      <c r="E207" s="245" t="s">
        <v>18</v>
      </c>
      <c r="F207" s="246" t="s">
        <v>1098</v>
      </c>
      <c r="G207" s="244"/>
      <c r="H207" s="247">
        <v>-1.1799999999999999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143</v>
      </c>
      <c r="AU207" s="253" t="s">
        <v>82</v>
      </c>
      <c r="AV207" s="14" t="s">
        <v>82</v>
      </c>
      <c r="AW207" s="14" t="s">
        <v>34</v>
      </c>
      <c r="AX207" s="14" t="s">
        <v>72</v>
      </c>
      <c r="AY207" s="253" t="s">
        <v>133</v>
      </c>
    </row>
    <row r="208" s="13" customFormat="1">
      <c r="A208" s="13"/>
      <c r="B208" s="232"/>
      <c r="C208" s="233"/>
      <c r="D208" s="234" t="s">
        <v>143</v>
      </c>
      <c r="E208" s="235" t="s">
        <v>18</v>
      </c>
      <c r="F208" s="236" t="s">
        <v>1099</v>
      </c>
      <c r="G208" s="233"/>
      <c r="H208" s="235" t="s">
        <v>18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143</v>
      </c>
      <c r="AU208" s="242" t="s">
        <v>82</v>
      </c>
      <c r="AV208" s="13" t="s">
        <v>80</v>
      </c>
      <c r="AW208" s="13" t="s">
        <v>34</v>
      </c>
      <c r="AX208" s="13" t="s">
        <v>72</v>
      </c>
      <c r="AY208" s="242" t="s">
        <v>133</v>
      </c>
    </row>
    <row r="209" s="14" customFormat="1">
      <c r="A209" s="14"/>
      <c r="B209" s="243"/>
      <c r="C209" s="244"/>
      <c r="D209" s="234" t="s">
        <v>143</v>
      </c>
      <c r="E209" s="245" t="s">
        <v>18</v>
      </c>
      <c r="F209" s="246" t="s">
        <v>1100</v>
      </c>
      <c r="G209" s="244"/>
      <c r="H209" s="247">
        <v>5.1100000000000003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143</v>
      </c>
      <c r="AU209" s="253" t="s">
        <v>82</v>
      </c>
      <c r="AV209" s="14" t="s">
        <v>82</v>
      </c>
      <c r="AW209" s="14" t="s">
        <v>34</v>
      </c>
      <c r="AX209" s="14" t="s">
        <v>72</v>
      </c>
      <c r="AY209" s="253" t="s">
        <v>133</v>
      </c>
    </row>
    <row r="210" s="14" customFormat="1">
      <c r="A210" s="14"/>
      <c r="B210" s="243"/>
      <c r="C210" s="244"/>
      <c r="D210" s="234" t="s">
        <v>143</v>
      </c>
      <c r="E210" s="245" t="s">
        <v>18</v>
      </c>
      <c r="F210" s="246" t="s">
        <v>1071</v>
      </c>
      <c r="G210" s="244"/>
      <c r="H210" s="247">
        <v>6.1299999999999999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143</v>
      </c>
      <c r="AU210" s="253" t="s">
        <v>82</v>
      </c>
      <c r="AV210" s="14" t="s">
        <v>82</v>
      </c>
      <c r="AW210" s="14" t="s">
        <v>34</v>
      </c>
      <c r="AX210" s="14" t="s">
        <v>72</v>
      </c>
      <c r="AY210" s="253" t="s">
        <v>133</v>
      </c>
    </row>
    <row r="211" s="14" customFormat="1">
      <c r="A211" s="14"/>
      <c r="B211" s="243"/>
      <c r="C211" s="244"/>
      <c r="D211" s="234" t="s">
        <v>143</v>
      </c>
      <c r="E211" s="245" t="s">
        <v>18</v>
      </c>
      <c r="F211" s="246" t="s">
        <v>1101</v>
      </c>
      <c r="G211" s="244"/>
      <c r="H211" s="247">
        <v>-2.3999999999999999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143</v>
      </c>
      <c r="AU211" s="253" t="s">
        <v>82</v>
      </c>
      <c r="AV211" s="14" t="s">
        <v>82</v>
      </c>
      <c r="AW211" s="14" t="s">
        <v>34</v>
      </c>
      <c r="AX211" s="14" t="s">
        <v>72</v>
      </c>
      <c r="AY211" s="253" t="s">
        <v>133</v>
      </c>
    </row>
    <row r="212" s="13" customFormat="1">
      <c r="A212" s="13"/>
      <c r="B212" s="232"/>
      <c r="C212" s="233"/>
      <c r="D212" s="234" t="s">
        <v>143</v>
      </c>
      <c r="E212" s="235" t="s">
        <v>18</v>
      </c>
      <c r="F212" s="236" t="s">
        <v>1102</v>
      </c>
      <c r="G212" s="233"/>
      <c r="H212" s="235" t="s">
        <v>18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143</v>
      </c>
      <c r="AU212" s="242" t="s">
        <v>82</v>
      </c>
      <c r="AV212" s="13" t="s">
        <v>80</v>
      </c>
      <c r="AW212" s="13" t="s">
        <v>34</v>
      </c>
      <c r="AX212" s="13" t="s">
        <v>72</v>
      </c>
      <c r="AY212" s="242" t="s">
        <v>133</v>
      </c>
    </row>
    <row r="213" s="14" customFormat="1">
      <c r="A213" s="14"/>
      <c r="B213" s="243"/>
      <c r="C213" s="244"/>
      <c r="D213" s="234" t="s">
        <v>143</v>
      </c>
      <c r="E213" s="245" t="s">
        <v>18</v>
      </c>
      <c r="F213" s="246" t="s">
        <v>1103</v>
      </c>
      <c r="G213" s="244"/>
      <c r="H213" s="247">
        <v>4.9900000000000002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143</v>
      </c>
      <c r="AU213" s="253" t="s">
        <v>82</v>
      </c>
      <c r="AV213" s="14" t="s">
        <v>82</v>
      </c>
      <c r="AW213" s="14" t="s">
        <v>34</v>
      </c>
      <c r="AX213" s="14" t="s">
        <v>72</v>
      </c>
      <c r="AY213" s="253" t="s">
        <v>133</v>
      </c>
    </row>
    <row r="214" s="14" customFormat="1">
      <c r="A214" s="14"/>
      <c r="B214" s="243"/>
      <c r="C214" s="244"/>
      <c r="D214" s="234" t="s">
        <v>143</v>
      </c>
      <c r="E214" s="245" t="s">
        <v>18</v>
      </c>
      <c r="F214" s="246" t="s">
        <v>214</v>
      </c>
      <c r="G214" s="244"/>
      <c r="H214" s="247">
        <v>1.0800000000000001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143</v>
      </c>
      <c r="AU214" s="253" t="s">
        <v>82</v>
      </c>
      <c r="AV214" s="14" t="s">
        <v>82</v>
      </c>
      <c r="AW214" s="14" t="s">
        <v>34</v>
      </c>
      <c r="AX214" s="14" t="s">
        <v>72</v>
      </c>
      <c r="AY214" s="253" t="s">
        <v>133</v>
      </c>
    </row>
    <row r="215" s="14" customFormat="1">
      <c r="A215" s="14"/>
      <c r="B215" s="243"/>
      <c r="C215" s="244"/>
      <c r="D215" s="234" t="s">
        <v>143</v>
      </c>
      <c r="E215" s="245" t="s">
        <v>18</v>
      </c>
      <c r="F215" s="246" t="s">
        <v>302</v>
      </c>
      <c r="G215" s="244"/>
      <c r="H215" s="247">
        <v>0.089999999999999997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143</v>
      </c>
      <c r="AU215" s="253" t="s">
        <v>82</v>
      </c>
      <c r="AV215" s="14" t="s">
        <v>82</v>
      </c>
      <c r="AW215" s="14" t="s">
        <v>34</v>
      </c>
      <c r="AX215" s="14" t="s">
        <v>72</v>
      </c>
      <c r="AY215" s="253" t="s">
        <v>133</v>
      </c>
    </row>
    <row r="216" s="14" customFormat="1">
      <c r="A216" s="14"/>
      <c r="B216" s="243"/>
      <c r="C216" s="244"/>
      <c r="D216" s="234" t="s">
        <v>143</v>
      </c>
      <c r="E216" s="245" t="s">
        <v>18</v>
      </c>
      <c r="F216" s="246" t="s">
        <v>1103</v>
      </c>
      <c r="G216" s="244"/>
      <c r="H216" s="247">
        <v>4.9900000000000002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143</v>
      </c>
      <c r="AU216" s="253" t="s">
        <v>82</v>
      </c>
      <c r="AV216" s="14" t="s">
        <v>82</v>
      </c>
      <c r="AW216" s="14" t="s">
        <v>34</v>
      </c>
      <c r="AX216" s="14" t="s">
        <v>72</v>
      </c>
      <c r="AY216" s="253" t="s">
        <v>133</v>
      </c>
    </row>
    <row r="217" s="14" customFormat="1">
      <c r="A217" s="14"/>
      <c r="B217" s="243"/>
      <c r="C217" s="244"/>
      <c r="D217" s="234" t="s">
        <v>143</v>
      </c>
      <c r="E217" s="245" t="s">
        <v>18</v>
      </c>
      <c r="F217" s="246" t="s">
        <v>214</v>
      </c>
      <c r="G217" s="244"/>
      <c r="H217" s="247">
        <v>1.0800000000000001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143</v>
      </c>
      <c r="AU217" s="253" t="s">
        <v>82</v>
      </c>
      <c r="AV217" s="14" t="s">
        <v>82</v>
      </c>
      <c r="AW217" s="14" t="s">
        <v>34</v>
      </c>
      <c r="AX217" s="14" t="s">
        <v>72</v>
      </c>
      <c r="AY217" s="253" t="s">
        <v>133</v>
      </c>
    </row>
    <row r="218" s="14" customFormat="1">
      <c r="A218" s="14"/>
      <c r="B218" s="243"/>
      <c r="C218" s="244"/>
      <c r="D218" s="234" t="s">
        <v>143</v>
      </c>
      <c r="E218" s="245" t="s">
        <v>18</v>
      </c>
      <c r="F218" s="246" t="s">
        <v>1104</v>
      </c>
      <c r="G218" s="244"/>
      <c r="H218" s="247">
        <v>0.089999999999999997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143</v>
      </c>
      <c r="AU218" s="253" t="s">
        <v>82</v>
      </c>
      <c r="AV218" s="14" t="s">
        <v>82</v>
      </c>
      <c r="AW218" s="14" t="s">
        <v>34</v>
      </c>
      <c r="AX218" s="14" t="s">
        <v>72</v>
      </c>
      <c r="AY218" s="253" t="s">
        <v>133</v>
      </c>
    </row>
    <row r="219" s="14" customFormat="1">
      <c r="A219" s="14"/>
      <c r="B219" s="243"/>
      <c r="C219" s="244"/>
      <c r="D219" s="234" t="s">
        <v>143</v>
      </c>
      <c r="E219" s="245" t="s">
        <v>18</v>
      </c>
      <c r="F219" s="246" t="s">
        <v>1105</v>
      </c>
      <c r="G219" s="244"/>
      <c r="H219" s="247">
        <v>-2.3599999999999999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143</v>
      </c>
      <c r="AU219" s="253" t="s">
        <v>82</v>
      </c>
      <c r="AV219" s="14" t="s">
        <v>82</v>
      </c>
      <c r="AW219" s="14" t="s">
        <v>34</v>
      </c>
      <c r="AX219" s="14" t="s">
        <v>72</v>
      </c>
      <c r="AY219" s="253" t="s">
        <v>133</v>
      </c>
    </row>
    <row r="220" s="13" customFormat="1">
      <c r="A220" s="13"/>
      <c r="B220" s="232"/>
      <c r="C220" s="233"/>
      <c r="D220" s="234" t="s">
        <v>143</v>
      </c>
      <c r="E220" s="235" t="s">
        <v>18</v>
      </c>
      <c r="F220" s="236" t="s">
        <v>1106</v>
      </c>
      <c r="G220" s="233"/>
      <c r="H220" s="235" t="s">
        <v>18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143</v>
      </c>
      <c r="AU220" s="242" t="s">
        <v>82</v>
      </c>
      <c r="AV220" s="13" t="s">
        <v>80</v>
      </c>
      <c r="AW220" s="13" t="s">
        <v>34</v>
      </c>
      <c r="AX220" s="13" t="s">
        <v>72</v>
      </c>
      <c r="AY220" s="242" t="s">
        <v>133</v>
      </c>
    </row>
    <row r="221" s="14" customFormat="1">
      <c r="A221" s="14"/>
      <c r="B221" s="243"/>
      <c r="C221" s="244"/>
      <c r="D221" s="234" t="s">
        <v>143</v>
      </c>
      <c r="E221" s="245" t="s">
        <v>18</v>
      </c>
      <c r="F221" s="246" t="s">
        <v>1072</v>
      </c>
      <c r="G221" s="244"/>
      <c r="H221" s="247">
        <v>8.9399999999999995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143</v>
      </c>
      <c r="AU221" s="253" t="s">
        <v>82</v>
      </c>
      <c r="AV221" s="14" t="s">
        <v>82</v>
      </c>
      <c r="AW221" s="14" t="s">
        <v>34</v>
      </c>
      <c r="AX221" s="14" t="s">
        <v>72</v>
      </c>
      <c r="AY221" s="253" t="s">
        <v>133</v>
      </c>
    </row>
    <row r="222" s="15" customFormat="1">
      <c r="A222" s="15"/>
      <c r="B222" s="254"/>
      <c r="C222" s="255"/>
      <c r="D222" s="234" t="s">
        <v>143</v>
      </c>
      <c r="E222" s="256" t="s">
        <v>18</v>
      </c>
      <c r="F222" s="257" t="s">
        <v>148</v>
      </c>
      <c r="G222" s="255"/>
      <c r="H222" s="258">
        <v>56.490000000000009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143</v>
      </c>
      <c r="AU222" s="264" t="s">
        <v>82</v>
      </c>
      <c r="AV222" s="15" t="s">
        <v>141</v>
      </c>
      <c r="AW222" s="15" t="s">
        <v>34</v>
      </c>
      <c r="AX222" s="15" t="s">
        <v>80</v>
      </c>
      <c r="AY222" s="264" t="s">
        <v>133</v>
      </c>
    </row>
    <row r="223" s="2" customFormat="1" ht="16.5" customHeight="1">
      <c r="A223" s="40"/>
      <c r="B223" s="41"/>
      <c r="C223" s="220" t="s">
        <v>270</v>
      </c>
      <c r="D223" s="220" t="s">
        <v>136</v>
      </c>
      <c r="E223" s="221" t="s">
        <v>332</v>
      </c>
      <c r="F223" s="222" t="s">
        <v>333</v>
      </c>
      <c r="G223" s="223" t="s">
        <v>178</v>
      </c>
      <c r="H223" s="224">
        <v>96.269999999999996</v>
      </c>
      <c r="I223" s="225"/>
      <c r="J223" s="224">
        <f>ROUND(I223*H223,2)</f>
        <v>0</v>
      </c>
      <c r="K223" s="222" t="s">
        <v>140</v>
      </c>
      <c r="L223" s="46"/>
      <c r="M223" s="226" t="s">
        <v>18</v>
      </c>
      <c r="N223" s="227" t="s">
        <v>43</v>
      </c>
      <c r="O223" s="86"/>
      <c r="P223" s="228">
        <f>O223*H223</f>
        <v>0</v>
      </c>
      <c r="Q223" s="228">
        <v>0.0030000000000000001</v>
      </c>
      <c r="R223" s="228">
        <f>Q223*H223</f>
        <v>0.28881000000000001</v>
      </c>
      <c r="S223" s="228">
        <v>0</v>
      </c>
      <c r="T223" s="22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0" t="s">
        <v>141</v>
      </c>
      <c r="AT223" s="230" t="s">
        <v>136</v>
      </c>
      <c r="AU223" s="230" t="s">
        <v>82</v>
      </c>
      <c r="AY223" s="19" t="s">
        <v>133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80</v>
      </c>
      <c r="BK223" s="231">
        <f>ROUND(I223*H223,2)</f>
        <v>0</v>
      </c>
      <c r="BL223" s="19" t="s">
        <v>141</v>
      </c>
      <c r="BM223" s="230" t="s">
        <v>1107</v>
      </c>
    </row>
    <row r="224" s="14" customFormat="1">
      <c r="A224" s="14"/>
      <c r="B224" s="243"/>
      <c r="C224" s="244"/>
      <c r="D224" s="234" t="s">
        <v>143</v>
      </c>
      <c r="E224" s="245" t="s">
        <v>18</v>
      </c>
      <c r="F224" s="246" t="s">
        <v>1086</v>
      </c>
      <c r="G224" s="244"/>
      <c r="H224" s="247">
        <v>56.490000000000002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143</v>
      </c>
      <c r="AU224" s="253" t="s">
        <v>82</v>
      </c>
      <c r="AV224" s="14" t="s">
        <v>82</v>
      </c>
      <c r="AW224" s="14" t="s">
        <v>34</v>
      </c>
      <c r="AX224" s="14" t="s">
        <v>72</v>
      </c>
      <c r="AY224" s="253" t="s">
        <v>133</v>
      </c>
    </row>
    <row r="225" s="14" customFormat="1">
      <c r="A225" s="14"/>
      <c r="B225" s="243"/>
      <c r="C225" s="244"/>
      <c r="D225" s="234" t="s">
        <v>143</v>
      </c>
      <c r="E225" s="245" t="s">
        <v>18</v>
      </c>
      <c r="F225" s="246" t="s">
        <v>1087</v>
      </c>
      <c r="G225" s="244"/>
      <c r="H225" s="247">
        <v>116.94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143</v>
      </c>
      <c r="AU225" s="253" t="s">
        <v>82</v>
      </c>
      <c r="AV225" s="14" t="s">
        <v>82</v>
      </c>
      <c r="AW225" s="14" t="s">
        <v>34</v>
      </c>
      <c r="AX225" s="14" t="s">
        <v>72</v>
      </c>
      <c r="AY225" s="253" t="s">
        <v>133</v>
      </c>
    </row>
    <row r="226" s="16" customFormat="1">
      <c r="A226" s="16"/>
      <c r="B226" s="279"/>
      <c r="C226" s="280"/>
      <c r="D226" s="234" t="s">
        <v>143</v>
      </c>
      <c r="E226" s="281" t="s">
        <v>18</v>
      </c>
      <c r="F226" s="282" t="s">
        <v>1108</v>
      </c>
      <c r="G226" s="280"/>
      <c r="H226" s="283">
        <v>173.43000000000001</v>
      </c>
      <c r="I226" s="284"/>
      <c r="J226" s="280"/>
      <c r="K226" s="280"/>
      <c r="L226" s="285"/>
      <c r="M226" s="286"/>
      <c r="N226" s="287"/>
      <c r="O226" s="287"/>
      <c r="P226" s="287"/>
      <c r="Q226" s="287"/>
      <c r="R226" s="287"/>
      <c r="S226" s="287"/>
      <c r="T226" s="28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9" t="s">
        <v>143</v>
      </c>
      <c r="AU226" s="289" t="s">
        <v>82</v>
      </c>
      <c r="AV226" s="16" t="s">
        <v>134</v>
      </c>
      <c r="AW226" s="16" t="s">
        <v>34</v>
      </c>
      <c r="AX226" s="16" t="s">
        <v>72</v>
      </c>
      <c r="AY226" s="289" t="s">
        <v>133</v>
      </c>
    </row>
    <row r="227" s="13" customFormat="1">
      <c r="A227" s="13"/>
      <c r="B227" s="232"/>
      <c r="C227" s="233"/>
      <c r="D227" s="234" t="s">
        <v>143</v>
      </c>
      <c r="E227" s="235" t="s">
        <v>18</v>
      </c>
      <c r="F227" s="236" t="s">
        <v>335</v>
      </c>
      <c r="G227" s="233"/>
      <c r="H227" s="235" t="s">
        <v>18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143</v>
      </c>
      <c r="AU227" s="242" t="s">
        <v>82</v>
      </c>
      <c r="AV227" s="13" t="s">
        <v>80</v>
      </c>
      <c r="AW227" s="13" t="s">
        <v>34</v>
      </c>
      <c r="AX227" s="13" t="s">
        <v>72</v>
      </c>
      <c r="AY227" s="242" t="s">
        <v>133</v>
      </c>
    </row>
    <row r="228" s="14" customFormat="1">
      <c r="A228" s="14"/>
      <c r="B228" s="243"/>
      <c r="C228" s="244"/>
      <c r="D228" s="234" t="s">
        <v>143</v>
      </c>
      <c r="E228" s="245" t="s">
        <v>18</v>
      </c>
      <c r="F228" s="246" t="s">
        <v>1109</v>
      </c>
      <c r="G228" s="244"/>
      <c r="H228" s="247">
        <v>-77.159999999999997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143</v>
      </c>
      <c r="AU228" s="253" t="s">
        <v>82</v>
      </c>
      <c r="AV228" s="14" t="s">
        <v>82</v>
      </c>
      <c r="AW228" s="14" t="s">
        <v>34</v>
      </c>
      <c r="AX228" s="14" t="s">
        <v>72</v>
      </c>
      <c r="AY228" s="253" t="s">
        <v>133</v>
      </c>
    </row>
    <row r="229" s="15" customFormat="1">
      <c r="A229" s="15"/>
      <c r="B229" s="254"/>
      <c r="C229" s="255"/>
      <c r="D229" s="234" t="s">
        <v>143</v>
      </c>
      <c r="E229" s="256" t="s">
        <v>18</v>
      </c>
      <c r="F229" s="257" t="s">
        <v>148</v>
      </c>
      <c r="G229" s="255"/>
      <c r="H229" s="258">
        <v>96.27000000000001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143</v>
      </c>
      <c r="AU229" s="264" t="s">
        <v>82</v>
      </c>
      <c r="AV229" s="15" t="s">
        <v>141</v>
      </c>
      <c r="AW229" s="15" t="s">
        <v>34</v>
      </c>
      <c r="AX229" s="15" t="s">
        <v>80</v>
      </c>
      <c r="AY229" s="264" t="s">
        <v>133</v>
      </c>
    </row>
    <row r="230" s="2" customFormat="1" ht="21.75" customHeight="1">
      <c r="A230" s="40"/>
      <c r="B230" s="41"/>
      <c r="C230" s="220" t="s">
        <v>279</v>
      </c>
      <c r="D230" s="220" t="s">
        <v>136</v>
      </c>
      <c r="E230" s="221" t="s">
        <v>338</v>
      </c>
      <c r="F230" s="222" t="s">
        <v>339</v>
      </c>
      <c r="G230" s="223" t="s">
        <v>178</v>
      </c>
      <c r="H230" s="224">
        <v>116.94</v>
      </c>
      <c r="I230" s="225"/>
      <c r="J230" s="224">
        <f>ROUND(I230*H230,2)</f>
        <v>0</v>
      </c>
      <c r="K230" s="222" t="s">
        <v>140</v>
      </c>
      <c r="L230" s="46"/>
      <c r="M230" s="226" t="s">
        <v>18</v>
      </c>
      <c r="N230" s="227" t="s">
        <v>43</v>
      </c>
      <c r="O230" s="86"/>
      <c r="P230" s="228">
        <f>O230*H230</f>
        <v>0</v>
      </c>
      <c r="Q230" s="228">
        <v>0.015400000000000001</v>
      </c>
      <c r="R230" s="228">
        <f>Q230*H230</f>
        <v>1.8008759999999999</v>
      </c>
      <c r="S230" s="228">
        <v>0</v>
      </c>
      <c r="T230" s="22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0" t="s">
        <v>141</v>
      </c>
      <c r="AT230" s="230" t="s">
        <v>136</v>
      </c>
      <c r="AU230" s="230" t="s">
        <v>82</v>
      </c>
      <c r="AY230" s="19" t="s">
        <v>133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80</v>
      </c>
      <c r="BK230" s="231">
        <f>ROUND(I230*H230,2)</f>
        <v>0</v>
      </c>
      <c r="BL230" s="19" t="s">
        <v>141</v>
      </c>
      <c r="BM230" s="230" t="s">
        <v>1110</v>
      </c>
    </row>
    <row r="231" s="13" customFormat="1">
      <c r="A231" s="13"/>
      <c r="B231" s="232"/>
      <c r="C231" s="233"/>
      <c r="D231" s="234" t="s">
        <v>143</v>
      </c>
      <c r="E231" s="235" t="s">
        <v>18</v>
      </c>
      <c r="F231" s="236" t="s">
        <v>1089</v>
      </c>
      <c r="G231" s="233"/>
      <c r="H231" s="235" t="s">
        <v>18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143</v>
      </c>
      <c r="AU231" s="242" t="s">
        <v>82</v>
      </c>
      <c r="AV231" s="13" t="s">
        <v>80</v>
      </c>
      <c r="AW231" s="13" t="s">
        <v>34</v>
      </c>
      <c r="AX231" s="13" t="s">
        <v>72</v>
      </c>
      <c r="AY231" s="242" t="s">
        <v>133</v>
      </c>
    </row>
    <row r="232" s="13" customFormat="1">
      <c r="A232" s="13"/>
      <c r="B232" s="232"/>
      <c r="C232" s="233"/>
      <c r="D232" s="234" t="s">
        <v>143</v>
      </c>
      <c r="E232" s="235" t="s">
        <v>18</v>
      </c>
      <c r="F232" s="236" t="s">
        <v>1090</v>
      </c>
      <c r="G232" s="233"/>
      <c r="H232" s="235" t="s">
        <v>18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143</v>
      </c>
      <c r="AU232" s="242" t="s">
        <v>82</v>
      </c>
      <c r="AV232" s="13" t="s">
        <v>80</v>
      </c>
      <c r="AW232" s="13" t="s">
        <v>34</v>
      </c>
      <c r="AX232" s="13" t="s">
        <v>72</v>
      </c>
      <c r="AY232" s="242" t="s">
        <v>133</v>
      </c>
    </row>
    <row r="233" s="14" customFormat="1">
      <c r="A233" s="14"/>
      <c r="B233" s="243"/>
      <c r="C233" s="244"/>
      <c r="D233" s="234" t="s">
        <v>143</v>
      </c>
      <c r="E233" s="245" t="s">
        <v>18</v>
      </c>
      <c r="F233" s="246" t="s">
        <v>1111</v>
      </c>
      <c r="G233" s="244"/>
      <c r="H233" s="247">
        <v>41.979999999999997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143</v>
      </c>
      <c r="AU233" s="253" t="s">
        <v>82</v>
      </c>
      <c r="AV233" s="14" t="s">
        <v>82</v>
      </c>
      <c r="AW233" s="14" t="s">
        <v>34</v>
      </c>
      <c r="AX233" s="14" t="s">
        <v>72</v>
      </c>
      <c r="AY233" s="253" t="s">
        <v>133</v>
      </c>
    </row>
    <row r="234" s="14" customFormat="1">
      <c r="A234" s="14"/>
      <c r="B234" s="243"/>
      <c r="C234" s="244"/>
      <c r="D234" s="234" t="s">
        <v>143</v>
      </c>
      <c r="E234" s="245" t="s">
        <v>18</v>
      </c>
      <c r="F234" s="246" t="s">
        <v>1112</v>
      </c>
      <c r="G234" s="244"/>
      <c r="H234" s="247">
        <v>3.9199999999999999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143</v>
      </c>
      <c r="AU234" s="253" t="s">
        <v>82</v>
      </c>
      <c r="AV234" s="14" t="s">
        <v>82</v>
      </c>
      <c r="AW234" s="14" t="s">
        <v>34</v>
      </c>
      <c r="AX234" s="14" t="s">
        <v>72</v>
      </c>
      <c r="AY234" s="253" t="s">
        <v>133</v>
      </c>
    </row>
    <row r="235" s="14" customFormat="1">
      <c r="A235" s="14"/>
      <c r="B235" s="243"/>
      <c r="C235" s="244"/>
      <c r="D235" s="234" t="s">
        <v>143</v>
      </c>
      <c r="E235" s="245" t="s">
        <v>18</v>
      </c>
      <c r="F235" s="246" t="s">
        <v>349</v>
      </c>
      <c r="G235" s="244"/>
      <c r="H235" s="247">
        <v>0.56000000000000005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143</v>
      </c>
      <c r="AU235" s="253" t="s">
        <v>82</v>
      </c>
      <c r="AV235" s="14" t="s">
        <v>82</v>
      </c>
      <c r="AW235" s="14" t="s">
        <v>34</v>
      </c>
      <c r="AX235" s="14" t="s">
        <v>72</v>
      </c>
      <c r="AY235" s="253" t="s">
        <v>133</v>
      </c>
    </row>
    <row r="236" s="14" customFormat="1">
      <c r="A236" s="14"/>
      <c r="B236" s="243"/>
      <c r="C236" s="244"/>
      <c r="D236" s="234" t="s">
        <v>143</v>
      </c>
      <c r="E236" s="245" t="s">
        <v>18</v>
      </c>
      <c r="F236" s="246" t="s">
        <v>350</v>
      </c>
      <c r="G236" s="244"/>
      <c r="H236" s="247">
        <v>1.1499999999999999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143</v>
      </c>
      <c r="AU236" s="253" t="s">
        <v>82</v>
      </c>
      <c r="AV236" s="14" t="s">
        <v>82</v>
      </c>
      <c r="AW236" s="14" t="s">
        <v>34</v>
      </c>
      <c r="AX236" s="14" t="s">
        <v>72</v>
      </c>
      <c r="AY236" s="253" t="s">
        <v>133</v>
      </c>
    </row>
    <row r="237" s="14" customFormat="1">
      <c r="A237" s="14"/>
      <c r="B237" s="243"/>
      <c r="C237" s="244"/>
      <c r="D237" s="234" t="s">
        <v>143</v>
      </c>
      <c r="E237" s="245" t="s">
        <v>18</v>
      </c>
      <c r="F237" s="246" t="s">
        <v>351</v>
      </c>
      <c r="G237" s="244"/>
      <c r="H237" s="247">
        <v>1.1699999999999999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143</v>
      </c>
      <c r="AU237" s="253" t="s">
        <v>82</v>
      </c>
      <c r="AV237" s="14" t="s">
        <v>82</v>
      </c>
      <c r="AW237" s="14" t="s">
        <v>34</v>
      </c>
      <c r="AX237" s="14" t="s">
        <v>72</v>
      </c>
      <c r="AY237" s="253" t="s">
        <v>133</v>
      </c>
    </row>
    <row r="238" s="14" customFormat="1">
      <c r="A238" s="14"/>
      <c r="B238" s="243"/>
      <c r="C238" s="244"/>
      <c r="D238" s="234" t="s">
        <v>143</v>
      </c>
      <c r="E238" s="245" t="s">
        <v>18</v>
      </c>
      <c r="F238" s="246" t="s">
        <v>1113</v>
      </c>
      <c r="G238" s="244"/>
      <c r="H238" s="247">
        <v>-2.8199999999999998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143</v>
      </c>
      <c r="AU238" s="253" t="s">
        <v>82</v>
      </c>
      <c r="AV238" s="14" t="s">
        <v>82</v>
      </c>
      <c r="AW238" s="14" t="s">
        <v>34</v>
      </c>
      <c r="AX238" s="14" t="s">
        <v>72</v>
      </c>
      <c r="AY238" s="253" t="s">
        <v>133</v>
      </c>
    </row>
    <row r="239" s="14" customFormat="1">
      <c r="A239" s="14"/>
      <c r="B239" s="243"/>
      <c r="C239" s="244"/>
      <c r="D239" s="234" t="s">
        <v>143</v>
      </c>
      <c r="E239" s="245" t="s">
        <v>18</v>
      </c>
      <c r="F239" s="246" t="s">
        <v>377</v>
      </c>
      <c r="G239" s="244"/>
      <c r="H239" s="247">
        <v>-1.6000000000000001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143</v>
      </c>
      <c r="AU239" s="253" t="s">
        <v>82</v>
      </c>
      <c r="AV239" s="14" t="s">
        <v>82</v>
      </c>
      <c r="AW239" s="14" t="s">
        <v>34</v>
      </c>
      <c r="AX239" s="14" t="s">
        <v>72</v>
      </c>
      <c r="AY239" s="253" t="s">
        <v>133</v>
      </c>
    </row>
    <row r="240" s="14" customFormat="1">
      <c r="A240" s="14"/>
      <c r="B240" s="243"/>
      <c r="C240" s="244"/>
      <c r="D240" s="234" t="s">
        <v>143</v>
      </c>
      <c r="E240" s="245" t="s">
        <v>18</v>
      </c>
      <c r="F240" s="246" t="s">
        <v>1114</v>
      </c>
      <c r="G240" s="244"/>
      <c r="H240" s="247">
        <v>-4.9699999999999998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143</v>
      </c>
      <c r="AU240" s="253" t="s">
        <v>82</v>
      </c>
      <c r="AV240" s="14" t="s">
        <v>82</v>
      </c>
      <c r="AW240" s="14" t="s">
        <v>34</v>
      </c>
      <c r="AX240" s="14" t="s">
        <v>72</v>
      </c>
      <c r="AY240" s="253" t="s">
        <v>133</v>
      </c>
    </row>
    <row r="241" s="14" customFormat="1">
      <c r="A241" s="14"/>
      <c r="B241" s="243"/>
      <c r="C241" s="244"/>
      <c r="D241" s="234" t="s">
        <v>143</v>
      </c>
      <c r="E241" s="245" t="s">
        <v>18</v>
      </c>
      <c r="F241" s="246" t="s">
        <v>1115</v>
      </c>
      <c r="G241" s="244"/>
      <c r="H241" s="247">
        <v>7.8499999999999996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143</v>
      </c>
      <c r="AU241" s="253" t="s">
        <v>82</v>
      </c>
      <c r="AV241" s="14" t="s">
        <v>82</v>
      </c>
      <c r="AW241" s="14" t="s">
        <v>34</v>
      </c>
      <c r="AX241" s="14" t="s">
        <v>72</v>
      </c>
      <c r="AY241" s="253" t="s">
        <v>133</v>
      </c>
    </row>
    <row r="242" s="14" customFormat="1">
      <c r="A242" s="14"/>
      <c r="B242" s="243"/>
      <c r="C242" s="244"/>
      <c r="D242" s="234" t="s">
        <v>143</v>
      </c>
      <c r="E242" s="245" t="s">
        <v>18</v>
      </c>
      <c r="F242" s="246" t="s">
        <v>1116</v>
      </c>
      <c r="G242" s="244"/>
      <c r="H242" s="247">
        <v>-1.0800000000000001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143</v>
      </c>
      <c r="AU242" s="253" t="s">
        <v>82</v>
      </c>
      <c r="AV242" s="14" t="s">
        <v>82</v>
      </c>
      <c r="AW242" s="14" t="s">
        <v>34</v>
      </c>
      <c r="AX242" s="14" t="s">
        <v>72</v>
      </c>
      <c r="AY242" s="253" t="s">
        <v>133</v>
      </c>
    </row>
    <row r="243" s="13" customFormat="1">
      <c r="A243" s="13"/>
      <c r="B243" s="232"/>
      <c r="C243" s="233"/>
      <c r="D243" s="234" t="s">
        <v>143</v>
      </c>
      <c r="E243" s="235" t="s">
        <v>18</v>
      </c>
      <c r="F243" s="236" t="s">
        <v>1065</v>
      </c>
      <c r="G243" s="233"/>
      <c r="H243" s="235" t="s">
        <v>18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143</v>
      </c>
      <c r="AU243" s="242" t="s">
        <v>82</v>
      </c>
      <c r="AV243" s="13" t="s">
        <v>80</v>
      </c>
      <c r="AW243" s="13" t="s">
        <v>34</v>
      </c>
      <c r="AX243" s="13" t="s">
        <v>72</v>
      </c>
      <c r="AY243" s="242" t="s">
        <v>133</v>
      </c>
    </row>
    <row r="244" s="14" customFormat="1">
      <c r="A244" s="14"/>
      <c r="B244" s="243"/>
      <c r="C244" s="244"/>
      <c r="D244" s="234" t="s">
        <v>143</v>
      </c>
      <c r="E244" s="245" t="s">
        <v>18</v>
      </c>
      <c r="F244" s="246" t="s">
        <v>1117</v>
      </c>
      <c r="G244" s="244"/>
      <c r="H244" s="247">
        <v>10.220000000000001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143</v>
      </c>
      <c r="AU244" s="253" t="s">
        <v>82</v>
      </c>
      <c r="AV244" s="14" t="s">
        <v>82</v>
      </c>
      <c r="AW244" s="14" t="s">
        <v>34</v>
      </c>
      <c r="AX244" s="14" t="s">
        <v>72</v>
      </c>
      <c r="AY244" s="253" t="s">
        <v>133</v>
      </c>
    </row>
    <row r="245" s="14" customFormat="1">
      <c r="A245" s="14"/>
      <c r="B245" s="243"/>
      <c r="C245" s="244"/>
      <c r="D245" s="234" t="s">
        <v>143</v>
      </c>
      <c r="E245" s="245" t="s">
        <v>18</v>
      </c>
      <c r="F245" s="246" t="s">
        <v>1118</v>
      </c>
      <c r="G245" s="244"/>
      <c r="H245" s="247">
        <v>-3.1499999999999999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143</v>
      </c>
      <c r="AU245" s="253" t="s">
        <v>82</v>
      </c>
      <c r="AV245" s="14" t="s">
        <v>82</v>
      </c>
      <c r="AW245" s="14" t="s">
        <v>34</v>
      </c>
      <c r="AX245" s="14" t="s">
        <v>72</v>
      </c>
      <c r="AY245" s="253" t="s">
        <v>133</v>
      </c>
    </row>
    <row r="246" s="14" customFormat="1">
      <c r="A246" s="14"/>
      <c r="B246" s="243"/>
      <c r="C246" s="244"/>
      <c r="D246" s="234" t="s">
        <v>143</v>
      </c>
      <c r="E246" s="245" t="s">
        <v>18</v>
      </c>
      <c r="F246" s="246" t="s">
        <v>1119</v>
      </c>
      <c r="G246" s="244"/>
      <c r="H246" s="247">
        <v>13.51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143</v>
      </c>
      <c r="AU246" s="253" t="s">
        <v>82</v>
      </c>
      <c r="AV246" s="14" t="s">
        <v>82</v>
      </c>
      <c r="AW246" s="14" t="s">
        <v>34</v>
      </c>
      <c r="AX246" s="14" t="s">
        <v>72</v>
      </c>
      <c r="AY246" s="253" t="s">
        <v>133</v>
      </c>
    </row>
    <row r="247" s="13" customFormat="1">
      <c r="A247" s="13"/>
      <c r="B247" s="232"/>
      <c r="C247" s="233"/>
      <c r="D247" s="234" t="s">
        <v>143</v>
      </c>
      <c r="E247" s="235" t="s">
        <v>18</v>
      </c>
      <c r="F247" s="236" t="s">
        <v>1067</v>
      </c>
      <c r="G247" s="233"/>
      <c r="H247" s="235" t="s">
        <v>18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143</v>
      </c>
      <c r="AU247" s="242" t="s">
        <v>82</v>
      </c>
      <c r="AV247" s="13" t="s">
        <v>80</v>
      </c>
      <c r="AW247" s="13" t="s">
        <v>34</v>
      </c>
      <c r="AX247" s="13" t="s">
        <v>72</v>
      </c>
      <c r="AY247" s="242" t="s">
        <v>133</v>
      </c>
    </row>
    <row r="248" s="14" customFormat="1">
      <c r="A248" s="14"/>
      <c r="B248" s="243"/>
      <c r="C248" s="244"/>
      <c r="D248" s="234" t="s">
        <v>143</v>
      </c>
      <c r="E248" s="245" t="s">
        <v>18</v>
      </c>
      <c r="F248" s="246" t="s">
        <v>1117</v>
      </c>
      <c r="G248" s="244"/>
      <c r="H248" s="247">
        <v>10.220000000000001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143</v>
      </c>
      <c r="AU248" s="253" t="s">
        <v>82</v>
      </c>
      <c r="AV248" s="14" t="s">
        <v>82</v>
      </c>
      <c r="AW248" s="14" t="s">
        <v>34</v>
      </c>
      <c r="AX248" s="14" t="s">
        <v>72</v>
      </c>
      <c r="AY248" s="253" t="s">
        <v>133</v>
      </c>
    </row>
    <row r="249" s="14" customFormat="1">
      <c r="A249" s="14"/>
      <c r="B249" s="243"/>
      <c r="C249" s="244"/>
      <c r="D249" s="234" t="s">
        <v>143</v>
      </c>
      <c r="E249" s="245" t="s">
        <v>18</v>
      </c>
      <c r="F249" s="246" t="s">
        <v>320</v>
      </c>
      <c r="G249" s="244"/>
      <c r="H249" s="247">
        <v>4.0199999999999996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143</v>
      </c>
      <c r="AU249" s="253" t="s">
        <v>82</v>
      </c>
      <c r="AV249" s="14" t="s">
        <v>82</v>
      </c>
      <c r="AW249" s="14" t="s">
        <v>34</v>
      </c>
      <c r="AX249" s="14" t="s">
        <v>72</v>
      </c>
      <c r="AY249" s="253" t="s">
        <v>133</v>
      </c>
    </row>
    <row r="250" s="14" customFormat="1">
      <c r="A250" s="14"/>
      <c r="B250" s="243"/>
      <c r="C250" s="244"/>
      <c r="D250" s="234" t="s">
        <v>143</v>
      </c>
      <c r="E250" s="245" t="s">
        <v>18</v>
      </c>
      <c r="F250" s="246" t="s">
        <v>549</v>
      </c>
      <c r="G250" s="244"/>
      <c r="H250" s="247">
        <v>0.57999999999999996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143</v>
      </c>
      <c r="AU250" s="253" t="s">
        <v>82</v>
      </c>
      <c r="AV250" s="14" t="s">
        <v>82</v>
      </c>
      <c r="AW250" s="14" t="s">
        <v>34</v>
      </c>
      <c r="AX250" s="14" t="s">
        <v>72</v>
      </c>
      <c r="AY250" s="253" t="s">
        <v>133</v>
      </c>
    </row>
    <row r="251" s="14" customFormat="1">
      <c r="A251" s="14"/>
      <c r="B251" s="243"/>
      <c r="C251" s="244"/>
      <c r="D251" s="234" t="s">
        <v>143</v>
      </c>
      <c r="E251" s="245" t="s">
        <v>18</v>
      </c>
      <c r="F251" s="246" t="s">
        <v>1120</v>
      </c>
      <c r="G251" s="244"/>
      <c r="H251" s="247">
        <v>-2.3700000000000001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143</v>
      </c>
      <c r="AU251" s="253" t="s">
        <v>82</v>
      </c>
      <c r="AV251" s="14" t="s">
        <v>82</v>
      </c>
      <c r="AW251" s="14" t="s">
        <v>34</v>
      </c>
      <c r="AX251" s="14" t="s">
        <v>72</v>
      </c>
      <c r="AY251" s="253" t="s">
        <v>133</v>
      </c>
    </row>
    <row r="252" s="13" customFormat="1">
      <c r="A252" s="13"/>
      <c r="B252" s="232"/>
      <c r="C252" s="233"/>
      <c r="D252" s="234" t="s">
        <v>143</v>
      </c>
      <c r="E252" s="235" t="s">
        <v>18</v>
      </c>
      <c r="F252" s="236" t="s">
        <v>1099</v>
      </c>
      <c r="G252" s="233"/>
      <c r="H252" s="235" t="s">
        <v>18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143</v>
      </c>
      <c r="AU252" s="242" t="s">
        <v>82</v>
      </c>
      <c r="AV252" s="13" t="s">
        <v>80</v>
      </c>
      <c r="AW252" s="13" t="s">
        <v>34</v>
      </c>
      <c r="AX252" s="13" t="s">
        <v>72</v>
      </c>
      <c r="AY252" s="242" t="s">
        <v>133</v>
      </c>
    </row>
    <row r="253" s="14" customFormat="1">
      <c r="A253" s="14"/>
      <c r="B253" s="243"/>
      <c r="C253" s="244"/>
      <c r="D253" s="234" t="s">
        <v>143</v>
      </c>
      <c r="E253" s="245" t="s">
        <v>18</v>
      </c>
      <c r="F253" s="246" t="s">
        <v>1121</v>
      </c>
      <c r="G253" s="244"/>
      <c r="H253" s="247">
        <v>14.970000000000001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143</v>
      </c>
      <c r="AU253" s="253" t="s">
        <v>82</v>
      </c>
      <c r="AV253" s="14" t="s">
        <v>82</v>
      </c>
      <c r="AW253" s="14" t="s">
        <v>34</v>
      </c>
      <c r="AX253" s="14" t="s">
        <v>72</v>
      </c>
      <c r="AY253" s="253" t="s">
        <v>133</v>
      </c>
    </row>
    <row r="254" s="14" customFormat="1">
      <c r="A254" s="14"/>
      <c r="B254" s="243"/>
      <c r="C254" s="244"/>
      <c r="D254" s="234" t="s">
        <v>143</v>
      </c>
      <c r="E254" s="245" t="s">
        <v>18</v>
      </c>
      <c r="F254" s="246" t="s">
        <v>1122</v>
      </c>
      <c r="G254" s="244"/>
      <c r="H254" s="247">
        <v>-1.77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143</v>
      </c>
      <c r="AU254" s="253" t="s">
        <v>82</v>
      </c>
      <c r="AV254" s="14" t="s">
        <v>82</v>
      </c>
      <c r="AW254" s="14" t="s">
        <v>34</v>
      </c>
      <c r="AX254" s="14" t="s">
        <v>72</v>
      </c>
      <c r="AY254" s="253" t="s">
        <v>133</v>
      </c>
    </row>
    <row r="255" s="13" customFormat="1">
      <c r="A255" s="13"/>
      <c r="B255" s="232"/>
      <c r="C255" s="233"/>
      <c r="D255" s="234" t="s">
        <v>143</v>
      </c>
      <c r="E255" s="235" t="s">
        <v>18</v>
      </c>
      <c r="F255" s="236" t="s">
        <v>1102</v>
      </c>
      <c r="G255" s="233"/>
      <c r="H255" s="235" t="s">
        <v>18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143</v>
      </c>
      <c r="AU255" s="242" t="s">
        <v>82</v>
      </c>
      <c r="AV255" s="13" t="s">
        <v>80</v>
      </c>
      <c r="AW255" s="13" t="s">
        <v>34</v>
      </c>
      <c r="AX255" s="13" t="s">
        <v>72</v>
      </c>
      <c r="AY255" s="242" t="s">
        <v>133</v>
      </c>
    </row>
    <row r="256" s="14" customFormat="1">
      <c r="A256" s="14"/>
      <c r="B256" s="243"/>
      <c r="C256" s="244"/>
      <c r="D256" s="234" t="s">
        <v>143</v>
      </c>
      <c r="E256" s="245" t="s">
        <v>18</v>
      </c>
      <c r="F256" s="246" t="s">
        <v>1123</v>
      </c>
      <c r="G256" s="244"/>
      <c r="H256" s="247">
        <v>8.0299999999999994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143</v>
      </c>
      <c r="AU256" s="253" t="s">
        <v>82</v>
      </c>
      <c r="AV256" s="14" t="s">
        <v>82</v>
      </c>
      <c r="AW256" s="14" t="s">
        <v>34</v>
      </c>
      <c r="AX256" s="14" t="s">
        <v>72</v>
      </c>
      <c r="AY256" s="253" t="s">
        <v>133</v>
      </c>
    </row>
    <row r="257" s="14" customFormat="1">
      <c r="A257" s="14"/>
      <c r="B257" s="243"/>
      <c r="C257" s="244"/>
      <c r="D257" s="234" t="s">
        <v>143</v>
      </c>
      <c r="E257" s="245" t="s">
        <v>18</v>
      </c>
      <c r="F257" s="246" t="s">
        <v>1124</v>
      </c>
      <c r="G257" s="244"/>
      <c r="H257" s="247">
        <v>4.75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143</v>
      </c>
      <c r="AU257" s="253" t="s">
        <v>82</v>
      </c>
      <c r="AV257" s="14" t="s">
        <v>82</v>
      </c>
      <c r="AW257" s="14" t="s">
        <v>34</v>
      </c>
      <c r="AX257" s="14" t="s">
        <v>72</v>
      </c>
      <c r="AY257" s="253" t="s">
        <v>133</v>
      </c>
    </row>
    <row r="258" s="14" customFormat="1">
      <c r="A258" s="14"/>
      <c r="B258" s="243"/>
      <c r="C258" s="244"/>
      <c r="D258" s="234" t="s">
        <v>143</v>
      </c>
      <c r="E258" s="245" t="s">
        <v>18</v>
      </c>
      <c r="F258" s="246" t="s">
        <v>1125</v>
      </c>
      <c r="G258" s="244"/>
      <c r="H258" s="247">
        <v>-2.1600000000000001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143</v>
      </c>
      <c r="AU258" s="253" t="s">
        <v>82</v>
      </c>
      <c r="AV258" s="14" t="s">
        <v>82</v>
      </c>
      <c r="AW258" s="14" t="s">
        <v>34</v>
      </c>
      <c r="AX258" s="14" t="s">
        <v>72</v>
      </c>
      <c r="AY258" s="253" t="s">
        <v>133</v>
      </c>
    </row>
    <row r="259" s="13" customFormat="1">
      <c r="A259" s="13"/>
      <c r="B259" s="232"/>
      <c r="C259" s="233"/>
      <c r="D259" s="234" t="s">
        <v>143</v>
      </c>
      <c r="E259" s="235" t="s">
        <v>18</v>
      </c>
      <c r="F259" s="236" t="s">
        <v>1106</v>
      </c>
      <c r="G259" s="233"/>
      <c r="H259" s="235" t="s">
        <v>18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143</v>
      </c>
      <c r="AU259" s="242" t="s">
        <v>82</v>
      </c>
      <c r="AV259" s="13" t="s">
        <v>80</v>
      </c>
      <c r="AW259" s="13" t="s">
        <v>34</v>
      </c>
      <c r="AX259" s="13" t="s">
        <v>72</v>
      </c>
      <c r="AY259" s="242" t="s">
        <v>133</v>
      </c>
    </row>
    <row r="260" s="14" customFormat="1">
      <c r="A260" s="14"/>
      <c r="B260" s="243"/>
      <c r="C260" s="244"/>
      <c r="D260" s="234" t="s">
        <v>143</v>
      </c>
      <c r="E260" s="245" t="s">
        <v>18</v>
      </c>
      <c r="F260" s="246" t="s">
        <v>1126</v>
      </c>
      <c r="G260" s="244"/>
      <c r="H260" s="247">
        <v>15.51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143</v>
      </c>
      <c r="AU260" s="253" t="s">
        <v>82</v>
      </c>
      <c r="AV260" s="14" t="s">
        <v>82</v>
      </c>
      <c r="AW260" s="14" t="s">
        <v>34</v>
      </c>
      <c r="AX260" s="14" t="s">
        <v>72</v>
      </c>
      <c r="AY260" s="253" t="s">
        <v>133</v>
      </c>
    </row>
    <row r="261" s="14" customFormat="1">
      <c r="A261" s="14"/>
      <c r="B261" s="243"/>
      <c r="C261" s="244"/>
      <c r="D261" s="234" t="s">
        <v>143</v>
      </c>
      <c r="E261" s="245" t="s">
        <v>18</v>
      </c>
      <c r="F261" s="246" t="s">
        <v>1066</v>
      </c>
      <c r="G261" s="244"/>
      <c r="H261" s="247">
        <v>-1.5800000000000001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143</v>
      </c>
      <c r="AU261" s="253" t="s">
        <v>82</v>
      </c>
      <c r="AV261" s="14" t="s">
        <v>82</v>
      </c>
      <c r="AW261" s="14" t="s">
        <v>34</v>
      </c>
      <c r="AX261" s="14" t="s">
        <v>72</v>
      </c>
      <c r="AY261" s="253" t="s">
        <v>133</v>
      </c>
    </row>
    <row r="262" s="15" customFormat="1">
      <c r="A262" s="15"/>
      <c r="B262" s="254"/>
      <c r="C262" s="255"/>
      <c r="D262" s="234" t="s">
        <v>143</v>
      </c>
      <c r="E262" s="256" t="s">
        <v>18</v>
      </c>
      <c r="F262" s="257" t="s">
        <v>148</v>
      </c>
      <c r="G262" s="255"/>
      <c r="H262" s="258">
        <v>116.94000000000001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143</v>
      </c>
      <c r="AU262" s="264" t="s">
        <v>82</v>
      </c>
      <c r="AV262" s="15" t="s">
        <v>141</v>
      </c>
      <c r="AW262" s="15" t="s">
        <v>34</v>
      </c>
      <c r="AX262" s="15" t="s">
        <v>80</v>
      </c>
      <c r="AY262" s="264" t="s">
        <v>133</v>
      </c>
    </row>
    <row r="263" s="2" customFormat="1" ht="21.75" customHeight="1">
      <c r="A263" s="40"/>
      <c r="B263" s="41"/>
      <c r="C263" s="220" t="s">
        <v>285</v>
      </c>
      <c r="D263" s="220" t="s">
        <v>136</v>
      </c>
      <c r="E263" s="221" t="s">
        <v>389</v>
      </c>
      <c r="F263" s="222" t="s">
        <v>390</v>
      </c>
      <c r="G263" s="223" t="s">
        <v>178</v>
      </c>
      <c r="H263" s="224">
        <v>116.94</v>
      </c>
      <c r="I263" s="225"/>
      <c r="J263" s="224">
        <f>ROUND(I263*H263,2)</f>
        <v>0</v>
      </c>
      <c r="K263" s="222" t="s">
        <v>140</v>
      </c>
      <c r="L263" s="46"/>
      <c r="M263" s="226" t="s">
        <v>18</v>
      </c>
      <c r="N263" s="227" t="s">
        <v>43</v>
      </c>
      <c r="O263" s="86"/>
      <c r="P263" s="228">
        <f>O263*H263</f>
        <v>0</v>
      </c>
      <c r="Q263" s="228">
        <v>0.0079000000000000008</v>
      </c>
      <c r="R263" s="228">
        <f>Q263*H263</f>
        <v>0.92382600000000004</v>
      </c>
      <c r="S263" s="228">
        <v>0</v>
      </c>
      <c r="T263" s="22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0" t="s">
        <v>141</v>
      </c>
      <c r="AT263" s="230" t="s">
        <v>136</v>
      </c>
      <c r="AU263" s="230" t="s">
        <v>82</v>
      </c>
      <c r="AY263" s="19" t="s">
        <v>133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9" t="s">
        <v>80</v>
      </c>
      <c r="BK263" s="231">
        <f>ROUND(I263*H263,2)</f>
        <v>0</v>
      </c>
      <c r="BL263" s="19" t="s">
        <v>141</v>
      </c>
      <c r="BM263" s="230" t="s">
        <v>1127</v>
      </c>
    </row>
    <row r="264" s="13" customFormat="1">
      <c r="A264" s="13"/>
      <c r="B264" s="232"/>
      <c r="C264" s="233"/>
      <c r="D264" s="234" t="s">
        <v>143</v>
      </c>
      <c r="E264" s="235" t="s">
        <v>18</v>
      </c>
      <c r="F264" s="236" t="s">
        <v>1089</v>
      </c>
      <c r="G264" s="233"/>
      <c r="H264" s="235" t="s">
        <v>18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143</v>
      </c>
      <c r="AU264" s="242" t="s">
        <v>82</v>
      </c>
      <c r="AV264" s="13" t="s">
        <v>80</v>
      </c>
      <c r="AW264" s="13" t="s">
        <v>34</v>
      </c>
      <c r="AX264" s="13" t="s">
        <v>72</v>
      </c>
      <c r="AY264" s="242" t="s">
        <v>133</v>
      </c>
    </row>
    <row r="265" s="13" customFormat="1">
      <c r="A265" s="13"/>
      <c r="B265" s="232"/>
      <c r="C265" s="233"/>
      <c r="D265" s="234" t="s">
        <v>143</v>
      </c>
      <c r="E265" s="235" t="s">
        <v>18</v>
      </c>
      <c r="F265" s="236" t="s">
        <v>1090</v>
      </c>
      <c r="G265" s="233"/>
      <c r="H265" s="235" t="s">
        <v>18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143</v>
      </c>
      <c r="AU265" s="242" t="s">
        <v>82</v>
      </c>
      <c r="AV265" s="13" t="s">
        <v>80</v>
      </c>
      <c r="AW265" s="13" t="s">
        <v>34</v>
      </c>
      <c r="AX265" s="13" t="s">
        <v>72</v>
      </c>
      <c r="AY265" s="242" t="s">
        <v>133</v>
      </c>
    </row>
    <row r="266" s="14" customFormat="1">
      <c r="A266" s="14"/>
      <c r="B266" s="243"/>
      <c r="C266" s="244"/>
      <c r="D266" s="234" t="s">
        <v>143</v>
      </c>
      <c r="E266" s="245" t="s">
        <v>18</v>
      </c>
      <c r="F266" s="246" t="s">
        <v>1111</v>
      </c>
      <c r="G266" s="244"/>
      <c r="H266" s="247">
        <v>41.979999999999997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143</v>
      </c>
      <c r="AU266" s="253" t="s">
        <v>82</v>
      </c>
      <c r="AV266" s="14" t="s">
        <v>82</v>
      </c>
      <c r="AW266" s="14" t="s">
        <v>34</v>
      </c>
      <c r="AX266" s="14" t="s">
        <v>72</v>
      </c>
      <c r="AY266" s="253" t="s">
        <v>133</v>
      </c>
    </row>
    <row r="267" s="14" customFormat="1">
      <c r="A267" s="14"/>
      <c r="B267" s="243"/>
      <c r="C267" s="244"/>
      <c r="D267" s="234" t="s">
        <v>143</v>
      </c>
      <c r="E267" s="245" t="s">
        <v>18</v>
      </c>
      <c r="F267" s="246" t="s">
        <v>1112</v>
      </c>
      <c r="G267" s="244"/>
      <c r="H267" s="247">
        <v>3.9199999999999999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143</v>
      </c>
      <c r="AU267" s="253" t="s">
        <v>82</v>
      </c>
      <c r="AV267" s="14" t="s">
        <v>82</v>
      </c>
      <c r="AW267" s="14" t="s">
        <v>34</v>
      </c>
      <c r="AX267" s="14" t="s">
        <v>72</v>
      </c>
      <c r="AY267" s="253" t="s">
        <v>133</v>
      </c>
    </row>
    <row r="268" s="14" customFormat="1">
      <c r="A268" s="14"/>
      <c r="B268" s="243"/>
      <c r="C268" s="244"/>
      <c r="D268" s="234" t="s">
        <v>143</v>
      </c>
      <c r="E268" s="245" t="s">
        <v>18</v>
      </c>
      <c r="F268" s="246" t="s">
        <v>349</v>
      </c>
      <c r="G268" s="244"/>
      <c r="H268" s="247">
        <v>0.56000000000000005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143</v>
      </c>
      <c r="AU268" s="253" t="s">
        <v>82</v>
      </c>
      <c r="AV268" s="14" t="s">
        <v>82</v>
      </c>
      <c r="AW268" s="14" t="s">
        <v>34</v>
      </c>
      <c r="AX268" s="14" t="s">
        <v>72</v>
      </c>
      <c r="AY268" s="253" t="s">
        <v>133</v>
      </c>
    </row>
    <row r="269" s="14" customFormat="1">
      <c r="A269" s="14"/>
      <c r="B269" s="243"/>
      <c r="C269" s="244"/>
      <c r="D269" s="234" t="s">
        <v>143</v>
      </c>
      <c r="E269" s="245" t="s">
        <v>18</v>
      </c>
      <c r="F269" s="246" t="s">
        <v>350</v>
      </c>
      <c r="G269" s="244"/>
      <c r="H269" s="247">
        <v>1.1499999999999999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143</v>
      </c>
      <c r="AU269" s="253" t="s">
        <v>82</v>
      </c>
      <c r="AV269" s="14" t="s">
        <v>82</v>
      </c>
      <c r="AW269" s="14" t="s">
        <v>34</v>
      </c>
      <c r="AX269" s="14" t="s">
        <v>72</v>
      </c>
      <c r="AY269" s="253" t="s">
        <v>133</v>
      </c>
    </row>
    <row r="270" s="14" customFormat="1">
      <c r="A270" s="14"/>
      <c r="B270" s="243"/>
      <c r="C270" s="244"/>
      <c r="D270" s="234" t="s">
        <v>143</v>
      </c>
      <c r="E270" s="245" t="s">
        <v>18</v>
      </c>
      <c r="F270" s="246" t="s">
        <v>351</v>
      </c>
      <c r="G270" s="244"/>
      <c r="H270" s="247">
        <v>1.1699999999999999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143</v>
      </c>
      <c r="AU270" s="253" t="s">
        <v>82</v>
      </c>
      <c r="AV270" s="14" t="s">
        <v>82</v>
      </c>
      <c r="AW270" s="14" t="s">
        <v>34</v>
      </c>
      <c r="AX270" s="14" t="s">
        <v>72</v>
      </c>
      <c r="AY270" s="253" t="s">
        <v>133</v>
      </c>
    </row>
    <row r="271" s="14" customFormat="1">
      <c r="A271" s="14"/>
      <c r="B271" s="243"/>
      <c r="C271" s="244"/>
      <c r="D271" s="234" t="s">
        <v>143</v>
      </c>
      <c r="E271" s="245" t="s">
        <v>18</v>
      </c>
      <c r="F271" s="246" t="s">
        <v>1113</v>
      </c>
      <c r="G271" s="244"/>
      <c r="H271" s="247">
        <v>-2.8199999999999998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143</v>
      </c>
      <c r="AU271" s="253" t="s">
        <v>82</v>
      </c>
      <c r="AV271" s="14" t="s">
        <v>82</v>
      </c>
      <c r="AW271" s="14" t="s">
        <v>34</v>
      </c>
      <c r="AX271" s="14" t="s">
        <v>72</v>
      </c>
      <c r="AY271" s="253" t="s">
        <v>133</v>
      </c>
    </row>
    <row r="272" s="14" customFormat="1">
      <c r="A272" s="14"/>
      <c r="B272" s="243"/>
      <c r="C272" s="244"/>
      <c r="D272" s="234" t="s">
        <v>143</v>
      </c>
      <c r="E272" s="245" t="s">
        <v>18</v>
      </c>
      <c r="F272" s="246" t="s">
        <v>377</v>
      </c>
      <c r="G272" s="244"/>
      <c r="H272" s="247">
        <v>-1.6000000000000001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143</v>
      </c>
      <c r="AU272" s="253" t="s">
        <v>82</v>
      </c>
      <c r="AV272" s="14" t="s">
        <v>82</v>
      </c>
      <c r="AW272" s="14" t="s">
        <v>34</v>
      </c>
      <c r="AX272" s="14" t="s">
        <v>72</v>
      </c>
      <c r="AY272" s="253" t="s">
        <v>133</v>
      </c>
    </row>
    <row r="273" s="14" customFormat="1">
      <c r="A273" s="14"/>
      <c r="B273" s="243"/>
      <c r="C273" s="244"/>
      <c r="D273" s="234" t="s">
        <v>143</v>
      </c>
      <c r="E273" s="245" t="s">
        <v>18</v>
      </c>
      <c r="F273" s="246" t="s">
        <v>1114</v>
      </c>
      <c r="G273" s="244"/>
      <c r="H273" s="247">
        <v>-4.9699999999999998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143</v>
      </c>
      <c r="AU273" s="253" t="s">
        <v>82</v>
      </c>
      <c r="AV273" s="14" t="s">
        <v>82</v>
      </c>
      <c r="AW273" s="14" t="s">
        <v>34</v>
      </c>
      <c r="AX273" s="14" t="s">
        <v>72</v>
      </c>
      <c r="AY273" s="253" t="s">
        <v>133</v>
      </c>
    </row>
    <row r="274" s="14" customFormat="1">
      <c r="A274" s="14"/>
      <c r="B274" s="243"/>
      <c r="C274" s="244"/>
      <c r="D274" s="234" t="s">
        <v>143</v>
      </c>
      <c r="E274" s="245" t="s">
        <v>18</v>
      </c>
      <c r="F274" s="246" t="s">
        <v>1115</v>
      </c>
      <c r="G274" s="244"/>
      <c r="H274" s="247">
        <v>7.8499999999999996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143</v>
      </c>
      <c r="AU274" s="253" t="s">
        <v>82</v>
      </c>
      <c r="AV274" s="14" t="s">
        <v>82</v>
      </c>
      <c r="AW274" s="14" t="s">
        <v>34</v>
      </c>
      <c r="AX274" s="14" t="s">
        <v>72</v>
      </c>
      <c r="AY274" s="253" t="s">
        <v>133</v>
      </c>
    </row>
    <row r="275" s="14" customFormat="1">
      <c r="A275" s="14"/>
      <c r="B275" s="243"/>
      <c r="C275" s="244"/>
      <c r="D275" s="234" t="s">
        <v>143</v>
      </c>
      <c r="E275" s="245" t="s">
        <v>18</v>
      </c>
      <c r="F275" s="246" t="s">
        <v>1116</v>
      </c>
      <c r="G275" s="244"/>
      <c r="H275" s="247">
        <v>-1.0800000000000001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143</v>
      </c>
      <c r="AU275" s="253" t="s">
        <v>82</v>
      </c>
      <c r="AV275" s="14" t="s">
        <v>82</v>
      </c>
      <c r="AW275" s="14" t="s">
        <v>34</v>
      </c>
      <c r="AX275" s="14" t="s">
        <v>72</v>
      </c>
      <c r="AY275" s="253" t="s">
        <v>133</v>
      </c>
    </row>
    <row r="276" s="13" customFormat="1">
      <c r="A276" s="13"/>
      <c r="B276" s="232"/>
      <c r="C276" s="233"/>
      <c r="D276" s="234" t="s">
        <v>143</v>
      </c>
      <c r="E276" s="235" t="s">
        <v>18</v>
      </c>
      <c r="F276" s="236" t="s">
        <v>1065</v>
      </c>
      <c r="G276" s="233"/>
      <c r="H276" s="235" t="s">
        <v>18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143</v>
      </c>
      <c r="AU276" s="242" t="s">
        <v>82</v>
      </c>
      <c r="AV276" s="13" t="s">
        <v>80</v>
      </c>
      <c r="AW276" s="13" t="s">
        <v>34</v>
      </c>
      <c r="AX276" s="13" t="s">
        <v>72</v>
      </c>
      <c r="AY276" s="242" t="s">
        <v>133</v>
      </c>
    </row>
    <row r="277" s="14" customFormat="1">
      <c r="A277" s="14"/>
      <c r="B277" s="243"/>
      <c r="C277" s="244"/>
      <c r="D277" s="234" t="s">
        <v>143</v>
      </c>
      <c r="E277" s="245" t="s">
        <v>18</v>
      </c>
      <c r="F277" s="246" t="s">
        <v>1117</v>
      </c>
      <c r="G277" s="244"/>
      <c r="H277" s="247">
        <v>10.220000000000001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143</v>
      </c>
      <c r="AU277" s="253" t="s">
        <v>82</v>
      </c>
      <c r="AV277" s="14" t="s">
        <v>82</v>
      </c>
      <c r="AW277" s="14" t="s">
        <v>34</v>
      </c>
      <c r="AX277" s="14" t="s">
        <v>72</v>
      </c>
      <c r="AY277" s="253" t="s">
        <v>133</v>
      </c>
    </row>
    <row r="278" s="14" customFormat="1">
      <c r="A278" s="14"/>
      <c r="B278" s="243"/>
      <c r="C278" s="244"/>
      <c r="D278" s="234" t="s">
        <v>143</v>
      </c>
      <c r="E278" s="245" t="s">
        <v>18</v>
      </c>
      <c r="F278" s="246" t="s">
        <v>1118</v>
      </c>
      <c r="G278" s="244"/>
      <c r="H278" s="247">
        <v>-3.1499999999999999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143</v>
      </c>
      <c r="AU278" s="253" t="s">
        <v>82</v>
      </c>
      <c r="AV278" s="14" t="s">
        <v>82</v>
      </c>
      <c r="AW278" s="14" t="s">
        <v>34</v>
      </c>
      <c r="AX278" s="14" t="s">
        <v>72</v>
      </c>
      <c r="AY278" s="253" t="s">
        <v>133</v>
      </c>
    </row>
    <row r="279" s="14" customFormat="1">
      <c r="A279" s="14"/>
      <c r="B279" s="243"/>
      <c r="C279" s="244"/>
      <c r="D279" s="234" t="s">
        <v>143</v>
      </c>
      <c r="E279" s="245" t="s">
        <v>18</v>
      </c>
      <c r="F279" s="246" t="s">
        <v>1119</v>
      </c>
      <c r="G279" s="244"/>
      <c r="H279" s="247">
        <v>13.51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143</v>
      </c>
      <c r="AU279" s="253" t="s">
        <v>82</v>
      </c>
      <c r="AV279" s="14" t="s">
        <v>82</v>
      </c>
      <c r="AW279" s="14" t="s">
        <v>34</v>
      </c>
      <c r="AX279" s="14" t="s">
        <v>72</v>
      </c>
      <c r="AY279" s="253" t="s">
        <v>133</v>
      </c>
    </row>
    <row r="280" s="13" customFormat="1">
      <c r="A280" s="13"/>
      <c r="B280" s="232"/>
      <c r="C280" s="233"/>
      <c r="D280" s="234" t="s">
        <v>143</v>
      </c>
      <c r="E280" s="235" t="s">
        <v>18</v>
      </c>
      <c r="F280" s="236" t="s">
        <v>1067</v>
      </c>
      <c r="G280" s="233"/>
      <c r="H280" s="235" t="s">
        <v>18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143</v>
      </c>
      <c r="AU280" s="242" t="s">
        <v>82</v>
      </c>
      <c r="AV280" s="13" t="s">
        <v>80</v>
      </c>
      <c r="AW280" s="13" t="s">
        <v>34</v>
      </c>
      <c r="AX280" s="13" t="s">
        <v>72</v>
      </c>
      <c r="AY280" s="242" t="s">
        <v>133</v>
      </c>
    </row>
    <row r="281" s="14" customFormat="1">
      <c r="A281" s="14"/>
      <c r="B281" s="243"/>
      <c r="C281" s="244"/>
      <c r="D281" s="234" t="s">
        <v>143</v>
      </c>
      <c r="E281" s="245" t="s">
        <v>18</v>
      </c>
      <c r="F281" s="246" t="s">
        <v>1117</v>
      </c>
      <c r="G281" s="244"/>
      <c r="H281" s="247">
        <v>10.220000000000001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143</v>
      </c>
      <c r="AU281" s="253" t="s">
        <v>82</v>
      </c>
      <c r="AV281" s="14" t="s">
        <v>82</v>
      </c>
      <c r="AW281" s="14" t="s">
        <v>34</v>
      </c>
      <c r="AX281" s="14" t="s">
        <v>72</v>
      </c>
      <c r="AY281" s="253" t="s">
        <v>133</v>
      </c>
    </row>
    <row r="282" s="14" customFormat="1">
      <c r="A282" s="14"/>
      <c r="B282" s="243"/>
      <c r="C282" s="244"/>
      <c r="D282" s="234" t="s">
        <v>143</v>
      </c>
      <c r="E282" s="245" t="s">
        <v>18</v>
      </c>
      <c r="F282" s="246" t="s">
        <v>320</v>
      </c>
      <c r="G282" s="244"/>
      <c r="H282" s="247">
        <v>4.0199999999999996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143</v>
      </c>
      <c r="AU282" s="253" t="s">
        <v>82</v>
      </c>
      <c r="AV282" s="14" t="s">
        <v>82</v>
      </c>
      <c r="AW282" s="14" t="s">
        <v>34</v>
      </c>
      <c r="AX282" s="14" t="s">
        <v>72</v>
      </c>
      <c r="AY282" s="253" t="s">
        <v>133</v>
      </c>
    </row>
    <row r="283" s="14" customFormat="1">
      <c r="A283" s="14"/>
      <c r="B283" s="243"/>
      <c r="C283" s="244"/>
      <c r="D283" s="234" t="s">
        <v>143</v>
      </c>
      <c r="E283" s="245" t="s">
        <v>18</v>
      </c>
      <c r="F283" s="246" t="s">
        <v>549</v>
      </c>
      <c r="G283" s="244"/>
      <c r="H283" s="247">
        <v>0.57999999999999996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143</v>
      </c>
      <c r="AU283" s="253" t="s">
        <v>82</v>
      </c>
      <c r="AV283" s="14" t="s">
        <v>82</v>
      </c>
      <c r="AW283" s="14" t="s">
        <v>34</v>
      </c>
      <c r="AX283" s="14" t="s">
        <v>72</v>
      </c>
      <c r="AY283" s="253" t="s">
        <v>133</v>
      </c>
    </row>
    <row r="284" s="14" customFormat="1">
      <c r="A284" s="14"/>
      <c r="B284" s="243"/>
      <c r="C284" s="244"/>
      <c r="D284" s="234" t="s">
        <v>143</v>
      </c>
      <c r="E284" s="245" t="s">
        <v>18</v>
      </c>
      <c r="F284" s="246" t="s">
        <v>1120</v>
      </c>
      <c r="G284" s="244"/>
      <c r="H284" s="247">
        <v>-2.3700000000000001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143</v>
      </c>
      <c r="AU284" s="253" t="s">
        <v>82</v>
      </c>
      <c r="AV284" s="14" t="s">
        <v>82</v>
      </c>
      <c r="AW284" s="14" t="s">
        <v>34</v>
      </c>
      <c r="AX284" s="14" t="s">
        <v>72</v>
      </c>
      <c r="AY284" s="253" t="s">
        <v>133</v>
      </c>
    </row>
    <row r="285" s="13" customFormat="1">
      <c r="A285" s="13"/>
      <c r="B285" s="232"/>
      <c r="C285" s="233"/>
      <c r="D285" s="234" t="s">
        <v>143</v>
      </c>
      <c r="E285" s="235" t="s">
        <v>18</v>
      </c>
      <c r="F285" s="236" t="s">
        <v>1099</v>
      </c>
      <c r="G285" s="233"/>
      <c r="H285" s="235" t="s">
        <v>18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143</v>
      </c>
      <c r="AU285" s="242" t="s">
        <v>82</v>
      </c>
      <c r="AV285" s="13" t="s">
        <v>80</v>
      </c>
      <c r="AW285" s="13" t="s">
        <v>34</v>
      </c>
      <c r="AX285" s="13" t="s">
        <v>72</v>
      </c>
      <c r="AY285" s="242" t="s">
        <v>133</v>
      </c>
    </row>
    <row r="286" s="14" customFormat="1">
      <c r="A286" s="14"/>
      <c r="B286" s="243"/>
      <c r="C286" s="244"/>
      <c r="D286" s="234" t="s">
        <v>143</v>
      </c>
      <c r="E286" s="245" t="s">
        <v>18</v>
      </c>
      <c r="F286" s="246" t="s">
        <v>1121</v>
      </c>
      <c r="G286" s="244"/>
      <c r="H286" s="247">
        <v>14.970000000000001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143</v>
      </c>
      <c r="AU286" s="253" t="s">
        <v>82</v>
      </c>
      <c r="AV286" s="14" t="s">
        <v>82</v>
      </c>
      <c r="AW286" s="14" t="s">
        <v>34</v>
      </c>
      <c r="AX286" s="14" t="s">
        <v>72</v>
      </c>
      <c r="AY286" s="253" t="s">
        <v>133</v>
      </c>
    </row>
    <row r="287" s="14" customFormat="1">
      <c r="A287" s="14"/>
      <c r="B287" s="243"/>
      <c r="C287" s="244"/>
      <c r="D287" s="234" t="s">
        <v>143</v>
      </c>
      <c r="E287" s="245" t="s">
        <v>18</v>
      </c>
      <c r="F287" s="246" t="s">
        <v>1122</v>
      </c>
      <c r="G287" s="244"/>
      <c r="H287" s="247">
        <v>-1.77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143</v>
      </c>
      <c r="AU287" s="253" t="s">
        <v>82</v>
      </c>
      <c r="AV287" s="14" t="s">
        <v>82</v>
      </c>
      <c r="AW287" s="14" t="s">
        <v>34</v>
      </c>
      <c r="AX287" s="14" t="s">
        <v>72</v>
      </c>
      <c r="AY287" s="253" t="s">
        <v>133</v>
      </c>
    </row>
    <row r="288" s="13" customFormat="1">
      <c r="A288" s="13"/>
      <c r="B288" s="232"/>
      <c r="C288" s="233"/>
      <c r="D288" s="234" t="s">
        <v>143</v>
      </c>
      <c r="E288" s="235" t="s">
        <v>18</v>
      </c>
      <c r="F288" s="236" t="s">
        <v>1102</v>
      </c>
      <c r="G288" s="233"/>
      <c r="H288" s="235" t="s">
        <v>18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143</v>
      </c>
      <c r="AU288" s="242" t="s">
        <v>82</v>
      </c>
      <c r="AV288" s="13" t="s">
        <v>80</v>
      </c>
      <c r="AW288" s="13" t="s">
        <v>34</v>
      </c>
      <c r="AX288" s="13" t="s">
        <v>72</v>
      </c>
      <c r="AY288" s="242" t="s">
        <v>133</v>
      </c>
    </row>
    <row r="289" s="14" customFormat="1">
      <c r="A289" s="14"/>
      <c r="B289" s="243"/>
      <c r="C289" s="244"/>
      <c r="D289" s="234" t="s">
        <v>143</v>
      </c>
      <c r="E289" s="245" t="s">
        <v>18</v>
      </c>
      <c r="F289" s="246" t="s">
        <v>1123</v>
      </c>
      <c r="G289" s="244"/>
      <c r="H289" s="247">
        <v>8.0299999999999994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143</v>
      </c>
      <c r="AU289" s="253" t="s">
        <v>82</v>
      </c>
      <c r="AV289" s="14" t="s">
        <v>82</v>
      </c>
      <c r="AW289" s="14" t="s">
        <v>34</v>
      </c>
      <c r="AX289" s="14" t="s">
        <v>72</v>
      </c>
      <c r="AY289" s="253" t="s">
        <v>133</v>
      </c>
    </row>
    <row r="290" s="14" customFormat="1">
      <c r="A290" s="14"/>
      <c r="B290" s="243"/>
      <c r="C290" s="244"/>
      <c r="D290" s="234" t="s">
        <v>143</v>
      </c>
      <c r="E290" s="245" t="s">
        <v>18</v>
      </c>
      <c r="F290" s="246" t="s">
        <v>1124</v>
      </c>
      <c r="G290" s="244"/>
      <c r="H290" s="247">
        <v>4.75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143</v>
      </c>
      <c r="AU290" s="253" t="s">
        <v>82</v>
      </c>
      <c r="AV290" s="14" t="s">
        <v>82</v>
      </c>
      <c r="AW290" s="14" t="s">
        <v>34</v>
      </c>
      <c r="AX290" s="14" t="s">
        <v>72</v>
      </c>
      <c r="AY290" s="253" t="s">
        <v>133</v>
      </c>
    </row>
    <row r="291" s="14" customFormat="1">
      <c r="A291" s="14"/>
      <c r="B291" s="243"/>
      <c r="C291" s="244"/>
      <c r="D291" s="234" t="s">
        <v>143</v>
      </c>
      <c r="E291" s="245" t="s">
        <v>18</v>
      </c>
      <c r="F291" s="246" t="s">
        <v>1125</v>
      </c>
      <c r="G291" s="244"/>
      <c r="H291" s="247">
        <v>-2.1600000000000001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143</v>
      </c>
      <c r="AU291" s="253" t="s">
        <v>82</v>
      </c>
      <c r="AV291" s="14" t="s">
        <v>82</v>
      </c>
      <c r="AW291" s="14" t="s">
        <v>34</v>
      </c>
      <c r="AX291" s="14" t="s">
        <v>72</v>
      </c>
      <c r="AY291" s="253" t="s">
        <v>133</v>
      </c>
    </row>
    <row r="292" s="13" customFormat="1">
      <c r="A292" s="13"/>
      <c r="B292" s="232"/>
      <c r="C292" s="233"/>
      <c r="D292" s="234" t="s">
        <v>143</v>
      </c>
      <c r="E292" s="235" t="s">
        <v>18</v>
      </c>
      <c r="F292" s="236" t="s">
        <v>1106</v>
      </c>
      <c r="G292" s="233"/>
      <c r="H292" s="235" t="s">
        <v>18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143</v>
      </c>
      <c r="AU292" s="242" t="s">
        <v>82</v>
      </c>
      <c r="AV292" s="13" t="s">
        <v>80</v>
      </c>
      <c r="AW292" s="13" t="s">
        <v>34</v>
      </c>
      <c r="AX292" s="13" t="s">
        <v>72</v>
      </c>
      <c r="AY292" s="242" t="s">
        <v>133</v>
      </c>
    </row>
    <row r="293" s="14" customFormat="1">
      <c r="A293" s="14"/>
      <c r="B293" s="243"/>
      <c r="C293" s="244"/>
      <c r="D293" s="234" t="s">
        <v>143</v>
      </c>
      <c r="E293" s="245" t="s">
        <v>18</v>
      </c>
      <c r="F293" s="246" t="s">
        <v>1126</v>
      </c>
      <c r="G293" s="244"/>
      <c r="H293" s="247">
        <v>15.51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143</v>
      </c>
      <c r="AU293" s="253" t="s">
        <v>82</v>
      </c>
      <c r="AV293" s="14" t="s">
        <v>82</v>
      </c>
      <c r="AW293" s="14" t="s">
        <v>34</v>
      </c>
      <c r="AX293" s="14" t="s">
        <v>72</v>
      </c>
      <c r="AY293" s="253" t="s">
        <v>133</v>
      </c>
    </row>
    <row r="294" s="14" customFormat="1">
      <c r="A294" s="14"/>
      <c r="B294" s="243"/>
      <c r="C294" s="244"/>
      <c r="D294" s="234" t="s">
        <v>143</v>
      </c>
      <c r="E294" s="245" t="s">
        <v>18</v>
      </c>
      <c r="F294" s="246" t="s">
        <v>1066</v>
      </c>
      <c r="G294" s="244"/>
      <c r="H294" s="247">
        <v>-1.5800000000000001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143</v>
      </c>
      <c r="AU294" s="253" t="s">
        <v>82</v>
      </c>
      <c r="AV294" s="14" t="s">
        <v>82</v>
      </c>
      <c r="AW294" s="14" t="s">
        <v>34</v>
      </c>
      <c r="AX294" s="14" t="s">
        <v>72</v>
      </c>
      <c r="AY294" s="253" t="s">
        <v>133</v>
      </c>
    </row>
    <row r="295" s="15" customFormat="1">
      <c r="A295" s="15"/>
      <c r="B295" s="254"/>
      <c r="C295" s="255"/>
      <c r="D295" s="234" t="s">
        <v>143</v>
      </c>
      <c r="E295" s="256" t="s">
        <v>18</v>
      </c>
      <c r="F295" s="257" t="s">
        <v>148</v>
      </c>
      <c r="G295" s="255"/>
      <c r="H295" s="258">
        <v>116.94000000000001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143</v>
      </c>
      <c r="AU295" s="264" t="s">
        <v>82</v>
      </c>
      <c r="AV295" s="15" t="s">
        <v>141</v>
      </c>
      <c r="AW295" s="15" t="s">
        <v>34</v>
      </c>
      <c r="AX295" s="15" t="s">
        <v>80</v>
      </c>
      <c r="AY295" s="264" t="s">
        <v>133</v>
      </c>
    </row>
    <row r="296" s="2" customFormat="1" ht="16.5" customHeight="1">
      <c r="A296" s="40"/>
      <c r="B296" s="41"/>
      <c r="C296" s="220" t="s">
        <v>331</v>
      </c>
      <c r="D296" s="220" t="s">
        <v>136</v>
      </c>
      <c r="E296" s="221" t="s">
        <v>401</v>
      </c>
      <c r="F296" s="222" t="s">
        <v>402</v>
      </c>
      <c r="G296" s="223" t="s">
        <v>178</v>
      </c>
      <c r="H296" s="224">
        <v>6.8899999999999997</v>
      </c>
      <c r="I296" s="225"/>
      <c r="J296" s="224">
        <f>ROUND(I296*H296,2)</f>
        <v>0</v>
      </c>
      <c r="K296" s="222" t="s">
        <v>140</v>
      </c>
      <c r="L296" s="46"/>
      <c r="M296" s="226" t="s">
        <v>18</v>
      </c>
      <c r="N296" s="227" t="s">
        <v>43</v>
      </c>
      <c r="O296" s="86"/>
      <c r="P296" s="228">
        <f>O296*H296</f>
        <v>0</v>
      </c>
      <c r="Q296" s="228">
        <v>0.033579999999999999</v>
      </c>
      <c r="R296" s="228">
        <f>Q296*H296</f>
        <v>0.23136619999999999</v>
      </c>
      <c r="S296" s="228">
        <v>0</v>
      </c>
      <c r="T296" s="22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0" t="s">
        <v>141</v>
      </c>
      <c r="AT296" s="230" t="s">
        <v>136</v>
      </c>
      <c r="AU296" s="230" t="s">
        <v>82</v>
      </c>
      <c r="AY296" s="19" t="s">
        <v>133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9" t="s">
        <v>80</v>
      </c>
      <c r="BK296" s="231">
        <f>ROUND(I296*H296,2)</f>
        <v>0</v>
      </c>
      <c r="BL296" s="19" t="s">
        <v>141</v>
      </c>
      <c r="BM296" s="230" t="s">
        <v>1128</v>
      </c>
    </row>
    <row r="297" s="13" customFormat="1">
      <c r="A297" s="13"/>
      <c r="B297" s="232"/>
      <c r="C297" s="233"/>
      <c r="D297" s="234" t="s">
        <v>143</v>
      </c>
      <c r="E297" s="235" t="s">
        <v>18</v>
      </c>
      <c r="F297" s="236" t="s">
        <v>1129</v>
      </c>
      <c r="G297" s="233"/>
      <c r="H297" s="235" t="s">
        <v>18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143</v>
      </c>
      <c r="AU297" s="242" t="s">
        <v>82</v>
      </c>
      <c r="AV297" s="13" t="s">
        <v>80</v>
      </c>
      <c r="AW297" s="13" t="s">
        <v>34</v>
      </c>
      <c r="AX297" s="13" t="s">
        <v>72</v>
      </c>
      <c r="AY297" s="242" t="s">
        <v>133</v>
      </c>
    </row>
    <row r="298" s="13" customFormat="1">
      <c r="A298" s="13"/>
      <c r="B298" s="232"/>
      <c r="C298" s="233"/>
      <c r="D298" s="234" t="s">
        <v>143</v>
      </c>
      <c r="E298" s="235" t="s">
        <v>18</v>
      </c>
      <c r="F298" s="236" t="s">
        <v>1090</v>
      </c>
      <c r="G298" s="233"/>
      <c r="H298" s="235" t="s">
        <v>18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143</v>
      </c>
      <c r="AU298" s="242" t="s">
        <v>82</v>
      </c>
      <c r="AV298" s="13" t="s">
        <v>80</v>
      </c>
      <c r="AW298" s="13" t="s">
        <v>34</v>
      </c>
      <c r="AX298" s="13" t="s">
        <v>72</v>
      </c>
      <c r="AY298" s="242" t="s">
        <v>133</v>
      </c>
    </row>
    <row r="299" s="14" customFormat="1">
      <c r="A299" s="14"/>
      <c r="B299" s="243"/>
      <c r="C299" s="244"/>
      <c r="D299" s="234" t="s">
        <v>143</v>
      </c>
      <c r="E299" s="245" t="s">
        <v>18</v>
      </c>
      <c r="F299" s="246" t="s">
        <v>1130</v>
      </c>
      <c r="G299" s="244"/>
      <c r="H299" s="247">
        <v>1.21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143</v>
      </c>
      <c r="AU299" s="253" t="s">
        <v>82</v>
      </c>
      <c r="AV299" s="14" t="s">
        <v>82</v>
      </c>
      <c r="AW299" s="14" t="s">
        <v>34</v>
      </c>
      <c r="AX299" s="14" t="s">
        <v>72</v>
      </c>
      <c r="AY299" s="253" t="s">
        <v>133</v>
      </c>
    </row>
    <row r="300" s="14" customFormat="1">
      <c r="A300" s="14"/>
      <c r="B300" s="243"/>
      <c r="C300" s="244"/>
      <c r="D300" s="234" t="s">
        <v>143</v>
      </c>
      <c r="E300" s="245" t="s">
        <v>18</v>
      </c>
      <c r="F300" s="246" t="s">
        <v>1131</v>
      </c>
      <c r="G300" s="244"/>
      <c r="H300" s="247">
        <v>0.77000000000000002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143</v>
      </c>
      <c r="AU300" s="253" t="s">
        <v>82</v>
      </c>
      <c r="AV300" s="14" t="s">
        <v>82</v>
      </c>
      <c r="AW300" s="14" t="s">
        <v>34</v>
      </c>
      <c r="AX300" s="14" t="s">
        <v>72</v>
      </c>
      <c r="AY300" s="253" t="s">
        <v>133</v>
      </c>
    </row>
    <row r="301" s="13" customFormat="1">
      <c r="A301" s="13"/>
      <c r="B301" s="232"/>
      <c r="C301" s="233"/>
      <c r="D301" s="234" t="s">
        <v>143</v>
      </c>
      <c r="E301" s="235" t="s">
        <v>18</v>
      </c>
      <c r="F301" s="236" t="s">
        <v>1067</v>
      </c>
      <c r="G301" s="233"/>
      <c r="H301" s="235" t="s">
        <v>18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143</v>
      </c>
      <c r="AU301" s="242" t="s">
        <v>82</v>
      </c>
      <c r="AV301" s="13" t="s">
        <v>80</v>
      </c>
      <c r="AW301" s="13" t="s">
        <v>34</v>
      </c>
      <c r="AX301" s="13" t="s">
        <v>72</v>
      </c>
      <c r="AY301" s="242" t="s">
        <v>133</v>
      </c>
    </row>
    <row r="302" s="14" customFormat="1">
      <c r="A302" s="14"/>
      <c r="B302" s="243"/>
      <c r="C302" s="244"/>
      <c r="D302" s="234" t="s">
        <v>143</v>
      </c>
      <c r="E302" s="245" t="s">
        <v>18</v>
      </c>
      <c r="F302" s="246" t="s">
        <v>1132</v>
      </c>
      <c r="G302" s="244"/>
      <c r="H302" s="247">
        <v>0.40000000000000002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143</v>
      </c>
      <c r="AU302" s="253" t="s">
        <v>82</v>
      </c>
      <c r="AV302" s="14" t="s">
        <v>82</v>
      </c>
      <c r="AW302" s="14" t="s">
        <v>34</v>
      </c>
      <c r="AX302" s="14" t="s">
        <v>72</v>
      </c>
      <c r="AY302" s="253" t="s">
        <v>133</v>
      </c>
    </row>
    <row r="303" s="13" customFormat="1">
      <c r="A303" s="13"/>
      <c r="B303" s="232"/>
      <c r="C303" s="233"/>
      <c r="D303" s="234" t="s">
        <v>143</v>
      </c>
      <c r="E303" s="235" t="s">
        <v>18</v>
      </c>
      <c r="F303" s="236" t="s">
        <v>1099</v>
      </c>
      <c r="G303" s="233"/>
      <c r="H303" s="235" t="s">
        <v>18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143</v>
      </c>
      <c r="AU303" s="242" t="s">
        <v>82</v>
      </c>
      <c r="AV303" s="13" t="s">
        <v>80</v>
      </c>
      <c r="AW303" s="13" t="s">
        <v>34</v>
      </c>
      <c r="AX303" s="13" t="s">
        <v>72</v>
      </c>
      <c r="AY303" s="242" t="s">
        <v>133</v>
      </c>
    </row>
    <row r="304" s="14" customFormat="1">
      <c r="A304" s="14"/>
      <c r="B304" s="243"/>
      <c r="C304" s="244"/>
      <c r="D304" s="234" t="s">
        <v>143</v>
      </c>
      <c r="E304" s="245" t="s">
        <v>18</v>
      </c>
      <c r="F304" s="246" t="s">
        <v>1133</v>
      </c>
      <c r="G304" s="244"/>
      <c r="H304" s="247">
        <v>2.21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143</v>
      </c>
      <c r="AU304" s="253" t="s">
        <v>82</v>
      </c>
      <c r="AV304" s="14" t="s">
        <v>82</v>
      </c>
      <c r="AW304" s="14" t="s">
        <v>34</v>
      </c>
      <c r="AX304" s="14" t="s">
        <v>72</v>
      </c>
      <c r="AY304" s="253" t="s">
        <v>133</v>
      </c>
    </row>
    <row r="305" s="13" customFormat="1">
      <c r="A305" s="13"/>
      <c r="B305" s="232"/>
      <c r="C305" s="233"/>
      <c r="D305" s="234" t="s">
        <v>143</v>
      </c>
      <c r="E305" s="235" t="s">
        <v>18</v>
      </c>
      <c r="F305" s="236" t="s">
        <v>1134</v>
      </c>
      <c r="G305" s="233"/>
      <c r="H305" s="235" t="s">
        <v>18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143</v>
      </c>
      <c r="AU305" s="242" t="s">
        <v>82</v>
      </c>
      <c r="AV305" s="13" t="s">
        <v>80</v>
      </c>
      <c r="AW305" s="13" t="s">
        <v>34</v>
      </c>
      <c r="AX305" s="13" t="s">
        <v>72</v>
      </c>
      <c r="AY305" s="242" t="s">
        <v>133</v>
      </c>
    </row>
    <row r="306" s="14" customFormat="1">
      <c r="A306" s="14"/>
      <c r="B306" s="243"/>
      <c r="C306" s="244"/>
      <c r="D306" s="234" t="s">
        <v>143</v>
      </c>
      <c r="E306" s="245" t="s">
        <v>18</v>
      </c>
      <c r="F306" s="246" t="s">
        <v>1135</v>
      </c>
      <c r="G306" s="244"/>
      <c r="H306" s="247">
        <v>2.2999999999999998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143</v>
      </c>
      <c r="AU306" s="253" t="s">
        <v>82</v>
      </c>
      <c r="AV306" s="14" t="s">
        <v>82</v>
      </c>
      <c r="AW306" s="14" t="s">
        <v>34</v>
      </c>
      <c r="AX306" s="14" t="s">
        <v>72</v>
      </c>
      <c r="AY306" s="253" t="s">
        <v>133</v>
      </c>
    </row>
    <row r="307" s="15" customFormat="1">
      <c r="A307" s="15"/>
      <c r="B307" s="254"/>
      <c r="C307" s="255"/>
      <c r="D307" s="234" t="s">
        <v>143</v>
      </c>
      <c r="E307" s="256" t="s">
        <v>18</v>
      </c>
      <c r="F307" s="257" t="s">
        <v>148</v>
      </c>
      <c r="G307" s="255"/>
      <c r="H307" s="258">
        <v>6.8899999999999997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143</v>
      </c>
      <c r="AU307" s="264" t="s">
        <v>82</v>
      </c>
      <c r="AV307" s="15" t="s">
        <v>141</v>
      </c>
      <c r="AW307" s="15" t="s">
        <v>34</v>
      </c>
      <c r="AX307" s="15" t="s">
        <v>80</v>
      </c>
      <c r="AY307" s="264" t="s">
        <v>133</v>
      </c>
    </row>
    <row r="308" s="2" customFormat="1" ht="21.75" customHeight="1">
      <c r="A308" s="40"/>
      <c r="B308" s="41"/>
      <c r="C308" s="220" t="s">
        <v>337</v>
      </c>
      <c r="D308" s="220" t="s">
        <v>136</v>
      </c>
      <c r="E308" s="221" t="s">
        <v>409</v>
      </c>
      <c r="F308" s="222" t="s">
        <v>410</v>
      </c>
      <c r="G308" s="223" t="s">
        <v>139</v>
      </c>
      <c r="H308" s="224">
        <v>0.040000000000000001</v>
      </c>
      <c r="I308" s="225"/>
      <c r="J308" s="224">
        <f>ROUND(I308*H308,2)</f>
        <v>0</v>
      </c>
      <c r="K308" s="222" t="s">
        <v>140</v>
      </c>
      <c r="L308" s="46"/>
      <c r="M308" s="226" t="s">
        <v>18</v>
      </c>
      <c r="N308" s="227" t="s">
        <v>43</v>
      </c>
      <c r="O308" s="86"/>
      <c r="P308" s="228">
        <f>O308*H308</f>
        <v>0</v>
      </c>
      <c r="Q308" s="228">
        <v>2.2563399999999998</v>
      </c>
      <c r="R308" s="228">
        <f>Q308*H308</f>
        <v>0.090253599999999989</v>
      </c>
      <c r="S308" s="228">
        <v>0</v>
      </c>
      <c r="T308" s="22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0" t="s">
        <v>141</v>
      </c>
      <c r="AT308" s="230" t="s">
        <v>136</v>
      </c>
      <c r="AU308" s="230" t="s">
        <v>82</v>
      </c>
      <c r="AY308" s="19" t="s">
        <v>133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9" t="s">
        <v>80</v>
      </c>
      <c r="BK308" s="231">
        <f>ROUND(I308*H308,2)</f>
        <v>0</v>
      </c>
      <c r="BL308" s="19" t="s">
        <v>141</v>
      </c>
      <c r="BM308" s="230" t="s">
        <v>1136</v>
      </c>
    </row>
    <row r="309" s="14" customFormat="1">
      <c r="A309" s="14"/>
      <c r="B309" s="243"/>
      <c r="C309" s="244"/>
      <c r="D309" s="234" t="s">
        <v>143</v>
      </c>
      <c r="E309" s="245" t="s">
        <v>18</v>
      </c>
      <c r="F309" s="246" t="s">
        <v>415</v>
      </c>
      <c r="G309" s="244"/>
      <c r="H309" s="247">
        <v>0.01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143</v>
      </c>
      <c r="AU309" s="253" t="s">
        <v>82</v>
      </c>
      <c r="AV309" s="14" t="s">
        <v>82</v>
      </c>
      <c r="AW309" s="14" t="s">
        <v>34</v>
      </c>
      <c r="AX309" s="14" t="s">
        <v>72</v>
      </c>
      <c r="AY309" s="253" t="s">
        <v>133</v>
      </c>
    </row>
    <row r="310" s="14" customFormat="1">
      <c r="A310" s="14"/>
      <c r="B310" s="243"/>
      <c r="C310" s="244"/>
      <c r="D310" s="234" t="s">
        <v>143</v>
      </c>
      <c r="E310" s="245" t="s">
        <v>18</v>
      </c>
      <c r="F310" s="246" t="s">
        <v>416</v>
      </c>
      <c r="G310" s="244"/>
      <c r="H310" s="247">
        <v>0.01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143</v>
      </c>
      <c r="AU310" s="253" t="s">
        <v>82</v>
      </c>
      <c r="AV310" s="14" t="s">
        <v>82</v>
      </c>
      <c r="AW310" s="14" t="s">
        <v>34</v>
      </c>
      <c r="AX310" s="14" t="s">
        <v>72</v>
      </c>
      <c r="AY310" s="253" t="s">
        <v>133</v>
      </c>
    </row>
    <row r="311" s="14" customFormat="1">
      <c r="A311" s="14"/>
      <c r="B311" s="243"/>
      <c r="C311" s="244"/>
      <c r="D311" s="234" t="s">
        <v>143</v>
      </c>
      <c r="E311" s="245" t="s">
        <v>18</v>
      </c>
      <c r="F311" s="246" t="s">
        <v>1137</v>
      </c>
      <c r="G311" s="244"/>
      <c r="H311" s="247">
        <v>0.02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143</v>
      </c>
      <c r="AU311" s="253" t="s">
        <v>82</v>
      </c>
      <c r="AV311" s="14" t="s">
        <v>82</v>
      </c>
      <c r="AW311" s="14" t="s">
        <v>34</v>
      </c>
      <c r="AX311" s="14" t="s">
        <v>72</v>
      </c>
      <c r="AY311" s="253" t="s">
        <v>133</v>
      </c>
    </row>
    <row r="312" s="15" customFormat="1">
      <c r="A312" s="15"/>
      <c r="B312" s="254"/>
      <c r="C312" s="255"/>
      <c r="D312" s="234" t="s">
        <v>143</v>
      </c>
      <c r="E312" s="256" t="s">
        <v>18</v>
      </c>
      <c r="F312" s="257" t="s">
        <v>148</v>
      </c>
      <c r="G312" s="255"/>
      <c r="H312" s="258">
        <v>0.040000000000000001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143</v>
      </c>
      <c r="AU312" s="264" t="s">
        <v>82</v>
      </c>
      <c r="AV312" s="15" t="s">
        <v>141</v>
      </c>
      <c r="AW312" s="15" t="s">
        <v>34</v>
      </c>
      <c r="AX312" s="15" t="s">
        <v>80</v>
      </c>
      <c r="AY312" s="264" t="s">
        <v>133</v>
      </c>
    </row>
    <row r="313" s="2" customFormat="1" ht="16.5" customHeight="1">
      <c r="A313" s="40"/>
      <c r="B313" s="41"/>
      <c r="C313" s="220" t="s">
        <v>7</v>
      </c>
      <c r="D313" s="220" t="s">
        <v>136</v>
      </c>
      <c r="E313" s="221" t="s">
        <v>426</v>
      </c>
      <c r="F313" s="222" t="s">
        <v>427</v>
      </c>
      <c r="G313" s="223" t="s">
        <v>178</v>
      </c>
      <c r="H313" s="224">
        <v>22.670000000000002</v>
      </c>
      <c r="I313" s="225"/>
      <c r="J313" s="224">
        <f>ROUND(I313*H313,2)</f>
        <v>0</v>
      </c>
      <c r="K313" s="222" t="s">
        <v>140</v>
      </c>
      <c r="L313" s="46"/>
      <c r="M313" s="226" t="s">
        <v>18</v>
      </c>
      <c r="N313" s="227" t="s">
        <v>43</v>
      </c>
      <c r="O313" s="86"/>
      <c r="P313" s="228">
        <f>O313*H313</f>
        <v>0</v>
      </c>
      <c r="Q313" s="228">
        <v>0.063</v>
      </c>
      <c r="R313" s="228">
        <f>Q313*H313</f>
        <v>1.4282100000000002</v>
      </c>
      <c r="S313" s="228">
        <v>0</v>
      </c>
      <c r="T313" s="22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0" t="s">
        <v>141</v>
      </c>
      <c r="AT313" s="230" t="s">
        <v>136</v>
      </c>
      <c r="AU313" s="230" t="s">
        <v>82</v>
      </c>
      <c r="AY313" s="19" t="s">
        <v>133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80</v>
      </c>
      <c r="BK313" s="231">
        <f>ROUND(I313*H313,2)</f>
        <v>0</v>
      </c>
      <c r="BL313" s="19" t="s">
        <v>141</v>
      </c>
      <c r="BM313" s="230" t="s">
        <v>1138</v>
      </c>
    </row>
    <row r="314" s="13" customFormat="1">
      <c r="A314" s="13"/>
      <c r="B314" s="232"/>
      <c r="C314" s="233"/>
      <c r="D314" s="234" t="s">
        <v>143</v>
      </c>
      <c r="E314" s="235" t="s">
        <v>18</v>
      </c>
      <c r="F314" s="236" t="s">
        <v>1044</v>
      </c>
      <c r="G314" s="233"/>
      <c r="H314" s="235" t="s">
        <v>18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143</v>
      </c>
      <c r="AU314" s="242" t="s">
        <v>82</v>
      </c>
      <c r="AV314" s="13" t="s">
        <v>80</v>
      </c>
      <c r="AW314" s="13" t="s">
        <v>34</v>
      </c>
      <c r="AX314" s="13" t="s">
        <v>72</v>
      </c>
      <c r="AY314" s="242" t="s">
        <v>133</v>
      </c>
    </row>
    <row r="315" s="14" customFormat="1">
      <c r="A315" s="14"/>
      <c r="B315" s="243"/>
      <c r="C315" s="244"/>
      <c r="D315" s="234" t="s">
        <v>143</v>
      </c>
      <c r="E315" s="245" t="s">
        <v>18</v>
      </c>
      <c r="F315" s="246" t="s">
        <v>1082</v>
      </c>
      <c r="G315" s="244"/>
      <c r="H315" s="247">
        <v>22.670000000000002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143</v>
      </c>
      <c r="AU315" s="253" t="s">
        <v>82</v>
      </c>
      <c r="AV315" s="14" t="s">
        <v>82</v>
      </c>
      <c r="AW315" s="14" t="s">
        <v>34</v>
      </c>
      <c r="AX315" s="14" t="s">
        <v>72</v>
      </c>
      <c r="AY315" s="253" t="s">
        <v>133</v>
      </c>
    </row>
    <row r="316" s="15" customFormat="1">
      <c r="A316" s="15"/>
      <c r="B316" s="254"/>
      <c r="C316" s="255"/>
      <c r="D316" s="234" t="s">
        <v>143</v>
      </c>
      <c r="E316" s="256" t="s">
        <v>18</v>
      </c>
      <c r="F316" s="257" t="s">
        <v>148</v>
      </c>
      <c r="G316" s="255"/>
      <c r="H316" s="258">
        <v>22.670000000000002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143</v>
      </c>
      <c r="AU316" s="264" t="s">
        <v>82</v>
      </c>
      <c r="AV316" s="15" t="s">
        <v>141</v>
      </c>
      <c r="AW316" s="15" t="s">
        <v>34</v>
      </c>
      <c r="AX316" s="15" t="s">
        <v>80</v>
      </c>
      <c r="AY316" s="264" t="s">
        <v>133</v>
      </c>
    </row>
    <row r="317" s="2" customFormat="1" ht="21.75" customHeight="1">
      <c r="A317" s="40"/>
      <c r="B317" s="41"/>
      <c r="C317" s="220" t="s">
        <v>392</v>
      </c>
      <c r="D317" s="220" t="s">
        <v>136</v>
      </c>
      <c r="E317" s="221" t="s">
        <v>431</v>
      </c>
      <c r="F317" s="222" t="s">
        <v>432</v>
      </c>
      <c r="G317" s="223" t="s">
        <v>151</v>
      </c>
      <c r="H317" s="224">
        <v>7</v>
      </c>
      <c r="I317" s="225"/>
      <c r="J317" s="224">
        <f>ROUND(I317*H317,2)</f>
        <v>0</v>
      </c>
      <c r="K317" s="222" t="s">
        <v>140</v>
      </c>
      <c r="L317" s="46"/>
      <c r="M317" s="226" t="s">
        <v>18</v>
      </c>
      <c r="N317" s="227" t="s">
        <v>43</v>
      </c>
      <c r="O317" s="86"/>
      <c r="P317" s="228">
        <f>O317*H317</f>
        <v>0</v>
      </c>
      <c r="Q317" s="228">
        <v>0.00048000000000000001</v>
      </c>
      <c r="R317" s="228">
        <f>Q317*H317</f>
        <v>0.0033600000000000001</v>
      </c>
      <c r="S317" s="228">
        <v>0</v>
      </c>
      <c r="T317" s="22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0" t="s">
        <v>141</v>
      </c>
      <c r="AT317" s="230" t="s">
        <v>136</v>
      </c>
      <c r="AU317" s="230" t="s">
        <v>82</v>
      </c>
      <c r="AY317" s="19" t="s">
        <v>133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9" t="s">
        <v>80</v>
      </c>
      <c r="BK317" s="231">
        <f>ROUND(I317*H317,2)</f>
        <v>0</v>
      </c>
      <c r="BL317" s="19" t="s">
        <v>141</v>
      </c>
      <c r="BM317" s="230" t="s">
        <v>1139</v>
      </c>
    </row>
    <row r="318" s="13" customFormat="1">
      <c r="A318" s="13"/>
      <c r="B318" s="232"/>
      <c r="C318" s="233"/>
      <c r="D318" s="234" t="s">
        <v>143</v>
      </c>
      <c r="E318" s="235" t="s">
        <v>18</v>
      </c>
      <c r="F318" s="236" t="s">
        <v>1044</v>
      </c>
      <c r="G318" s="233"/>
      <c r="H318" s="235" t="s">
        <v>18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143</v>
      </c>
      <c r="AU318" s="242" t="s">
        <v>82</v>
      </c>
      <c r="AV318" s="13" t="s">
        <v>80</v>
      </c>
      <c r="AW318" s="13" t="s">
        <v>34</v>
      </c>
      <c r="AX318" s="13" t="s">
        <v>72</v>
      </c>
      <c r="AY318" s="242" t="s">
        <v>133</v>
      </c>
    </row>
    <row r="319" s="14" customFormat="1">
      <c r="A319" s="14"/>
      <c r="B319" s="243"/>
      <c r="C319" s="244"/>
      <c r="D319" s="234" t="s">
        <v>143</v>
      </c>
      <c r="E319" s="245" t="s">
        <v>18</v>
      </c>
      <c r="F319" s="246" t="s">
        <v>439</v>
      </c>
      <c r="G319" s="244"/>
      <c r="H319" s="247">
        <v>4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143</v>
      </c>
      <c r="AU319" s="253" t="s">
        <v>82</v>
      </c>
      <c r="AV319" s="14" t="s">
        <v>82</v>
      </c>
      <c r="AW319" s="14" t="s">
        <v>34</v>
      </c>
      <c r="AX319" s="14" t="s">
        <v>72</v>
      </c>
      <c r="AY319" s="253" t="s">
        <v>133</v>
      </c>
    </row>
    <row r="320" s="14" customFormat="1">
      <c r="A320" s="14"/>
      <c r="B320" s="243"/>
      <c r="C320" s="244"/>
      <c r="D320" s="234" t="s">
        <v>143</v>
      </c>
      <c r="E320" s="245" t="s">
        <v>18</v>
      </c>
      <c r="F320" s="246" t="s">
        <v>438</v>
      </c>
      <c r="G320" s="244"/>
      <c r="H320" s="247">
        <v>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143</v>
      </c>
      <c r="AU320" s="253" t="s">
        <v>82</v>
      </c>
      <c r="AV320" s="14" t="s">
        <v>82</v>
      </c>
      <c r="AW320" s="14" t="s">
        <v>34</v>
      </c>
      <c r="AX320" s="14" t="s">
        <v>72</v>
      </c>
      <c r="AY320" s="253" t="s">
        <v>133</v>
      </c>
    </row>
    <row r="321" s="14" customFormat="1">
      <c r="A321" s="14"/>
      <c r="B321" s="243"/>
      <c r="C321" s="244"/>
      <c r="D321" s="234" t="s">
        <v>143</v>
      </c>
      <c r="E321" s="245" t="s">
        <v>18</v>
      </c>
      <c r="F321" s="246" t="s">
        <v>80</v>
      </c>
      <c r="G321" s="244"/>
      <c r="H321" s="247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143</v>
      </c>
      <c r="AU321" s="253" t="s">
        <v>82</v>
      </c>
      <c r="AV321" s="14" t="s">
        <v>82</v>
      </c>
      <c r="AW321" s="14" t="s">
        <v>34</v>
      </c>
      <c r="AX321" s="14" t="s">
        <v>72</v>
      </c>
      <c r="AY321" s="253" t="s">
        <v>133</v>
      </c>
    </row>
    <row r="322" s="15" customFormat="1">
      <c r="A322" s="15"/>
      <c r="B322" s="254"/>
      <c r="C322" s="255"/>
      <c r="D322" s="234" t="s">
        <v>143</v>
      </c>
      <c r="E322" s="256" t="s">
        <v>18</v>
      </c>
      <c r="F322" s="257" t="s">
        <v>148</v>
      </c>
      <c r="G322" s="255"/>
      <c r="H322" s="258">
        <v>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143</v>
      </c>
      <c r="AU322" s="264" t="s">
        <v>82</v>
      </c>
      <c r="AV322" s="15" t="s">
        <v>141</v>
      </c>
      <c r="AW322" s="15" t="s">
        <v>34</v>
      </c>
      <c r="AX322" s="15" t="s">
        <v>80</v>
      </c>
      <c r="AY322" s="264" t="s">
        <v>133</v>
      </c>
    </row>
    <row r="323" s="2" customFormat="1" ht="16.5" customHeight="1">
      <c r="A323" s="40"/>
      <c r="B323" s="41"/>
      <c r="C323" s="265" t="s">
        <v>400</v>
      </c>
      <c r="D323" s="265" t="s">
        <v>193</v>
      </c>
      <c r="E323" s="266" t="s">
        <v>435</v>
      </c>
      <c r="F323" s="267" t="s">
        <v>436</v>
      </c>
      <c r="G323" s="268" t="s">
        <v>151</v>
      </c>
      <c r="H323" s="269">
        <v>4</v>
      </c>
      <c r="I323" s="270"/>
      <c r="J323" s="269">
        <f>ROUND(I323*H323,2)</f>
        <v>0</v>
      </c>
      <c r="K323" s="267" t="s">
        <v>140</v>
      </c>
      <c r="L323" s="271"/>
      <c r="M323" s="272" t="s">
        <v>18</v>
      </c>
      <c r="N323" s="273" t="s">
        <v>43</v>
      </c>
      <c r="O323" s="86"/>
      <c r="P323" s="228">
        <f>O323*H323</f>
        <v>0</v>
      </c>
      <c r="Q323" s="228">
        <v>0.012590000000000001</v>
      </c>
      <c r="R323" s="228">
        <f>Q323*H323</f>
        <v>0.050360000000000002</v>
      </c>
      <c r="S323" s="228">
        <v>0</v>
      </c>
      <c r="T323" s="22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0" t="s">
        <v>181</v>
      </c>
      <c r="AT323" s="230" t="s">
        <v>193</v>
      </c>
      <c r="AU323" s="230" t="s">
        <v>82</v>
      </c>
      <c r="AY323" s="19" t="s">
        <v>133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80</v>
      </c>
      <c r="BK323" s="231">
        <f>ROUND(I323*H323,2)</f>
        <v>0</v>
      </c>
      <c r="BL323" s="19" t="s">
        <v>141</v>
      </c>
      <c r="BM323" s="230" t="s">
        <v>1140</v>
      </c>
    </row>
    <row r="324" s="13" customFormat="1">
      <c r="A324" s="13"/>
      <c r="B324" s="232"/>
      <c r="C324" s="233"/>
      <c r="D324" s="234" t="s">
        <v>143</v>
      </c>
      <c r="E324" s="235" t="s">
        <v>18</v>
      </c>
      <c r="F324" s="236" t="s">
        <v>1044</v>
      </c>
      <c r="G324" s="233"/>
      <c r="H324" s="235" t="s">
        <v>18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143</v>
      </c>
      <c r="AU324" s="242" t="s">
        <v>82</v>
      </c>
      <c r="AV324" s="13" t="s">
        <v>80</v>
      </c>
      <c r="AW324" s="13" t="s">
        <v>34</v>
      </c>
      <c r="AX324" s="13" t="s">
        <v>72</v>
      </c>
      <c r="AY324" s="242" t="s">
        <v>133</v>
      </c>
    </row>
    <row r="325" s="14" customFormat="1">
      <c r="A325" s="14"/>
      <c r="B325" s="243"/>
      <c r="C325" s="244"/>
      <c r="D325" s="234" t="s">
        <v>143</v>
      </c>
      <c r="E325" s="245" t="s">
        <v>18</v>
      </c>
      <c r="F325" s="246" t="s">
        <v>439</v>
      </c>
      <c r="G325" s="244"/>
      <c r="H325" s="247">
        <v>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143</v>
      </c>
      <c r="AU325" s="253" t="s">
        <v>82</v>
      </c>
      <c r="AV325" s="14" t="s">
        <v>82</v>
      </c>
      <c r="AW325" s="14" t="s">
        <v>34</v>
      </c>
      <c r="AX325" s="14" t="s">
        <v>72</v>
      </c>
      <c r="AY325" s="253" t="s">
        <v>133</v>
      </c>
    </row>
    <row r="326" s="15" customFormat="1">
      <c r="A326" s="15"/>
      <c r="B326" s="254"/>
      <c r="C326" s="255"/>
      <c r="D326" s="234" t="s">
        <v>143</v>
      </c>
      <c r="E326" s="256" t="s">
        <v>18</v>
      </c>
      <c r="F326" s="257" t="s">
        <v>148</v>
      </c>
      <c r="G326" s="255"/>
      <c r="H326" s="258">
        <v>4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143</v>
      </c>
      <c r="AU326" s="264" t="s">
        <v>82</v>
      </c>
      <c r="AV326" s="15" t="s">
        <v>141</v>
      </c>
      <c r="AW326" s="15" t="s">
        <v>34</v>
      </c>
      <c r="AX326" s="15" t="s">
        <v>80</v>
      </c>
      <c r="AY326" s="264" t="s">
        <v>133</v>
      </c>
    </row>
    <row r="327" s="2" customFormat="1" ht="16.5" customHeight="1">
      <c r="A327" s="40"/>
      <c r="B327" s="41"/>
      <c r="C327" s="265" t="s">
        <v>408</v>
      </c>
      <c r="D327" s="265" t="s">
        <v>193</v>
      </c>
      <c r="E327" s="266" t="s">
        <v>446</v>
      </c>
      <c r="F327" s="267" t="s">
        <v>447</v>
      </c>
      <c r="G327" s="268" t="s">
        <v>151</v>
      </c>
      <c r="H327" s="269">
        <v>2</v>
      </c>
      <c r="I327" s="270"/>
      <c r="J327" s="269">
        <f>ROUND(I327*H327,2)</f>
        <v>0</v>
      </c>
      <c r="K327" s="267" t="s">
        <v>140</v>
      </c>
      <c r="L327" s="271"/>
      <c r="M327" s="272" t="s">
        <v>18</v>
      </c>
      <c r="N327" s="273" t="s">
        <v>43</v>
      </c>
      <c r="O327" s="86"/>
      <c r="P327" s="228">
        <f>O327*H327</f>
        <v>0</v>
      </c>
      <c r="Q327" s="228">
        <v>0.013100000000000001</v>
      </c>
      <c r="R327" s="228">
        <f>Q327*H327</f>
        <v>0.026200000000000001</v>
      </c>
      <c r="S327" s="228">
        <v>0</v>
      </c>
      <c r="T327" s="22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0" t="s">
        <v>181</v>
      </c>
      <c r="AT327" s="230" t="s">
        <v>193</v>
      </c>
      <c r="AU327" s="230" t="s">
        <v>82</v>
      </c>
      <c r="AY327" s="19" t="s">
        <v>133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80</v>
      </c>
      <c r="BK327" s="231">
        <f>ROUND(I327*H327,2)</f>
        <v>0</v>
      </c>
      <c r="BL327" s="19" t="s">
        <v>141</v>
      </c>
      <c r="BM327" s="230" t="s">
        <v>1141</v>
      </c>
    </row>
    <row r="328" s="13" customFormat="1">
      <c r="A328" s="13"/>
      <c r="B328" s="232"/>
      <c r="C328" s="233"/>
      <c r="D328" s="234" t="s">
        <v>143</v>
      </c>
      <c r="E328" s="235" t="s">
        <v>18</v>
      </c>
      <c r="F328" s="236" t="s">
        <v>1044</v>
      </c>
      <c r="G328" s="233"/>
      <c r="H328" s="235" t="s">
        <v>18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143</v>
      </c>
      <c r="AU328" s="242" t="s">
        <v>82</v>
      </c>
      <c r="AV328" s="13" t="s">
        <v>80</v>
      </c>
      <c r="AW328" s="13" t="s">
        <v>34</v>
      </c>
      <c r="AX328" s="13" t="s">
        <v>72</v>
      </c>
      <c r="AY328" s="242" t="s">
        <v>133</v>
      </c>
    </row>
    <row r="329" s="14" customFormat="1">
      <c r="A329" s="14"/>
      <c r="B329" s="243"/>
      <c r="C329" s="244"/>
      <c r="D329" s="234" t="s">
        <v>143</v>
      </c>
      <c r="E329" s="245" t="s">
        <v>18</v>
      </c>
      <c r="F329" s="246" t="s">
        <v>438</v>
      </c>
      <c r="G329" s="244"/>
      <c r="H329" s="247">
        <v>2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143</v>
      </c>
      <c r="AU329" s="253" t="s">
        <v>82</v>
      </c>
      <c r="AV329" s="14" t="s">
        <v>82</v>
      </c>
      <c r="AW329" s="14" t="s">
        <v>34</v>
      </c>
      <c r="AX329" s="14" t="s">
        <v>72</v>
      </c>
      <c r="AY329" s="253" t="s">
        <v>133</v>
      </c>
    </row>
    <row r="330" s="15" customFormat="1">
      <c r="A330" s="15"/>
      <c r="B330" s="254"/>
      <c r="C330" s="255"/>
      <c r="D330" s="234" t="s">
        <v>143</v>
      </c>
      <c r="E330" s="256" t="s">
        <v>18</v>
      </c>
      <c r="F330" s="257" t="s">
        <v>148</v>
      </c>
      <c r="G330" s="255"/>
      <c r="H330" s="258">
        <v>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143</v>
      </c>
      <c r="AU330" s="264" t="s">
        <v>82</v>
      </c>
      <c r="AV330" s="15" t="s">
        <v>141</v>
      </c>
      <c r="AW330" s="15" t="s">
        <v>34</v>
      </c>
      <c r="AX330" s="15" t="s">
        <v>80</v>
      </c>
      <c r="AY330" s="264" t="s">
        <v>133</v>
      </c>
    </row>
    <row r="331" s="2" customFormat="1" ht="16.5" customHeight="1">
      <c r="A331" s="40"/>
      <c r="B331" s="41"/>
      <c r="C331" s="265" t="s">
        <v>425</v>
      </c>
      <c r="D331" s="265" t="s">
        <v>193</v>
      </c>
      <c r="E331" s="266" t="s">
        <v>450</v>
      </c>
      <c r="F331" s="267" t="s">
        <v>451</v>
      </c>
      <c r="G331" s="268" t="s">
        <v>151</v>
      </c>
      <c r="H331" s="269">
        <v>1</v>
      </c>
      <c r="I331" s="270"/>
      <c r="J331" s="269">
        <f>ROUND(I331*H331,2)</f>
        <v>0</v>
      </c>
      <c r="K331" s="267" t="s">
        <v>140</v>
      </c>
      <c r="L331" s="271"/>
      <c r="M331" s="272" t="s">
        <v>18</v>
      </c>
      <c r="N331" s="273" t="s">
        <v>43</v>
      </c>
      <c r="O331" s="86"/>
      <c r="P331" s="228">
        <f>O331*H331</f>
        <v>0</v>
      </c>
      <c r="Q331" s="228">
        <v>0.01336</v>
      </c>
      <c r="R331" s="228">
        <f>Q331*H331</f>
        <v>0.01336</v>
      </c>
      <c r="S331" s="228">
        <v>0</v>
      </c>
      <c r="T331" s="22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0" t="s">
        <v>181</v>
      </c>
      <c r="AT331" s="230" t="s">
        <v>193</v>
      </c>
      <c r="AU331" s="230" t="s">
        <v>82</v>
      </c>
      <c r="AY331" s="19" t="s">
        <v>133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80</v>
      </c>
      <c r="BK331" s="231">
        <f>ROUND(I331*H331,2)</f>
        <v>0</v>
      </c>
      <c r="BL331" s="19" t="s">
        <v>141</v>
      </c>
      <c r="BM331" s="230" t="s">
        <v>1142</v>
      </c>
    </row>
    <row r="332" s="13" customFormat="1">
      <c r="A332" s="13"/>
      <c r="B332" s="232"/>
      <c r="C332" s="233"/>
      <c r="D332" s="234" t="s">
        <v>143</v>
      </c>
      <c r="E332" s="235" t="s">
        <v>18</v>
      </c>
      <c r="F332" s="236" t="s">
        <v>1044</v>
      </c>
      <c r="G332" s="233"/>
      <c r="H332" s="235" t="s">
        <v>18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143</v>
      </c>
      <c r="AU332" s="242" t="s">
        <v>82</v>
      </c>
      <c r="AV332" s="13" t="s">
        <v>80</v>
      </c>
      <c r="AW332" s="13" t="s">
        <v>34</v>
      </c>
      <c r="AX332" s="13" t="s">
        <v>72</v>
      </c>
      <c r="AY332" s="242" t="s">
        <v>133</v>
      </c>
    </row>
    <row r="333" s="14" customFormat="1">
      <c r="A333" s="14"/>
      <c r="B333" s="243"/>
      <c r="C333" s="244"/>
      <c r="D333" s="234" t="s">
        <v>143</v>
      </c>
      <c r="E333" s="245" t="s">
        <v>18</v>
      </c>
      <c r="F333" s="246" t="s">
        <v>80</v>
      </c>
      <c r="G333" s="244"/>
      <c r="H333" s="247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143</v>
      </c>
      <c r="AU333" s="253" t="s">
        <v>82</v>
      </c>
      <c r="AV333" s="14" t="s">
        <v>82</v>
      </c>
      <c r="AW333" s="14" t="s">
        <v>34</v>
      </c>
      <c r="AX333" s="14" t="s">
        <v>72</v>
      </c>
      <c r="AY333" s="253" t="s">
        <v>133</v>
      </c>
    </row>
    <row r="334" s="15" customFormat="1">
      <c r="A334" s="15"/>
      <c r="B334" s="254"/>
      <c r="C334" s="255"/>
      <c r="D334" s="234" t="s">
        <v>143</v>
      </c>
      <c r="E334" s="256" t="s">
        <v>18</v>
      </c>
      <c r="F334" s="257" t="s">
        <v>148</v>
      </c>
      <c r="G334" s="255"/>
      <c r="H334" s="258">
        <v>1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143</v>
      </c>
      <c r="AU334" s="264" t="s">
        <v>82</v>
      </c>
      <c r="AV334" s="15" t="s">
        <v>141</v>
      </c>
      <c r="AW334" s="15" t="s">
        <v>34</v>
      </c>
      <c r="AX334" s="15" t="s">
        <v>80</v>
      </c>
      <c r="AY334" s="264" t="s">
        <v>133</v>
      </c>
    </row>
    <row r="335" s="12" customFormat="1" ht="22.8" customHeight="1">
      <c r="A335" s="12"/>
      <c r="B335" s="204"/>
      <c r="C335" s="205"/>
      <c r="D335" s="206" t="s">
        <v>71</v>
      </c>
      <c r="E335" s="218" t="s">
        <v>185</v>
      </c>
      <c r="F335" s="218" t="s">
        <v>453</v>
      </c>
      <c r="G335" s="205"/>
      <c r="H335" s="205"/>
      <c r="I335" s="208"/>
      <c r="J335" s="219">
        <f>BK335</f>
        <v>0</v>
      </c>
      <c r="K335" s="205"/>
      <c r="L335" s="210"/>
      <c r="M335" s="211"/>
      <c r="N335" s="212"/>
      <c r="O335" s="212"/>
      <c r="P335" s="213">
        <f>SUM(P336:P432)</f>
        <v>0</v>
      </c>
      <c r="Q335" s="212"/>
      <c r="R335" s="213">
        <f>SUM(R336:R432)</f>
        <v>0.11232910000000002</v>
      </c>
      <c r="S335" s="212"/>
      <c r="T335" s="214">
        <f>SUM(T336:T432)</f>
        <v>11.721110000000001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5" t="s">
        <v>80</v>
      </c>
      <c r="AT335" s="216" t="s">
        <v>71</v>
      </c>
      <c r="AU335" s="216" t="s">
        <v>80</v>
      </c>
      <c r="AY335" s="215" t="s">
        <v>133</v>
      </c>
      <c r="BK335" s="217">
        <f>SUM(BK336:BK432)</f>
        <v>0</v>
      </c>
    </row>
    <row r="336" s="2" customFormat="1" ht="21.75" customHeight="1">
      <c r="A336" s="40"/>
      <c r="B336" s="41"/>
      <c r="C336" s="220" t="s">
        <v>430</v>
      </c>
      <c r="D336" s="220" t="s">
        <v>136</v>
      </c>
      <c r="E336" s="221" t="s">
        <v>455</v>
      </c>
      <c r="F336" s="222" t="s">
        <v>456</v>
      </c>
      <c r="G336" s="223" t="s">
        <v>178</v>
      </c>
      <c r="H336" s="224">
        <v>22.670000000000002</v>
      </c>
      <c r="I336" s="225"/>
      <c r="J336" s="224">
        <f>ROUND(I336*H336,2)</f>
        <v>0</v>
      </c>
      <c r="K336" s="222" t="s">
        <v>140</v>
      </c>
      <c r="L336" s="46"/>
      <c r="M336" s="226" t="s">
        <v>18</v>
      </c>
      <c r="N336" s="227" t="s">
        <v>43</v>
      </c>
      <c r="O336" s="86"/>
      <c r="P336" s="228">
        <f>O336*H336</f>
        <v>0</v>
      </c>
      <c r="Q336" s="228">
        <v>0.00012999999999999999</v>
      </c>
      <c r="R336" s="228">
        <f>Q336*H336</f>
        <v>0.0029470999999999998</v>
      </c>
      <c r="S336" s="228">
        <v>0</v>
      </c>
      <c r="T336" s="22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0" t="s">
        <v>141</v>
      </c>
      <c r="AT336" s="230" t="s">
        <v>136</v>
      </c>
      <c r="AU336" s="230" t="s">
        <v>82</v>
      </c>
      <c r="AY336" s="19" t="s">
        <v>133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9" t="s">
        <v>80</v>
      </c>
      <c r="BK336" s="231">
        <f>ROUND(I336*H336,2)</f>
        <v>0</v>
      </c>
      <c r="BL336" s="19" t="s">
        <v>141</v>
      </c>
      <c r="BM336" s="230" t="s">
        <v>1143</v>
      </c>
    </row>
    <row r="337" s="13" customFormat="1">
      <c r="A337" s="13"/>
      <c r="B337" s="232"/>
      <c r="C337" s="233"/>
      <c r="D337" s="234" t="s">
        <v>143</v>
      </c>
      <c r="E337" s="235" t="s">
        <v>18</v>
      </c>
      <c r="F337" s="236" t="s">
        <v>1044</v>
      </c>
      <c r="G337" s="233"/>
      <c r="H337" s="235" t="s">
        <v>18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143</v>
      </c>
      <c r="AU337" s="242" t="s">
        <v>82</v>
      </c>
      <c r="AV337" s="13" t="s">
        <v>80</v>
      </c>
      <c r="AW337" s="13" t="s">
        <v>34</v>
      </c>
      <c r="AX337" s="13" t="s">
        <v>72</v>
      </c>
      <c r="AY337" s="242" t="s">
        <v>133</v>
      </c>
    </row>
    <row r="338" s="14" customFormat="1">
      <c r="A338" s="14"/>
      <c r="B338" s="243"/>
      <c r="C338" s="244"/>
      <c r="D338" s="234" t="s">
        <v>143</v>
      </c>
      <c r="E338" s="245" t="s">
        <v>18</v>
      </c>
      <c r="F338" s="246" t="s">
        <v>1082</v>
      </c>
      <c r="G338" s="244"/>
      <c r="H338" s="247">
        <v>22.670000000000002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143</v>
      </c>
      <c r="AU338" s="253" t="s">
        <v>82</v>
      </c>
      <c r="AV338" s="14" t="s">
        <v>82</v>
      </c>
      <c r="AW338" s="14" t="s">
        <v>34</v>
      </c>
      <c r="AX338" s="14" t="s">
        <v>72</v>
      </c>
      <c r="AY338" s="253" t="s">
        <v>133</v>
      </c>
    </row>
    <row r="339" s="15" customFormat="1">
      <c r="A339" s="15"/>
      <c r="B339" s="254"/>
      <c r="C339" s="255"/>
      <c r="D339" s="234" t="s">
        <v>143</v>
      </c>
      <c r="E339" s="256" t="s">
        <v>18</v>
      </c>
      <c r="F339" s="257" t="s">
        <v>148</v>
      </c>
      <c r="G339" s="255"/>
      <c r="H339" s="258">
        <v>22.670000000000002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143</v>
      </c>
      <c r="AU339" s="264" t="s">
        <v>82</v>
      </c>
      <c r="AV339" s="15" t="s">
        <v>141</v>
      </c>
      <c r="AW339" s="15" t="s">
        <v>34</v>
      </c>
      <c r="AX339" s="15" t="s">
        <v>80</v>
      </c>
      <c r="AY339" s="264" t="s">
        <v>133</v>
      </c>
    </row>
    <row r="340" s="2" customFormat="1" ht="21.75" customHeight="1">
      <c r="A340" s="40"/>
      <c r="B340" s="41"/>
      <c r="C340" s="220" t="s">
        <v>434</v>
      </c>
      <c r="D340" s="220" t="s">
        <v>136</v>
      </c>
      <c r="E340" s="221" t="s">
        <v>460</v>
      </c>
      <c r="F340" s="222" t="s">
        <v>461</v>
      </c>
      <c r="G340" s="223" t="s">
        <v>178</v>
      </c>
      <c r="H340" s="224">
        <v>135.25</v>
      </c>
      <c r="I340" s="225"/>
      <c r="J340" s="224">
        <f>ROUND(I340*H340,2)</f>
        <v>0</v>
      </c>
      <c r="K340" s="222" t="s">
        <v>140</v>
      </c>
      <c r="L340" s="46"/>
      <c r="M340" s="226" t="s">
        <v>18</v>
      </c>
      <c r="N340" s="227" t="s">
        <v>43</v>
      </c>
      <c r="O340" s="86"/>
      <c r="P340" s="228">
        <f>O340*H340</f>
        <v>0</v>
      </c>
      <c r="Q340" s="228">
        <v>4.0000000000000003E-05</v>
      </c>
      <c r="R340" s="228">
        <f>Q340*H340</f>
        <v>0.0054100000000000007</v>
      </c>
      <c r="S340" s="228">
        <v>0</v>
      </c>
      <c r="T340" s="22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0" t="s">
        <v>141</v>
      </c>
      <c r="AT340" s="230" t="s">
        <v>136</v>
      </c>
      <c r="AU340" s="230" t="s">
        <v>82</v>
      </c>
      <c r="AY340" s="19" t="s">
        <v>133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9" t="s">
        <v>80</v>
      </c>
      <c r="BK340" s="231">
        <f>ROUND(I340*H340,2)</f>
        <v>0</v>
      </c>
      <c r="BL340" s="19" t="s">
        <v>141</v>
      </c>
      <c r="BM340" s="230" t="s">
        <v>1144</v>
      </c>
    </row>
    <row r="341" s="13" customFormat="1">
      <c r="A341" s="13"/>
      <c r="B341" s="232"/>
      <c r="C341" s="233"/>
      <c r="D341" s="234" t="s">
        <v>143</v>
      </c>
      <c r="E341" s="235" t="s">
        <v>18</v>
      </c>
      <c r="F341" s="236" t="s">
        <v>1044</v>
      </c>
      <c r="G341" s="233"/>
      <c r="H341" s="235" t="s">
        <v>18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143</v>
      </c>
      <c r="AU341" s="242" t="s">
        <v>82</v>
      </c>
      <c r="AV341" s="13" t="s">
        <v>80</v>
      </c>
      <c r="AW341" s="13" t="s">
        <v>34</v>
      </c>
      <c r="AX341" s="13" t="s">
        <v>72</v>
      </c>
      <c r="AY341" s="242" t="s">
        <v>133</v>
      </c>
    </row>
    <row r="342" s="14" customFormat="1">
      <c r="A342" s="14"/>
      <c r="B342" s="243"/>
      <c r="C342" s="244"/>
      <c r="D342" s="234" t="s">
        <v>143</v>
      </c>
      <c r="E342" s="245" t="s">
        <v>18</v>
      </c>
      <c r="F342" s="246" t="s">
        <v>1145</v>
      </c>
      <c r="G342" s="244"/>
      <c r="H342" s="247">
        <v>135.25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143</v>
      </c>
      <c r="AU342" s="253" t="s">
        <v>82</v>
      </c>
      <c r="AV342" s="14" t="s">
        <v>82</v>
      </c>
      <c r="AW342" s="14" t="s">
        <v>34</v>
      </c>
      <c r="AX342" s="14" t="s">
        <v>72</v>
      </c>
      <c r="AY342" s="253" t="s">
        <v>133</v>
      </c>
    </row>
    <row r="343" s="15" customFormat="1">
      <c r="A343" s="15"/>
      <c r="B343" s="254"/>
      <c r="C343" s="255"/>
      <c r="D343" s="234" t="s">
        <v>143</v>
      </c>
      <c r="E343" s="256" t="s">
        <v>18</v>
      </c>
      <c r="F343" s="257" t="s">
        <v>148</v>
      </c>
      <c r="G343" s="255"/>
      <c r="H343" s="258">
        <v>135.25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143</v>
      </c>
      <c r="AU343" s="264" t="s">
        <v>82</v>
      </c>
      <c r="AV343" s="15" t="s">
        <v>141</v>
      </c>
      <c r="AW343" s="15" t="s">
        <v>34</v>
      </c>
      <c r="AX343" s="15" t="s">
        <v>80</v>
      </c>
      <c r="AY343" s="264" t="s">
        <v>133</v>
      </c>
    </row>
    <row r="344" s="2" customFormat="1" ht="21.75" customHeight="1">
      <c r="A344" s="40"/>
      <c r="B344" s="41"/>
      <c r="C344" s="220" t="s">
        <v>440</v>
      </c>
      <c r="D344" s="220" t="s">
        <v>136</v>
      </c>
      <c r="E344" s="221" t="s">
        <v>464</v>
      </c>
      <c r="F344" s="222" t="s">
        <v>465</v>
      </c>
      <c r="G344" s="223" t="s">
        <v>178</v>
      </c>
      <c r="H344" s="224">
        <v>8.9499999999999993</v>
      </c>
      <c r="I344" s="225"/>
      <c r="J344" s="224">
        <f>ROUND(I344*H344,2)</f>
        <v>0</v>
      </c>
      <c r="K344" s="222" t="s">
        <v>140</v>
      </c>
      <c r="L344" s="46"/>
      <c r="M344" s="226" t="s">
        <v>18</v>
      </c>
      <c r="N344" s="227" t="s">
        <v>43</v>
      </c>
      <c r="O344" s="86"/>
      <c r="P344" s="228">
        <f>O344*H344</f>
        <v>0</v>
      </c>
      <c r="Q344" s="228">
        <v>0</v>
      </c>
      <c r="R344" s="228">
        <f>Q344*H344</f>
        <v>0</v>
      </c>
      <c r="S344" s="228">
        <v>0.13100000000000001</v>
      </c>
      <c r="T344" s="229">
        <f>S344*H344</f>
        <v>1.17245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0" t="s">
        <v>141</v>
      </c>
      <c r="AT344" s="230" t="s">
        <v>136</v>
      </c>
      <c r="AU344" s="230" t="s">
        <v>82</v>
      </c>
      <c r="AY344" s="19" t="s">
        <v>133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9" t="s">
        <v>80</v>
      </c>
      <c r="BK344" s="231">
        <f>ROUND(I344*H344,2)</f>
        <v>0</v>
      </c>
      <c r="BL344" s="19" t="s">
        <v>141</v>
      </c>
      <c r="BM344" s="230" t="s">
        <v>1146</v>
      </c>
    </row>
    <row r="345" s="13" customFormat="1">
      <c r="A345" s="13"/>
      <c r="B345" s="232"/>
      <c r="C345" s="233"/>
      <c r="D345" s="234" t="s">
        <v>143</v>
      </c>
      <c r="E345" s="235" t="s">
        <v>18</v>
      </c>
      <c r="F345" s="236" t="s">
        <v>1147</v>
      </c>
      <c r="G345" s="233"/>
      <c r="H345" s="235" t="s">
        <v>18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143</v>
      </c>
      <c r="AU345" s="242" t="s">
        <v>82</v>
      </c>
      <c r="AV345" s="13" t="s">
        <v>80</v>
      </c>
      <c r="AW345" s="13" t="s">
        <v>34</v>
      </c>
      <c r="AX345" s="13" t="s">
        <v>72</v>
      </c>
      <c r="AY345" s="242" t="s">
        <v>133</v>
      </c>
    </row>
    <row r="346" s="14" customFormat="1">
      <c r="A346" s="14"/>
      <c r="B346" s="243"/>
      <c r="C346" s="244"/>
      <c r="D346" s="234" t="s">
        <v>143</v>
      </c>
      <c r="E346" s="245" t="s">
        <v>18</v>
      </c>
      <c r="F346" s="246" t="s">
        <v>469</v>
      </c>
      <c r="G346" s="244"/>
      <c r="H346" s="247">
        <v>5.6600000000000001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143</v>
      </c>
      <c r="AU346" s="253" t="s">
        <v>82</v>
      </c>
      <c r="AV346" s="14" t="s">
        <v>82</v>
      </c>
      <c r="AW346" s="14" t="s">
        <v>34</v>
      </c>
      <c r="AX346" s="14" t="s">
        <v>72</v>
      </c>
      <c r="AY346" s="253" t="s">
        <v>133</v>
      </c>
    </row>
    <row r="347" s="14" customFormat="1">
      <c r="A347" s="14"/>
      <c r="B347" s="243"/>
      <c r="C347" s="244"/>
      <c r="D347" s="234" t="s">
        <v>143</v>
      </c>
      <c r="E347" s="245" t="s">
        <v>18</v>
      </c>
      <c r="F347" s="246" t="s">
        <v>323</v>
      </c>
      <c r="G347" s="244"/>
      <c r="H347" s="247">
        <v>3.29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143</v>
      </c>
      <c r="AU347" s="253" t="s">
        <v>82</v>
      </c>
      <c r="AV347" s="14" t="s">
        <v>82</v>
      </c>
      <c r="AW347" s="14" t="s">
        <v>34</v>
      </c>
      <c r="AX347" s="14" t="s">
        <v>72</v>
      </c>
      <c r="AY347" s="253" t="s">
        <v>133</v>
      </c>
    </row>
    <row r="348" s="15" customFormat="1">
      <c r="A348" s="15"/>
      <c r="B348" s="254"/>
      <c r="C348" s="255"/>
      <c r="D348" s="234" t="s">
        <v>143</v>
      </c>
      <c r="E348" s="256" t="s">
        <v>18</v>
      </c>
      <c r="F348" s="257" t="s">
        <v>148</v>
      </c>
      <c r="G348" s="255"/>
      <c r="H348" s="258">
        <v>8.9499999999999993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143</v>
      </c>
      <c r="AU348" s="264" t="s">
        <v>82</v>
      </c>
      <c r="AV348" s="15" t="s">
        <v>141</v>
      </c>
      <c r="AW348" s="15" t="s">
        <v>34</v>
      </c>
      <c r="AX348" s="15" t="s">
        <v>80</v>
      </c>
      <c r="AY348" s="264" t="s">
        <v>133</v>
      </c>
    </row>
    <row r="349" s="2" customFormat="1" ht="21.75" customHeight="1">
      <c r="A349" s="40"/>
      <c r="B349" s="41"/>
      <c r="C349" s="220" t="s">
        <v>445</v>
      </c>
      <c r="D349" s="220" t="s">
        <v>136</v>
      </c>
      <c r="E349" s="221" t="s">
        <v>1148</v>
      </c>
      <c r="F349" s="222" t="s">
        <v>1149</v>
      </c>
      <c r="G349" s="223" t="s">
        <v>139</v>
      </c>
      <c r="H349" s="224">
        <v>0.94999999999999996</v>
      </c>
      <c r="I349" s="225"/>
      <c r="J349" s="224">
        <f>ROUND(I349*H349,2)</f>
        <v>0</v>
      </c>
      <c r="K349" s="222" t="s">
        <v>140</v>
      </c>
      <c r="L349" s="46"/>
      <c r="M349" s="226" t="s">
        <v>18</v>
      </c>
      <c r="N349" s="227" t="s">
        <v>43</v>
      </c>
      <c r="O349" s="86"/>
      <c r="P349" s="228">
        <f>O349*H349</f>
        <v>0</v>
      </c>
      <c r="Q349" s="228">
        <v>0</v>
      </c>
      <c r="R349" s="228">
        <f>Q349*H349</f>
        <v>0</v>
      </c>
      <c r="S349" s="228">
        <v>1.8</v>
      </c>
      <c r="T349" s="229">
        <f>S349*H349</f>
        <v>1.71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0" t="s">
        <v>141</v>
      </c>
      <c r="AT349" s="230" t="s">
        <v>136</v>
      </c>
      <c r="AU349" s="230" t="s">
        <v>82</v>
      </c>
      <c r="AY349" s="19" t="s">
        <v>133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9" t="s">
        <v>80</v>
      </c>
      <c r="BK349" s="231">
        <f>ROUND(I349*H349,2)</f>
        <v>0</v>
      </c>
      <c r="BL349" s="19" t="s">
        <v>141</v>
      </c>
      <c r="BM349" s="230" t="s">
        <v>1150</v>
      </c>
    </row>
    <row r="350" s="13" customFormat="1">
      <c r="A350" s="13"/>
      <c r="B350" s="232"/>
      <c r="C350" s="233"/>
      <c r="D350" s="234" t="s">
        <v>143</v>
      </c>
      <c r="E350" s="235" t="s">
        <v>18</v>
      </c>
      <c r="F350" s="236" t="s">
        <v>1147</v>
      </c>
      <c r="G350" s="233"/>
      <c r="H350" s="235" t="s">
        <v>18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143</v>
      </c>
      <c r="AU350" s="242" t="s">
        <v>82</v>
      </c>
      <c r="AV350" s="13" t="s">
        <v>80</v>
      </c>
      <c r="AW350" s="13" t="s">
        <v>34</v>
      </c>
      <c r="AX350" s="13" t="s">
        <v>72</v>
      </c>
      <c r="AY350" s="242" t="s">
        <v>133</v>
      </c>
    </row>
    <row r="351" s="13" customFormat="1">
      <c r="A351" s="13"/>
      <c r="B351" s="232"/>
      <c r="C351" s="233"/>
      <c r="D351" s="234" t="s">
        <v>143</v>
      </c>
      <c r="E351" s="235" t="s">
        <v>18</v>
      </c>
      <c r="F351" s="236" t="s">
        <v>1151</v>
      </c>
      <c r="G351" s="233"/>
      <c r="H351" s="235" t="s">
        <v>18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143</v>
      </c>
      <c r="AU351" s="242" t="s">
        <v>82</v>
      </c>
      <c r="AV351" s="13" t="s">
        <v>80</v>
      </c>
      <c r="AW351" s="13" t="s">
        <v>34</v>
      </c>
      <c r="AX351" s="13" t="s">
        <v>72</v>
      </c>
      <c r="AY351" s="242" t="s">
        <v>133</v>
      </c>
    </row>
    <row r="352" s="14" customFormat="1">
      <c r="A352" s="14"/>
      <c r="B352" s="243"/>
      <c r="C352" s="244"/>
      <c r="D352" s="234" t="s">
        <v>143</v>
      </c>
      <c r="E352" s="245" t="s">
        <v>18</v>
      </c>
      <c r="F352" s="246" t="s">
        <v>1152</v>
      </c>
      <c r="G352" s="244"/>
      <c r="H352" s="247">
        <v>0.94999999999999996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143</v>
      </c>
      <c r="AU352" s="253" t="s">
        <v>82</v>
      </c>
      <c r="AV352" s="14" t="s">
        <v>82</v>
      </c>
      <c r="AW352" s="14" t="s">
        <v>34</v>
      </c>
      <c r="AX352" s="14" t="s">
        <v>72</v>
      </c>
      <c r="AY352" s="253" t="s">
        <v>133</v>
      </c>
    </row>
    <row r="353" s="15" customFormat="1">
      <c r="A353" s="15"/>
      <c r="B353" s="254"/>
      <c r="C353" s="255"/>
      <c r="D353" s="234" t="s">
        <v>143</v>
      </c>
      <c r="E353" s="256" t="s">
        <v>18</v>
      </c>
      <c r="F353" s="257" t="s">
        <v>148</v>
      </c>
      <c r="G353" s="255"/>
      <c r="H353" s="258">
        <v>0.94999999999999996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143</v>
      </c>
      <c r="AU353" s="264" t="s">
        <v>82</v>
      </c>
      <c r="AV353" s="15" t="s">
        <v>141</v>
      </c>
      <c r="AW353" s="15" t="s">
        <v>34</v>
      </c>
      <c r="AX353" s="15" t="s">
        <v>80</v>
      </c>
      <c r="AY353" s="264" t="s">
        <v>133</v>
      </c>
    </row>
    <row r="354" s="2" customFormat="1" ht="16.5" customHeight="1">
      <c r="A354" s="40"/>
      <c r="B354" s="41"/>
      <c r="C354" s="220" t="s">
        <v>449</v>
      </c>
      <c r="D354" s="220" t="s">
        <v>136</v>
      </c>
      <c r="E354" s="221" t="s">
        <v>483</v>
      </c>
      <c r="F354" s="222" t="s">
        <v>484</v>
      </c>
      <c r="G354" s="223" t="s">
        <v>139</v>
      </c>
      <c r="H354" s="224">
        <v>0.089999999999999997</v>
      </c>
      <c r="I354" s="225"/>
      <c r="J354" s="224">
        <f>ROUND(I354*H354,2)</f>
        <v>0</v>
      </c>
      <c r="K354" s="222" t="s">
        <v>140</v>
      </c>
      <c r="L354" s="46"/>
      <c r="M354" s="226" t="s">
        <v>18</v>
      </c>
      <c r="N354" s="227" t="s">
        <v>43</v>
      </c>
      <c r="O354" s="86"/>
      <c r="P354" s="228">
        <f>O354*H354</f>
        <v>0</v>
      </c>
      <c r="Q354" s="228">
        <v>0</v>
      </c>
      <c r="R354" s="228">
        <f>Q354*H354</f>
        <v>0</v>
      </c>
      <c r="S354" s="228">
        <v>2.2000000000000002</v>
      </c>
      <c r="T354" s="229">
        <f>S354*H354</f>
        <v>0.19800000000000001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0" t="s">
        <v>141</v>
      </c>
      <c r="AT354" s="230" t="s">
        <v>136</v>
      </c>
      <c r="AU354" s="230" t="s">
        <v>82</v>
      </c>
      <c r="AY354" s="19" t="s">
        <v>133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9" t="s">
        <v>80</v>
      </c>
      <c r="BK354" s="231">
        <f>ROUND(I354*H354,2)</f>
        <v>0</v>
      </c>
      <c r="BL354" s="19" t="s">
        <v>141</v>
      </c>
      <c r="BM354" s="230" t="s">
        <v>1153</v>
      </c>
    </row>
    <row r="355" s="13" customFormat="1">
      <c r="A355" s="13"/>
      <c r="B355" s="232"/>
      <c r="C355" s="233"/>
      <c r="D355" s="234" t="s">
        <v>143</v>
      </c>
      <c r="E355" s="235" t="s">
        <v>18</v>
      </c>
      <c r="F355" s="236" t="s">
        <v>486</v>
      </c>
      <c r="G355" s="233"/>
      <c r="H355" s="235" t="s">
        <v>18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143</v>
      </c>
      <c r="AU355" s="242" t="s">
        <v>82</v>
      </c>
      <c r="AV355" s="13" t="s">
        <v>80</v>
      </c>
      <c r="AW355" s="13" t="s">
        <v>34</v>
      </c>
      <c r="AX355" s="13" t="s">
        <v>72</v>
      </c>
      <c r="AY355" s="242" t="s">
        <v>133</v>
      </c>
    </row>
    <row r="356" s="14" customFormat="1">
      <c r="A356" s="14"/>
      <c r="B356" s="243"/>
      <c r="C356" s="244"/>
      <c r="D356" s="234" t="s">
        <v>143</v>
      </c>
      <c r="E356" s="245" t="s">
        <v>18</v>
      </c>
      <c r="F356" s="246" t="s">
        <v>1154</v>
      </c>
      <c r="G356" s="244"/>
      <c r="H356" s="247">
        <v>0.089999999999999997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143</v>
      </c>
      <c r="AU356" s="253" t="s">
        <v>82</v>
      </c>
      <c r="AV356" s="14" t="s">
        <v>82</v>
      </c>
      <c r="AW356" s="14" t="s">
        <v>34</v>
      </c>
      <c r="AX356" s="14" t="s">
        <v>72</v>
      </c>
      <c r="AY356" s="253" t="s">
        <v>133</v>
      </c>
    </row>
    <row r="357" s="15" customFormat="1">
      <c r="A357" s="15"/>
      <c r="B357" s="254"/>
      <c r="C357" s="255"/>
      <c r="D357" s="234" t="s">
        <v>143</v>
      </c>
      <c r="E357" s="256" t="s">
        <v>18</v>
      </c>
      <c r="F357" s="257" t="s">
        <v>148</v>
      </c>
      <c r="G357" s="255"/>
      <c r="H357" s="258">
        <v>0.089999999999999997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143</v>
      </c>
      <c r="AU357" s="264" t="s">
        <v>82</v>
      </c>
      <c r="AV357" s="15" t="s">
        <v>141</v>
      </c>
      <c r="AW357" s="15" t="s">
        <v>34</v>
      </c>
      <c r="AX357" s="15" t="s">
        <v>80</v>
      </c>
      <c r="AY357" s="264" t="s">
        <v>133</v>
      </c>
    </row>
    <row r="358" s="2" customFormat="1" ht="21.75" customHeight="1">
      <c r="A358" s="40"/>
      <c r="B358" s="41"/>
      <c r="C358" s="220" t="s">
        <v>454</v>
      </c>
      <c r="D358" s="220" t="s">
        <v>136</v>
      </c>
      <c r="E358" s="221" t="s">
        <v>496</v>
      </c>
      <c r="F358" s="222" t="s">
        <v>497</v>
      </c>
      <c r="G358" s="223" t="s">
        <v>178</v>
      </c>
      <c r="H358" s="224">
        <v>9.1999999999999993</v>
      </c>
      <c r="I358" s="225"/>
      <c r="J358" s="224">
        <f>ROUND(I358*H358,2)</f>
        <v>0</v>
      </c>
      <c r="K358" s="222" t="s">
        <v>140</v>
      </c>
      <c r="L358" s="46"/>
      <c r="M358" s="226" t="s">
        <v>18</v>
      </c>
      <c r="N358" s="227" t="s">
        <v>43</v>
      </c>
      <c r="O358" s="86"/>
      <c r="P358" s="228">
        <f>O358*H358</f>
        <v>0</v>
      </c>
      <c r="Q358" s="228">
        <v>0</v>
      </c>
      <c r="R358" s="228">
        <f>Q358*H358</f>
        <v>0</v>
      </c>
      <c r="S358" s="228">
        <v>0.075999999999999998</v>
      </c>
      <c r="T358" s="229">
        <f>S358*H358</f>
        <v>0.69919999999999993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0" t="s">
        <v>141</v>
      </c>
      <c r="AT358" s="230" t="s">
        <v>136</v>
      </c>
      <c r="AU358" s="230" t="s">
        <v>82</v>
      </c>
      <c r="AY358" s="19" t="s">
        <v>133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9" t="s">
        <v>80</v>
      </c>
      <c r="BK358" s="231">
        <f>ROUND(I358*H358,2)</f>
        <v>0</v>
      </c>
      <c r="BL358" s="19" t="s">
        <v>141</v>
      </c>
      <c r="BM358" s="230" t="s">
        <v>1155</v>
      </c>
    </row>
    <row r="359" s="13" customFormat="1">
      <c r="A359" s="13"/>
      <c r="B359" s="232"/>
      <c r="C359" s="233"/>
      <c r="D359" s="234" t="s">
        <v>143</v>
      </c>
      <c r="E359" s="235" t="s">
        <v>18</v>
      </c>
      <c r="F359" s="236" t="s">
        <v>1147</v>
      </c>
      <c r="G359" s="233"/>
      <c r="H359" s="235" t="s">
        <v>18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143</v>
      </c>
      <c r="AU359" s="242" t="s">
        <v>82</v>
      </c>
      <c r="AV359" s="13" t="s">
        <v>80</v>
      </c>
      <c r="AW359" s="13" t="s">
        <v>34</v>
      </c>
      <c r="AX359" s="13" t="s">
        <v>72</v>
      </c>
      <c r="AY359" s="242" t="s">
        <v>133</v>
      </c>
    </row>
    <row r="360" s="14" customFormat="1">
      <c r="A360" s="14"/>
      <c r="B360" s="243"/>
      <c r="C360" s="244"/>
      <c r="D360" s="234" t="s">
        <v>143</v>
      </c>
      <c r="E360" s="245" t="s">
        <v>18</v>
      </c>
      <c r="F360" s="246" t="s">
        <v>255</v>
      </c>
      <c r="G360" s="244"/>
      <c r="H360" s="247">
        <v>1.6000000000000001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143</v>
      </c>
      <c r="AU360" s="253" t="s">
        <v>82</v>
      </c>
      <c r="AV360" s="14" t="s">
        <v>82</v>
      </c>
      <c r="AW360" s="14" t="s">
        <v>34</v>
      </c>
      <c r="AX360" s="14" t="s">
        <v>72</v>
      </c>
      <c r="AY360" s="253" t="s">
        <v>133</v>
      </c>
    </row>
    <row r="361" s="14" customFormat="1">
      <c r="A361" s="14"/>
      <c r="B361" s="243"/>
      <c r="C361" s="244"/>
      <c r="D361" s="234" t="s">
        <v>143</v>
      </c>
      <c r="E361" s="245" t="s">
        <v>18</v>
      </c>
      <c r="F361" s="246" t="s">
        <v>255</v>
      </c>
      <c r="G361" s="244"/>
      <c r="H361" s="247">
        <v>1.6000000000000001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143</v>
      </c>
      <c r="AU361" s="253" t="s">
        <v>82</v>
      </c>
      <c r="AV361" s="14" t="s">
        <v>82</v>
      </c>
      <c r="AW361" s="14" t="s">
        <v>34</v>
      </c>
      <c r="AX361" s="14" t="s">
        <v>72</v>
      </c>
      <c r="AY361" s="253" t="s">
        <v>133</v>
      </c>
    </row>
    <row r="362" s="14" customFormat="1">
      <c r="A362" s="14"/>
      <c r="B362" s="243"/>
      <c r="C362" s="244"/>
      <c r="D362" s="234" t="s">
        <v>143</v>
      </c>
      <c r="E362" s="245" t="s">
        <v>18</v>
      </c>
      <c r="F362" s="246" t="s">
        <v>255</v>
      </c>
      <c r="G362" s="244"/>
      <c r="H362" s="247">
        <v>1.6000000000000001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143</v>
      </c>
      <c r="AU362" s="253" t="s">
        <v>82</v>
      </c>
      <c r="AV362" s="14" t="s">
        <v>82</v>
      </c>
      <c r="AW362" s="14" t="s">
        <v>34</v>
      </c>
      <c r="AX362" s="14" t="s">
        <v>72</v>
      </c>
      <c r="AY362" s="253" t="s">
        <v>133</v>
      </c>
    </row>
    <row r="363" s="14" customFormat="1">
      <c r="A363" s="14"/>
      <c r="B363" s="243"/>
      <c r="C363" s="244"/>
      <c r="D363" s="234" t="s">
        <v>143</v>
      </c>
      <c r="E363" s="245" t="s">
        <v>18</v>
      </c>
      <c r="F363" s="246" t="s">
        <v>255</v>
      </c>
      <c r="G363" s="244"/>
      <c r="H363" s="247">
        <v>1.6000000000000001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143</v>
      </c>
      <c r="AU363" s="253" t="s">
        <v>82</v>
      </c>
      <c r="AV363" s="14" t="s">
        <v>82</v>
      </c>
      <c r="AW363" s="14" t="s">
        <v>34</v>
      </c>
      <c r="AX363" s="14" t="s">
        <v>72</v>
      </c>
      <c r="AY363" s="253" t="s">
        <v>133</v>
      </c>
    </row>
    <row r="364" s="14" customFormat="1">
      <c r="A364" s="14"/>
      <c r="B364" s="243"/>
      <c r="C364" s="244"/>
      <c r="D364" s="234" t="s">
        <v>143</v>
      </c>
      <c r="E364" s="245" t="s">
        <v>18</v>
      </c>
      <c r="F364" s="246" t="s">
        <v>501</v>
      </c>
      <c r="G364" s="244"/>
      <c r="H364" s="247">
        <v>1.2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143</v>
      </c>
      <c r="AU364" s="253" t="s">
        <v>82</v>
      </c>
      <c r="AV364" s="14" t="s">
        <v>82</v>
      </c>
      <c r="AW364" s="14" t="s">
        <v>34</v>
      </c>
      <c r="AX364" s="14" t="s">
        <v>72</v>
      </c>
      <c r="AY364" s="253" t="s">
        <v>133</v>
      </c>
    </row>
    <row r="365" s="14" customFormat="1">
      <c r="A365" s="14"/>
      <c r="B365" s="243"/>
      <c r="C365" s="244"/>
      <c r="D365" s="234" t="s">
        <v>143</v>
      </c>
      <c r="E365" s="245" t="s">
        <v>18</v>
      </c>
      <c r="F365" s="246" t="s">
        <v>255</v>
      </c>
      <c r="G365" s="244"/>
      <c r="H365" s="247">
        <v>1.6000000000000001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143</v>
      </c>
      <c r="AU365" s="253" t="s">
        <v>82</v>
      </c>
      <c r="AV365" s="14" t="s">
        <v>82</v>
      </c>
      <c r="AW365" s="14" t="s">
        <v>34</v>
      </c>
      <c r="AX365" s="14" t="s">
        <v>72</v>
      </c>
      <c r="AY365" s="253" t="s">
        <v>133</v>
      </c>
    </row>
    <row r="366" s="15" customFormat="1">
      <c r="A366" s="15"/>
      <c r="B366" s="254"/>
      <c r="C366" s="255"/>
      <c r="D366" s="234" t="s">
        <v>143</v>
      </c>
      <c r="E366" s="256" t="s">
        <v>18</v>
      </c>
      <c r="F366" s="257" t="s">
        <v>148</v>
      </c>
      <c r="G366" s="255"/>
      <c r="H366" s="258">
        <v>9.2000000000000011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143</v>
      </c>
      <c r="AU366" s="264" t="s">
        <v>82</v>
      </c>
      <c r="AV366" s="15" t="s">
        <v>141</v>
      </c>
      <c r="AW366" s="15" t="s">
        <v>34</v>
      </c>
      <c r="AX366" s="15" t="s">
        <v>80</v>
      </c>
      <c r="AY366" s="264" t="s">
        <v>133</v>
      </c>
    </row>
    <row r="367" s="2" customFormat="1" ht="21.75" customHeight="1">
      <c r="A367" s="40"/>
      <c r="B367" s="41"/>
      <c r="C367" s="220" t="s">
        <v>459</v>
      </c>
      <c r="D367" s="220" t="s">
        <v>136</v>
      </c>
      <c r="E367" s="221" t="s">
        <v>1156</v>
      </c>
      <c r="F367" s="222" t="s">
        <v>1157</v>
      </c>
      <c r="G367" s="223" t="s">
        <v>505</v>
      </c>
      <c r="H367" s="224">
        <v>4.4000000000000004</v>
      </c>
      <c r="I367" s="225"/>
      <c r="J367" s="224">
        <f>ROUND(I367*H367,2)</f>
        <v>0</v>
      </c>
      <c r="K367" s="222" t="s">
        <v>140</v>
      </c>
      <c r="L367" s="46"/>
      <c r="M367" s="226" t="s">
        <v>18</v>
      </c>
      <c r="N367" s="227" t="s">
        <v>43</v>
      </c>
      <c r="O367" s="86"/>
      <c r="P367" s="228">
        <f>O367*H367</f>
        <v>0</v>
      </c>
      <c r="Q367" s="228">
        <v>0.023630000000000002</v>
      </c>
      <c r="R367" s="228">
        <f>Q367*H367</f>
        <v>0.10397200000000002</v>
      </c>
      <c r="S367" s="228">
        <v>0</v>
      </c>
      <c r="T367" s="22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0" t="s">
        <v>141</v>
      </c>
      <c r="AT367" s="230" t="s">
        <v>136</v>
      </c>
      <c r="AU367" s="230" t="s">
        <v>82</v>
      </c>
      <c r="AY367" s="19" t="s">
        <v>133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9" t="s">
        <v>80</v>
      </c>
      <c r="BK367" s="231">
        <f>ROUND(I367*H367,2)</f>
        <v>0</v>
      </c>
      <c r="BL367" s="19" t="s">
        <v>141</v>
      </c>
      <c r="BM367" s="230" t="s">
        <v>1158</v>
      </c>
    </row>
    <row r="368" s="13" customFormat="1">
      <c r="A368" s="13"/>
      <c r="B368" s="232"/>
      <c r="C368" s="233"/>
      <c r="D368" s="234" t="s">
        <v>143</v>
      </c>
      <c r="E368" s="235" t="s">
        <v>18</v>
      </c>
      <c r="F368" s="236" t="s">
        <v>1147</v>
      </c>
      <c r="G368" s="233"/>
      <c r="H368" s="235" t="s">
        <v>18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143</v>
      </c>
      <c r="AU368" s="242" t="s">
        <v>82</v>
      </c>
      <c r="AV368" s="13" t="s">
        <v>80</v>
      </c>
      <c r="AW368" s="13" t="s">
        <v>34</v>
      </c>
      <c r="AX368" s="13" t="s">
        <v>72</v>
      </c>
      <c r="AY368" s="242" t="s">
        <v>133</v>
      </c>
    </row>
    <row r="369" s="13" customFormat="1">
      <c r="A369" s="13"/>
      <c r="B369" s="232"/>
      <c r="C369" s="233"/>
      <c r="D369" s="234" t="s">
        <v>143</v>
      </c>
      <c r="E369" s="235" t="s">
        <v>18</v>
      </c>
      <c r="F369" s="236" t="s">
        <v>1151</v>
      </c>
      <c r="G369" s="233"/>
      <c r="H369" s="235" t="s">
        <v>18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143</v>
      </c>
      <c r="AU369" s="242" t="s">
        <v>82</v>
      </c>
      <c r="AV369" s="13" t="s">
        <v>80</v>
      </c>
      <c r="AW369" s="13" t="s">
        <v>34</v>
      </c>
      <c r="AX369" s="13" t="s">
        <v>72</v>
      </c>
      <c r="AY369" s="242" t="s">
        <v>133</v>
      </c>
    </row>
    <row r="370" s="14" customFormat="1">
      <c r="A370" s="14"/>
      <c r="B370" s="243"/>
      <c r="C370" s="244"/>
      <c r="D370" s="234" t="s">
        <v>143</v>
      </c>
      <c r="E370" s="245" t="s">
        <v>18</v>
      </c>
      <c r="F370" s="246" t="s">
        <v>1159</v>
      </c>
      <c r="G370" s="244"/>
      <c r="H370" s="247">
        <v>4.4000000000000004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143</v>
      </c>
      <c r="AU370" s="253" t="s">
        <v>82</v>
      </c>
      <c r="AV370" s="14" t="s">
        <v>82</v>
      </c>
      <c r="AW370" s="14" t="s">
        <v>34</v>
      </c>
      <c r="AX370" s="14" t="s">
        <v>72</v>
      </c>
      <c r="AY370" s="253" t="s">
        <v>133</v>
      </c>
    </row>
    <row r="371" s="15" customFormat="1">
      <c r="A371" s="15"/>
      <c r="B371" s="254"/>
      <c r="C371" s="255"/>
      <c r="D371" s="234" t="s">
        <v>143</v>
      </c>
      <c r="E371" s="256" t="s">
        <v>18</v>
      </c>
      <c r="F371" s="257" t="s">
        <v>148</v>
      </c>
      <c r="G371" s="255"/>
      <c r="H371" s="258">
        <v>4.4000000000000004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143</v>
      </c>
      <c r="AU371" s="264" t="s">
        <v>82</v>
      </c>
      <c r="AV371" s="15" t="s">
        <v>141</v>
      </c>
      <c r="AW371" s="15" t="s">
        <v>34</v>
      </c>
      <c r="AX371" s="15" t="s">
        <v>80</v>
      </c>
      <c r="AY371" s="264" t="s">
        <v>133</v>
      </c>
    </row>
    <row r="372" s="2" customFormat="1" ht="16.5" customHeight="1">
      <c r="A372" s="40"/>
      <c r="B372" s="41"/>
      <c r="C372" s="220" t="s">
        <v>463</v>
      </c>
      <c r="D372" s="220" t="s">
        <v>136</v>
      </c>
      <c r="E372" s="221" t="s">
        <v>509</v>
      </c>
      <c r="F372" s="222" t="s">
        <v>510</v>
      </c>
      <c r="G372" s="223" t="s">
        <v>505</v>
      </c>
      <c r="H372" s="224">
        <v>27.100000000000001</v>
      </c>
      <c r="I372" s="225"/>
      <c r="J372" s="224">
        <f>ROUND(I372*H372,2)</f>
        <v>0</v>
      </c>
      <c r="K372" s="222" t="s">
        <v>140</v>
      </c>
      <c r="L372" s="46"/>
      <c r="M372" s="226" t="s">
        <v>18</v>
      </c>
      <c r="N372" s="227" t="s">
        <v>43</v>
      </c>
      <c r="O372" s="86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0" t="s">
        <v>141</v>
      </c>
      <c r="AT372" s="230" t="s">
        <v>136</v>
      </c>
      <c r="AU372" s="230" t="s">
        <v>82</v>
      </c>
      <c r="AY372" s="19" t="s">
        <v>133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9" t="s">
        <v>80</v>
      </c>
      <c r="BK372" s="231">
        <f>ROUND(I372*H372,2)</f>
        <v>0</v>
      </c>
      <c r="BL372" s="19" t="s">
        <v>141</v>
      </c>
      <c r="BM372" s="230" t="s">
        <v>1160</v>
      </c>
    </row>
    <row r="373" s="13" customFormat="1">
      <c r="A373" s="13"/>
      <c r="B373" s="232"/>
      <c r="C373" s="233"/>
      <c r="D373" s="234" t="s">
        <v>143</v>
      </c>
      <c r="E373" s="235" t="s">
        <v>18</v>
      </c>
      <c r="F373" s="236" t="s">
        <v>486</v>
      </c>
      <c r="G373" s="233"/>
      <c r="H373" s="235" t="s">
        <v>18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143</v>
      </c>
      <c r="AU373" s="242" t="s">
        <v>82</v>
      </c>
      <c r="AV373" s="13" t="s">
        <v>80</v>
      </c>
      <c r="AW373" s="13" t="s">
        <v>34</v>
      </c>
      <c r="AX373" s="13" t="s">
        <v>72</v>
      </c>
      <c r="AY373" s="242" t="s">
        <v>133</v>
      </c>
    </row>
    <row r="374" s="14" customFormat="1">
      <c r="A374" s="14"/>
      <c r="B374" s="243"/>
      <c r="C374" s="244"/>
      <c r="D374" s="234" t="s">
        <v>143</v>
      </c>
      <c r="E374" s="245" t="s">
        <v>18</v>
      </c>
      <c r="F374" s="246" t="s">
        <v>255</v>
      </c>
      <c r="G374" s="244"/>
      <c r="H374" s="247">
        <v>1.6000000000000001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143</v>
      </c>
      <c r="AU374" s="253" t="s">
        <v>82</v>
      </c>
      <c r="AV374" s="14" t="s">
        <v>82</v>
      </c>
      <c r="AW374" s="14" t="s">
        <v>34</v>
      </c>
      <c r="AX374" s="14" t="s">
        <v>72</v>
      </c>
      <c r="AY374" s="253" t="s">
        <v>133</v>
      </c>
    </row>
    <row r="375" s="14" customFormat="1">
      <c r="A375" s="14"/>
      <c r="B375" s="243"/>
      <c r="C375" s="244"/>
      <c r="D375" s="234" t="s">
        <v>143</v>
      </c>
      <c r="E375" s="245" t="s">
        <v>18</v>
      </c>
      <c r="F375" s="246" t="s">
        <v>1161</v>
      </c>
      <c r="G375" s="244"/>
      <c r="H375" s="247">
        <v>2.7000000000000002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143</v>
      </c>
      <c r="AU375" s="253" t="s">
        <v>82</v>
      </c>
      <c r="AV375" s="14" t="s">
        <v>82</v>
      </c>
      <c r="AW375" s="14" t="s">
        <v>34</v>
      </c>
      <c r="AX375" s="14" t="s">
        <v>72</v>
      </c>
      <c r="AY375" s="253" t="s">
        <v>133</v>
      </c>
    </row>
    <row r="376" s="14" customFormat="1">
      <c r="A376" s="14"/>
      <c r="B376" s="243"/>
      <c r="C376" s="244"/>
      <c r="D376" s="234" t="s">
        <v>143</v>
      </c>
      <c r="E376" s="245" t="s">
        <v>18</v>
      </c>
      <c r="F376" s="246" t="s">
        <v>519</v>
      </c>
      <c r="G376" s="244"/>
      <c r="H376" s="247">
        <v>2.3999999999999999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143</v>
      </c>
      <c r="AU376" s="253" t="s">
        <v>82</v>
      </c>
      <c r="AV376" s="14" t="s">
        <v>82</v>
      </c>
      <c r="AW376" s="14" t="s">
        <v>34</v>
      </c>
      <c r="AX376" s="14" t="s">
        <v>72</v>
      </c>
      <c r="AY376" s="253" t="s">
        <v>133</v>
      </c>
    </row>
    <row r="377" s="14" customFormat="1">
      <c r="A377" s="14"/>
      <c r="B377" s="243"/>
      <c r="C377" s="244"/>
      <c r="D377" s="234" t="s">
        <v>143</v>
      </c>
      <c r="E377" s="245" t="s">
        <v>18</v>
      </c>
      <c r="F377" s="246" t="s">
        <v>468</v>
      </c>
      <c r="G377" s="244"/>
      <c r="H377" s="247">
        <v>2.2000000000000002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143</v>
      </c>
      <c r="AU377" s="253" t="s">
        <v>82</v>
      </c>
      <c r="AV377" s="14" t="s">
        <v>82</v>
      </c>
      <c r="AW377" s="14" t="s">
        <v>34</v>
      </c>
      <c r="AX377" s="14" t="s">
        <v>72</v>
      </c>
      <c r="AY377" s="253" t="s">
        <v>133</v>
      </c>
    </row>
    <row r="378" s="14" customFormat="1">
      <c r="A378" s="14"/>
      <c r="B378" s="243"/>
      <c r="C378" s="244"/>
      <c r="D378" s="234" t="s">
        <v>143</v>
      </c>
      <c r="E378" s="245" t="s">
        <v>18</v>
      </c>
      <c r="F378" s="246" t="s">
        <v>468</v>
      </c>
      <c r="G378" s="244"/>
      <c r="H378" s="247">
        <v>2.2000000000000002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143</v>
      </c>
      <c r="AU378" s="253" t="s">
        <v>82</v>
      </c>
      <c r="AV378" s="14" t="s">
        <v>82</v>
      </c>
      <c r="AW378" s="14" t="s">
        <v>34</v>
      </c>
      <c r="AX378" s="14" t="s">
        <v>72</v>
      </c>
      <c r="AY378" s="253" t="s">
        <v>133</v>
      </c>
    </row>
    <row r="379" s="14" customFormat="1">
      <c r="A379" s="14"/>
      <c r="B379" s="243"/>
      <c r="C379" s="244"/>
      <c r="D379" s="234" t="s">
        <v>143</v>
      </c>
      <c r="E379" s="245" t="s">
        <v>18</v>
      </c>
      <c r="F379" s="246" t="s">
        <v>514</v>
      </c>
      <c r="G379" s="244"/>
      <c r="H379" s="247">
        <v>1.8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143</v>
      </c>
      <c r="AU379" s="253" t="s">
        <v>82</v>
      </c>
      <c r="AV379" s="14" t="s">
        <v>82</v>
      </c>
      <c r="AW379" s="14" t="s">
        <v>34</v>
      </c>
      <c r="AX379" s="14" t="s">
        <v>72</v>
      </c>
      <c r="AY379" s="253" t="s">
        <v>133</v>
      </c>
    </row>
    <row r="380" s="14" customFormat="1">
      <c r="A380" s="14"/>
      <c r="B380" s="243"/>
      <c r="C380" s="244"/>
      <c r="D380" s="234" t="s">
        <v>143</v>
      </c>
      <c r="E380" s="245" t="s">
        <v>18</v>
      </c>
      <c r="F380" s="246" t="s">
        <v>1162</v>
      </c>
      <c r="G380" s="244"/>
      <c r="H380" s="247">
        <v>5.4000000000000004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143</v>
      </c>
      <c r="AU380" s="253" t="s">
        <v>82</v>
      </c>
      <c r="AV380" s="14" t="s">
        <v>82</v>
      </c>
      <c r="AW380" s="14" t="s">
        <v>34</v>
      </c>
      <c r="AX380" s="14" t="s">
        <v>72</v>
      </c>
      <c r="AY380" s="253" t="s">
        <v>133</v>
      </c>
    </row>
    <row r="381" s="14" customFormat="1">
      <c r="A381" s="14"/>
      <c r="B381" s="243"/>
      <c r="C381" s="244"/>
      <c r="D381" s="234" t="s">
        <v>143</v>
      </c>
      <c r="E381" s="245" t="s">
        <v>18</v>
      </c>
      <c r="F381" s="246" t="s">
        <v>514</v>
      </c>
      <c r="G381" s="244"/>
      <c r="H381" s="247">
        <v>1.8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143</v>
      </c>
      <c r="AU381" s="253" t="s">
        <v>82</v>
      </c>
      <c r="AV381" s="14" t="s">
        <v>82</v>
      </c>
      <c r="AW381" s="14" t="s">
        <v>34</v>
      </c>
      <c r="AX381" s="14" t="s">
        <v>72</v>
      </c>
      <c r="AY381" s="253" t="s">
        <v>133</v>
      </c>
    </row>
    <row r="382" s="14" customFormat="1">
      <c r="A382" s="14"/>
      <c r="B382" s="243"/>
      <c r="C382" s="244"/>
      <c r="D382" s="234" t="s">
        <v>143</v>
      </c>
      <c r="E382" s="245" t="s">
        <v>18</v>
      </c>
      <c r="F382" s="246" t="s">
        <v>1163</v>
      </c>
      <c r="G382" s="244"/>
      <c r="H382" s="247">
        <v>4.9000000000000004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143</v>
      </c>
      <c r="AU382" s="253" t="s">
        <v>82</v>
      </c>
      <c r="AV382" s="14" t="s">
        <v>82</v>
      </c>
      <c r="AW382" s="14" t="s">
        <v>34</v>
      </c>
      <c r="AX382" s="14" t="s">
        <v>72</v>
      </c>
      <c r="AY382" s="253" t="s">
        <v>133</v>
      </c>
    </row>
    <row r="383" s="13" customFormat="1">
      <c r="A383" s="13"/>
      <c r="B383" s="232"/>
      <c r="C383" s="233"/>
      <c r="D383" s="234" t="s">
        <v>143</v>
      </c>
      <c r="E383" s="235" t="s">
        <v>18</v>
      </c>
      <c r="F383" s="236" t="s">
        <v>1164</v>
      </c>
      <c r="G383" s="233"/>
      <c r="H383" s="235" t="s">
        <v>18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143</v>
      </c>
      <c r="AU383" s="242" t="s">
        <v>82</v>
      </c>
      <c r="AV383" s="13" t="s">
        <v>80</v>
      </c>
      <c r="AW383" s="13" t="s">
        <v>34</v>
      </c>
      <c r="AX383" s="13" t="s">
        <v>72</v>
      </c>
      <c r="AY383" s="242" t="s">
        <v>133</v>
      </c>
    </row>
    <row r="384" s="14" customFormat="1">
      <c r="A384" s="14"/>
      <c r="B384" s="243"/>
      <c r="C384" s="244"/>
      <c r="D384" s="234" t="s">
        <v>143</v>
      </c>
      <c r="E384" s="245" t="s">
        <v>18</v>
      </c>
      <c r="F384" s="246" t="s">
        <v>1165</v>
      </c>
      <c r="G384" s="244"/>
      <c r="H384" s="247">
        <v>2.1000000000000001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143</v>
      </c>
      <c r="AU384" s="253" t="s">
        <v>82</v>
      </c>
      <c r="AV384" s="14" t="s">
        <v>82</v>
      </c>
      <c r="AW384" s="14" t="s">
        <v>34</v>
      </c>
      <c r="AX384" s="14" t="s">
        <v>72</v>
      </c>
      <c r="AY384" s="253" t="s">
        <v>133</v>
      </c>
    </row>
    <row r="385" s="15" customFormat="1">
      <c r="A385" s="15"/>
      <c r="B385" s="254"/>
      <c r="C385" s="255"/>
      <c r="D385" s="234" t="s">
        <v>143</v>
      </c>
      <c r="E385" s="256" t="s">
        <v>18</v>
      </c>
      <c r="F385" s="257" t="s">
        <v>148</v>
      </c>
      <c r="G385" s="255"/>
      <c r="H385" s="258">
        <v>27.100000000000009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143</v>
      </c>
      <c r="AU385" s="264" t="s">
        <v>82</v>
      </c>
      <c r="AV385" s="15" t="s">
        <v>141</v>
      </c>
      <c r="AW385" s="15" t="s">
        <v>34</v>
      </c>
      <c r="AX385" s="15" t="s">
        <v>80</v>
      </c>
      <c r="AY385" s="264" t="s">
        <v>133</v>
      </c>
    </row>
    <row r="386" s="2" customFormat="1" ht="21.75" customHeight="1">
      <c r="A386" s="40"/>
      <c r="B386" s="41"/>
      <c r="C386" s="220" t="s">
        <v>477</v>
      </c>
      <c r="D386" s="220" t="s">
        <v>136</v>
      </c>
      <c r="E386" s="221" t="s">
        <v>529</v>
      </c>
      <c r="F386" s="222" t="s">
        <v>530</v>
      </c>
      <c r="G386" s="223" t="s">
        <v>178</v>
      </c>
      <c r="H386" s="224">
        <v>129.49000000000001</v>
      </c>
      <c r="I386" s="225"/>
      <c r="J386" s="224">
        <f>ROUND(I386*H386,2)</f>
        <v>0</v>
      </c>
      <c r="K386" s="222" t="s">
        <v>140</v>
      </c>
      <c r="L386" s="46"/>
      <c r="M386" s="226" t="s">
        <v>18</v>
      </c>
      <c r="N386" s="227" t="s">
        <v>43</v>
      </c>
      <c r="O386" s="86"/>
      <c r="P386" s="228">
        <f>O386*H386</f>
        <v>0</v>
      </c>
      <c r="Q386" s="228">
        <v>0</v>
      </c>
      <c r="R386" s="228">
        <f>Q386*H386</f>
        <v>0</v>
      </c>
      <c r="S386" s="228">
        <v>0.045999999999999999</v>
      </c>
      <c r="T386" s="229">
        <f>S386*H386</f>
        <v>5.9565400000000004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0" t="s">
        <v>141</v>
      </c>
      <c r="AT386" s="230" t="s">
        <v>136</v>
      </c>
      <c r="AU386" s="230" t="s">
        <v>82</v>
      </c>
      <c r="AY386" s="19" t="s">
        <v>133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9" t="s">
        <v>80</v>
      </c>
      <c r="BK386" s="231">
        <f>ROUND(I386*H386,2)</f>
        <v>0</v>
      </c>
      <c r="BL386" s="19" t="s">
        <v>141</v>
      </c>
      <c r="BM386" s="230" t="s">
        <v>1166</v>
      </c>
    </row>
    <row r="387" s="13" customFormat="1">
      <c r="A387" s="13"/>
      <c r="B387" s="232"/>
      <c r="C387" s="233"/>
      <c r="D387" s="234" t="s">
        <v>143</v>
      </c>
      <c r="E387" s="235" t="s">
        <v>18</v>
      </c>
      <c r="F387" s="236" t="s">
        <v>1147</v>
      </c>
      <c r="G387" s="233"/>
      <c r="H387" s="235" t="s">
        <v>18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143</v>
      </c>
      <c r="AU387" s="242" t="s">
        <v>82</v>
      </c>
      <c r="AV387" s="13" t="s">
        <v>80</v>
      </c>
      <c r="AW387" s="13" t="s">
        <v>34</v>
      </c>
      <c r="AX387" s="13" t="s">
        <v>72</v>
      </c>
      <c r="AY387" s="242" t="s">
        <v>133</v>
      </c>
    </row>
    <row r="388" s="13" customFormat="1">
      <c r="A388" s="13"/>
      <c r="B388" s="232"/>
      <c r="C388" s="233"/>
      <c r="D388" s="234" t="s">
        <v>143</v>
      </c>
      <c r="E388" s="235" t="s">
        <v>18</v>
      </c>
      <c r="F388" s="236" t="s">
        <v>1060</v>
      </c>
      <c r="G388" s="233"/>
      <c r="H388" s="235" t="s">
        <v>18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143</v>
      </c>
      <c r="AU388" s="242" t="s">
        <v>82</v>
      </c>
      <c r="AV388" s="13" t="s">
        <v>80</v>
      </c>
      <c r="AW388" s="13" t="s">
        <v>34</v>
      </c>
      <c r="AX388" s="13" t="s">
        <v>72</v>
      </c>
      <c r="AY388" s="242" t="s">
        <v>133</v>
      </c>
    </row>
    <row r="389" s="14" customFormat="1">
      <c r="A389" s="14"/>
      <c r="B389" s="243"/>
      <c r="C389" s="244"/>
      <c r="D389" s="234" t="s">
        <v>143</v>
      </c>
      <c r="E389" s="245" t="s">
        <v>18</v>
      </c>
      <c r="F389" s="246" t="s">
        <v>1167</v>
      </c>
      <c r="G389" s="244"/>
      <c r="H389" s="247">
        <v>11.99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143</v>
      </c>
      <c r="AU389" s="253" t="s">
        <v>82</v>
      </c>
      <c r="AV389" s="14" t="s">
        <v>82</v>
      </c>
      <c r="AW389" s="14" t="s">
        <v>34</v>
      </c>
      <c r="AX389" s="14" t="s">
        <v>72</v>
      </c>
      <c r="AY389" s="253" t="s">
        <v>133</v>
      </c>
    </row>
    <row r="390" s="14" customFormat="1">
      <c r="A390" s="14"/>
      <c r="B390" s="243"/>
      <c r="C390" s="244"/>
      <c r="D390" s="234" t="s">
        <v>143</v>
      </c>
      <c r="E390" s="245" t="s">
        <v>18</v>
      </c>
      <c r="F390" s="246" t="s">
        <v>349</v>
      </c>
      <c r="G390" s="244"/>
      <c r="H390" s="247">
        <v>0.56000000000000005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143</v>
      </c>
      <c r="AU390" s="253" t="s">
        <v>82</v>
      </c>
      <c r="AV390" s="14" t="s">
        <v>82</v>
      </c>
      <c r="AW390" s="14" t="s">
        <v>34</v>
      </c>
      <c r="AX390" s="14" t="s">
        <v>72</v>
      </c>
      <c r="AY390" s="253" t="s">
        <v>133</v>
      </c>
    </row>
    <row r="391" s="14" customFormat="1">
      <c r="A391" s="14"/>
      <c r="B391" s="243"/>
      <c r="C391" s="244"/>
      <c r="D391" s="234" t="s">
        <v>143</v>
      </c>
      <c r="E391" s="245" t="s">
        <v>18</v>
      </c>
      <c r="F391" s="246" t="s">
        <v>1168</v>
      </c>
      <c r="G391" s="244"/>
      <c r="H391" s="247">
        <v>-0.88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143</v>
      </c>
      <c r="AU391" s="253" t="s">
        <v>82</v>
      </c>
      <c r="AV391" s="14" t="s">
        <v>82</v>
      </c>
      <c r="AW391" s="14" t="s">
        <v>34</v>
      </c>
      <c r="AX391" s="14" t="s">
        <v>72</v>
      </c>
      <c r="AY391" s="253" t="s">
        <v>133</v>
      </c>
    </row>
    <row r="392" s="14" customFormat="1">
      <c r="A392" s="14"/>
      <c r="B392" s="243"/>
      <c r="C392" s="244"/>
      <c r="D392" s="234" t="s">
        <v>143</v>
      </c>
      <c r="E392" s="245" t="s">
        <v>18</v>
      </c>
      <c r="F392" s="246" t="s">
        <v>1169</v>
      </c>
      <c r="G392" s="244"/>
      <c r="H392" s="247">
        <v>-1.1200000000000001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143</v>
      </c>
      <c r="AU392" s="253" t="s">
        <v>82</v>
      </c>
      <c r="AV392" s="14" t="s">
        <v>82</v>
      </c>
      <c r="AW392" s="14" t="s">
        <v>34</v>
      </c>
      <c r="AX392" s="14" t="s">
        <v>72</v>
      </c>
      <c r="AY392" s="253" t="s">
        <v>133</v>
      </c>
    </row>
    <row r="393" s="13" customFormat="1">
      <c r="A393" s="13"/>
      <c r="B393" s="232"/>
      <c r="C393" s="233"/>
      <c r="D393" s="234" t="s">
        <v>143</v>
      </c>
      <c r="E393" s="235" t="s">
        <v>18</v>
      </c>
      <c r="F393" s="236" t="s">
        <v>1062</v>
      </c>
      <c r="G393" s="233"/>
      <c r="H393" s="235" t="s">
        <v>18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143</v>
      </c>
      <c r="AU393" s="242" t="s">
        <v>82</v>
      </c>
      <c r="AV393" s="13" t="s">
        <v>80</v>
      </c>
      <c r="AW393" s="13" t="s">
        <v>34</v>
      </c>
      <c r="AX393" s="13" t="s">
        <v>72</v>
      </c>
      <c r="AY393" s="242" t="s">
        <v>133</v>
      </c>
    </row>
    <row r="394" s="14" customFormat="1">
      <c r="A394" s="14"/>
      <c r="B394" s="243"/>
      <c r="C394" s="244"/>
      <c r="D394" s="234" t="s">
        <v>143</v>
      </c>
      <c r="E394" s="245" t="s">
        <v>18</v>
      </c>
      <c r="F394" s="246" t="s">
        <v>1170</v>
      </c>
      <c r="G394" s="244"/>
      <c r="H394" s="247">
        <v>24.68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143</v>
      </c>
      <c r="AU394" s="253" t="s">
        <v>82</v>
      </c>
      <c r="AV394" s="14" t="s">
        <v>82</v>
      </c>
      <c r="AW394" s="14" t="s">
        <v>34</v>
      </c>
      <c r="AX394" s="14" t="s">
        <v>72</v>
      </c>
      <c r="AY394" s="253" t="s">
        <v>133</v>
      </c>
    </row>
    <row r="395" s="14" customFormat="1">
      <c r="A395" s="14"/>
      <c r="B395" s="243"/>
      <c r="C395" s="244"/>
      <c r="D395" s="234" t="s">
        <v>143</v>
      </c>
      <c r="E395" s="245" t="s">
        <v>18</v>
      </c>
      <c r="F395" s="246" t="s">
        <v>350</v>
      </c>
      <c r="G395" s="244"/>
      <c r="H395" s="247">
        <v>1.1499999999999999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143</v>
      </c>
      <c r="AU395" s="253" t="s">
        <v>82</v>
      </c>
      <c r="AV395" s="14" t="s">
        <v>82</v>
      </c>
      <c r="AW395" s="14" t="s">
        <v>34</v>
      </c>
      <c r="AX395" s="14" t="s">
        <v>72</v>
      </c>
      <c r="AY395" s="253" t="s">
        <v>133</v>
      </c>
    </row>
    <row r="396" s="14" customFormat="1">
      <c r="A396" s="14"/>
      <c r="B396" s="243"/>
      <c r="C396" s="244"/>
      <c r="D396" s="234" t="s">
        <v>143</v>
      </c>
      <c r="E396" s="245" t="s">
        <v>18</v>
      </c>
      <c r="F396" s="246" t="s">
        <v>351</v>
      </c>
      <c r="G396" s="244"/>
      <c r="H396" s="247">
        <v>1.1699999999999999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143</v>
      </c>
      <c r="AU396" s="253" t="s">
        <v>82</v>
      </c>
      <c r="AV396" s="14" t="s">
        <v>82</v>
      </c>
      <c r="AW396" s="14" t="s">
        <v>34</v>
      </c>
      <c r="AX396" s="14" t="s">
        <v>72</v>
      </c>
      <c r="AY396" s="253" t="s">
        <v>133</v>
      </c>
    </row>
    <row r="397" s="14" customFormat="1">
      <c r="A397" s="14"/>
      <c r="B397" s="243"/>
      <c r="C397" s="244"/>
      <c r="D397" s="234" t="s">
        <v>143</v>
      </c>
      <c r="E397" s="245" t="s">
        <v>18</v>
      </c>
      <c r="F397" s="246" t="s">
        <v>1171</v>
      </c>
      <c r="G397" s="244"/>
      <c r="H397" s="247">
        <v>-4.0999999999999996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143</v>
      </c>
      <c r="AU397" s="253" t="s">
        <v>82</v>
      </c>
      <c r="AV397" s="14" t="s">
        <v>82</v>
      </c>
      <c r="AW397" s="14" t="s">
        <v>34</v>
      </c>
      <c r="AX397" s="14" t="s">
        <v>72</v>
      </c>
      <c r="AY397" s="253" t="s">
        <v>133</v>
      </c>
    </row>
    <row r="398" s="14" customFormat="1">
      <c r="A398" s="14"/>
      <c r="B398" s="243"/>
      <c r="C398" s="244"/>
      <c r="D398" s="234" t="s">
        <v>143</v>
      </c>
      <c r="E398" s="245" t="s">
        <v>18</v>
      </c>
      <c r="F398" s="246" t="s">
        <v>546</v>
      </c>
      <c r="G398" s="244"/>
      <c r="H398" s="247">
        <v>-0.56000000000000005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143</v>
      </c>
      <c r="AU398" s="253" t="s">
        <v>82</v>
      </c>
      <c r="AV398" s="14" t="s">
        <v>82</v>
      </c>
      <c r="AW398" s="14" t="s">
        <v>34</v>
      </c>
      <c r="AX398" s="14" t="s">
        <v>72</v>
      </c>
      <c r="AY398" s="253" t="s">
        <v>133</v>
      </c>
    </row>
    <row r="399" s="13" customFormat="1">
      <c r="A399" s="13"/>
      <c r="B399" s="232"/>
      <c r="C399" s="233"/>
      <c r="D399" s="234" t="s">
        <v>143</v>
      </c>
      <c r="E399" s="235" t="s">
        <v>18</v>
      </c>
      <c r="F399" s="236" t="s">
        <v>1172</v>
      </c>
      <c r="G399" s="233"/>
      <c r="H399" s="235" t="s">
        <v>18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143</v>
      </c>
      <c r="AU399" s="242" t="s">
        <v>82</v>
      </c>
      <c r="AV399" s="13" t="s">
        <v>80</v>
      </c>
      <c r="AW399" s="13" t="s">
        <v>34</v>
      </c>
      <c r="AX399" s="13" t="s">
        <v>72</v>
      </c>
      <c r="AY399" s="242" t="s">
        <v>133</v>
      </c>
    </row>
    <row r="400" s="14" customFormat="1">
      <c r="A400" s="14"/>
      <c r="B400" s="243"/>
      <c r="C400" s="244"/>
      <c r="D400" s="234" t="s">
        <v>143</v>
      </c>
      <c r="E400" s="245" t="s">
        <v>18</v>
      </c>
      <c r="F400" s="246" t="s">
        <v>1173</v>
      </c>
      <c r="G400" s="244"/>
      <c r="H400" s="247">
        <v>18.620000000000001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143</v>
      </c>
      <c r="AU400" s="253" t="s">
        <v>82</v>
      </c>
      <c r="AV400" s="14" t="s">
        <v>82</v>
      </c>
      <c r="AW400" s="14" t="s">
        <v>34</v>
      </c>
      <c r="AX400" s="14" t="s">
        <v>72</v>
      </c>
      <c r="AY400" s="253" t="s">
        <v>133</v>
      </c>
    </row>
    <row r="401" s="14" customFormat="1">
      <c r="A401" s="14"/>
      <c r="B401" s="243"/>
      <c r="C401" s="244"/>
      <c r="D401" s="234" t="s">
        <v>143</v>
      </c>
      <c r="E401" s="245" t="s">
        <v>18</v>
      </c>
      <c r="F401" s="246" t="s">
        <v>377</v>
      </c>
      <c r="G401" s="244"/>
      <c r="H401" s="247">
        <v>-1.6000000000000001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143</v>
      </c>
      <c r="AU401" s="253" t="s">
        <v>82</v>
      </c>
      <c r="AV401" s="14" t="s">
        <v>82</v>
      </c>
      <c r="AW401" s="14" t="s">
        <v>34</v>
      </c>
      <c r="AX401" s="14" t="s">
        <v>72</v>
      </c>
      <c r="AY401" s="253" t="s">
        <v>133</v>
      </c>
    </row>
    <row r="402" s="13" customFormat="1">
      <c r="A402" s="13"/>
      <c r="B402" s="232"/>
      <c r="C402" s="233"/>
      <c r="D402" s="234" t="s">
        <v>143</v>
      </c>
      <c r="E402" s="235" t="s">
        <v>18</v>
      </c>
      <c r="F402" s="236" t="s">
        <v>1174</v>
      </c>
      <c r="G402" s="233"/>
      <c r="H402" s="235" t="s">
        <v>18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143</v>
      </c>
      <c r="AU402" s="242" t="s">
        <v>82</v>
      </c>
      <c r="AV402" s="13" t="s">
        <v>80</v>
      </c>
      <c r="AW402" s="13" t="s">
        <v>34</v>
      </c>
      <c r="AX402" s="13" t="s">
        <v>72</v>
      </c>
      <c r="AY402" s="242" t="s">
        <v>133</v>
      </c>
    </row>
    <row r="403" s="14" customFormat="1">
      <c r="A403" s="14"/>
      <c r="B403" s="243"/>
      <c r="C403" s="244"/>
      <c r="D403" s="234" t="s">
        <v>143</v>
      </c>
      <c r="E403" s="245" t="s">
        <v>18</v>
      </c>
      <c r="F403" s="246" t="s">
        <v>1175</v>
      </c>
      <c r="G403" s="244"/>
      <c r="H403" s="247">
        <v>4.1100000000000003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143</v>
      </c>
      <c r="AU403" s="253" t="s">
        <v>82</v>
      </c>
      <c r="AV403" s="14" t="s">
        <v>82</v>
      </c>
      <c r="AW403" s="14" t="s">
        <v>34</v>
      </c>
      <c r="AX403" s="14" t="s">
        <v>72</v>
      </c>
      <c r="AY403" s="253" t="s">
        <v>133</v>
      </c>
    </row>
    <row r="404" s="14" customFormat="1">
      <c r="A404" s="14"/>
      <c r="B404" s="243"/>
      <c r="C404" s="244"/>
      <c r="D404" s="234" t="s">
        <v>143</v>
      </c>
      <c r="E404" s="245" t="s">
        <v>18</v>
      </c>
      <c r="F404" s="246" t="s">
        <v>1176</v>
      </c>
      <c r="G404" s="244"/>
      <c r="H404" s="247">
        <v>1.49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143</v>
      </c>
      <c r="AU404" s="253" t="s">
        <v>82</v>
      </c>
      <c r="AV404" s="14" t="s">
        <v>82</v>
      </c>
      <c r="AW404" s="14" t="s">
        <v>34</v>
      </c>
      <c r="AX404" s="14" t="s">
        <v>72</v>
      </c>
      <c r="AY404" s="253" t="s">
        <v>133</v>
      </c>
    </row>
    <row r="405" s="14" customFormat="1">
      <c r="A405" s="14"/>
      <c r="B405" s="243"/>
      <c r="C405" s="244"/>
      <c r="D405" s="234" t="s">
        <v>143</v>
      </c>
      <c r="E405" s="245" t="s">
        <v>18</v>
      </c>
      <c r="F405" s="246" t="s">
        <v>1177</v>
      </c>
      <c r="G405" s="244"/>
      <c r="H405" s="247">
        <v>6.5700000000000003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143</v>
      </c>
      <c r="AU405" s="253" t="s">
        <v>82</v>
      </c>
      <c r="AV405" s="14" t="s">
        <v>82</v>
      </c>
      <c r="AW405" s="14" t="s">
        <v>34</v>
      </c>
      <c r="AX405" s="14" t="s">
        <v>72</v>
      </c>
      <c r="AY405" s="253" t="s">
        <v>133</v>
      </c>
    </row>
    <row r="406" s="14" customFormat="1">
      <c r="A406" s="14"/>
      <c r="B406" s="243"/>
      <c r="C406" s="244"/>
      <c r="D406" s="234" t="s">
        <v>143</v>
      </c>
      <c r="E406" s="245" t="s">
        <v>18</v>
      </c>
      <c r="F406" s="246" t="s">
        <v>1176</v>
      </c>
      <c r="G406" s="244"/>
      <c r="H406" s="247">
        <v>1.49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143</v>
      </c>
      <c r="AU406" s="253" t="s">
        <v>82</v>
      </c>
      <c r="AV406" s="14" t="s">
        <v>82</v>
      </c>
      <c r="AW406" s="14" t="s">
        <v>34</v>
      </c>
      <c r="AX406" s="14" t="s">
        <v>72</v>
      </c>
      <c r="AY406" s="253" t="s">
        <v>133</v>
      </c>
    </row>
    <row r="407" s="14" customFormat="1">
      <c r="A407" s="14"/>
      <c r="B407" s="243"/>
      <c r="C407" s="244"/>
      <c r="D407" s="234" t="s">
        <v>143</v>
      </c>
      <c r="E407" s="245" t="s">
        <v>18</v>
      </c>
      <c r="F407" s="246" t="s">
        <v>1178</v>
      </c>
      <c r="G407" s="244"/>
      <c r="H407" s="247">
        <v>0.59999999999999998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143</v>
      </c>
      <c r="AU407" s="253" t="s">
        <v>82</v>
      </c>
      <c r="AV407" s="14" t="s">
        <v>82</v>
      </c>
      <c r="AW407" s="14" t="s">
        <v>34</v>
      </c>
      <c r="AX407" s="14" t="s">
        <v>72</v>
      </c>
      <c r="AY407" s="253" t="s">
        <v>133</v>
      </c>
    </row>
    <row r="408" s="13" customFormat="1">
      <c r="A408" s="13"/>
      <c r="B408" s="232"/>
      <c r="C408" s="233"/>
      <c r="D408" s="234" t="s">
        <v>143</v>
      </c>
      <c r="E408" s="235" t="s">
        <v>18</v>
      </c>
      <c r="F408" s="236" t="s">
        <v>1179</v>
      </c>
      <c r="G408" s="233"/>
      <c r="H408" s="235" t="s">
        <v>18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143</v>
      </c>
      <c r="AU408" s="242" t="s">
        <v>82</v>
      </c>
      <c r="AV408" s="13" t="s">
        <v>80</v>
      </c>
      <c r="AW408" s="13" t="s">
        <v>34</v>
      </c>
      <c r="AX408" s="13" t="s">
        <v>72</v>
      </c>
      <c r="AY408" s="242" t="s">
        <v>133</v>
      </c>
    </row>
    <row r="409" s="14" customFormat="1">
      <c r="A409" s="14"/>
      <c r="B409" s="243"/>
      <c r="C409" s="244"/>
      <c r="D409" s="234" t="s">
        <v>143</v>
      </c>
      <c r="E409" s="245" t="s">
        <v>18</v>
      </c>
      <c r="F409" s="246" t="s">
        <v>1180</v>
      </c>
      <c r="G409" s="244"/>
      <c r="H409" s="247">
        <v>8.4600000000000009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143</v>
      </c>
      <c r="AU409" s="253" t="s">
        <v>82</v>
      </c>
      <c r="AV409" s="14" t="s">
        <v>82</v>
      </c>
      <c r="AW409" s="14" t="s">
        <v>34</v>
      </c>
      <c r="AX409" s="14" t="s">
        <v>72</v>
      </c>
      <c r="AY409" s="253" t="s">
        <v>133</v>
      </c>
    </row>
    <row r="410" s="13" customFormat="1">
      <c r="A410" s="13"/>
      <c r="B410" s="232"/>
      <c r="C410" s="233"/>
      <c r="D410" s="234" t="s">
        <v>143</v>
      </c>
      <c r="E410" s="235" t="s">
        <v>18</v>
      </c>
      <c r="F410" s="236" t="s">
        <v>1181</v>
      </c>
      <c r="G410" s="233"/>
      <c r="H410" s="235" t="s">
        <v>18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143</v>
      </c>
      <c r="AU410" s="242" t="s">
        <v>82</v>
      </c>
      <c r="AV410" s="13" t="s">
        <v>80</v>
      </c>
      <c r="AW410" s="13" t="s">
        <v>34</v>
      </c>
      <c r="AX410" s="13" t="s">
        <v>72</v>
      </c>
      <c r="AY410" s="242" t="s">
        <v>133</v>
      </c>
    </row>
    <row r="411" s="14" customFormat="1">
      <c r="A411" s="14"/>
      <c r="B411" s="243"/>
      <c r="C411" s="244"/>
      <c r="D411" s="234" t="s">
        <v>143</v>
      </c>
      <c r="E411" s="245" t="s">
        <v>18</v>
      </c>
      <c r="F411" s="246" t="s">
        <v>1182</v>
      </c>
      <c r="G411" s="244"/>
      <c r="H411" s="247">
        <v>9.1699999999999999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143</v>
      </c>
      <c r="AU411" s="253" t="s">
        <v>82</v>
      </c>
      <c r="AV411" s="14" t="s">
        <v>82</v>
      </c>
      <c r="AW411" s="14" t="s">
        <v>34</v>
      </c>
      <c r="AX411" s="14" t="s">
        <v>72</v>
      </c>
      <c r="AY411" s="253" t="s">
        <v>133</v>
      </c>
    </row>
    <row r="412" s="14" customFormat="1">
      <c r="A412" s="14"/>
      <c r="B412" s="243"/>
      <c r="C412" s="244"/>
      <c r="D412" s="234" t="s">
        <v>143</v>
      </c>
      <c r="E412" s="245" t="s">
        <v>18</v>
      </c>
      <c r="F412" s="246" t="s">
        <v>549</v>
      </c>
      <c r="G412" s="244"/>
      <c r="H412" s="247">
        <v>0.57999999999999996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143</v>
      </c>
      <c r="AU412" s="253" t="s">
        <v>82</v>
      </c>
      <c r="AV412" s="14" t="s">
        <v>82</v>
      </c>
      <c r="AW412" s="14" t="s">
        <v>34</v>
      </c>
      <c r="AX412" s="14" t="s">
        <v>72</v>
      </c>
      <c r="AY412" s="253" t="s">
        <v>133</v>
      </c>
    </row>
    <row r="413" s="14" customFormat="1">
      <c r="A413" s="14"/>
      <c r="B413" s="243"/>
      <c r="C413" s="244"/>
      <c r="D413" s="234" t="s">
        <v>143</v>
      </c>
      <c r="E413" s="245" t="s">
        <v>18</v>
      </c>
      <c r="F413" s="246" t="s">
        <v>550</v>
      </c>
      <c r="G413" s="244"/>
      <c r="H413" s="247">
        <v>-1.05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143</v>
      </c>
      <c r="AU413" s="253" t="s">
        <v>82</v>
      </c>
      <c r="AV413" s="14" t="s">
        <v>82</v>
      </c>
      <c r="AW413" s="14" t="s">
        <v>34</v>
      </c>
      <c r="AX413" s="14" t="s">
        <v>72</v>
      </c>
      <c r="AY413" s="253" t="s">
        <v>133</v>
      </c>
    </row>
    <row r="414" s="13" customFormat="1">
      <c r="A414" s="13"/>
      <c r="B414" s="232"/>
      <c r="C414" s="233"/>
      <c r="D414" s="234" t="s">
        <v>143</v>
      </c>
      <c r="E414" s="235" t="s">
        <v>18</v>
      </c>
      <c r="F414" s="236" t="s">
        <v>1183</v>
      </c>
      <c r="G414" s="233"/>
      <c r="H414" s="235" t="s">
        <v>18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143</v>
      </c>
      <c r="AU414" s="242" t="s">
        <v>82</v>
      </c>
      <c r="AV414" s="13" t="s">
        <v>80</v>
      </c>
      <c r="AW414" s="13" t="s">
        <v>34</v>
      </c>
      <c r="AX414" s="13" t="s">
        <v>72</v>
      </c>
      <c r="AY414" s="242" t="s">
        <v>133</v>
      </c>
    </row>
    <row r="415" s="14" customFormat="1">
      <c r="A415" s="14"/>
      <c r="B415" s="243"/>
      <c r="C415" s="244"/>
      <c r="D415" s="234" t="s">
        <v>143</v>
      </c>
      <c r="E415" s="245" t="s">
        <v>18</v>
      </c>
      <c r="F415" s="246" t="s">
        <v>1184</v>
      </c>
      <c r="G415" s="244"/>
      <c r="H415" s="247">
        <v>46.359999999999999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143</v>
      </c>
      <c r="AU415" s="253" t="s">
        <v>82</v>
      </c>
      <c r="AV415" s="14" t="s">
        <v>82</v>
      </c>
      <c r="AW415" s="14" t="s">
        <v>34</v>
      </c>
      <c r="AX415" s="14" t="s">
        <v>72</v>
      </c>
      <c r="AY415" s="253" t="s">
        <v>133</v>
      </c>
    </row>
    <row r="416" s="14" customFormat="1">
      <c r="A416" s="14"/>
      <c r="B416" s="243"/>
      <c r="C416" s="244"/>
      <c r="D416" s="234" t="s">
        <v>143</v>
      </c>
      <c r="E416" s="245" t="s">
        <v>18</v>
      </c>
      <c r="F416" s="246" t="s">
        <v>514</v>
      </c>
      <c r="G416" s="244"/>
      <c r="H416" s="247">
        <v>1.8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143</v>
      </c>
      <c r="AU416" s="253" t="s">
        <v>82</v>
      </c>
      <c r="AV416" s="14" t="s">
        <v>82</v>
      </c>
      <c r="AW416" s="14" t="s">
        <v>34</v>
      </c>
      <c r="AX416" s="14" t="s">
        <v>72</v>
      </c>
      <c r="AY416" s="253" t="s">
        <v>133</v>
      </c>
    </row>
    <row r="417" s="15" customFormat="1">
      <c r="A417" s="15"/>
      <c r="B417" s="254"/>
      <c r="C417" s="255"/>
      <c r="D417" s="234" t="s">
        <v>143</v>
      </c>
      <c r="E417" s="256" t="s">
        <v>18</v>
      </c>
      <c r="F417" s="257" t="s">
        <v>148</v>
      </c>
      <c r="G417" s="255"/>
      <c r="H417" s="258">
        <v>129.49000000000001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143</v>
      </c>
      <c r="AU417" s="264" t="s">
        <v>82</v>
      </c>
      <c r="AV417" s="15" t="s">
        <v>141</v>
      </c>
      <c r="AW417" s="15" t="s">
        <v>34</v>
      </c>
      <c r="AX417" s="15" t="s">
        <v>80</v>
      </c>
      <c r="AY417" s="264" t="s">
        <v>133</v>
      </c>
    </row>
    <row r="418" s="2" customFormat="1" ht="21.75" customHeight="1">
      <c r="A418" s="40"/>
      <c r="B418" s="41"/>
      <c r="C418" s="220" t="s">
        <v>482</v>
      </c>
      <c r="D418" s="220" t="s">
        <v>136</v>
      </c>
      <c r="E418" s="221" t="s">
        <v>581</v>
      </c>
      <c r="F418" s="222" t="s">
        <v>582</v>
      </c>
      <c r="G418" s="223" t="s">
        <v>178</v>
      </c>
      <c r="H418" s="224">
        <v>29.190000000000001</v>
      </c>
      <c r="I418" s="225"/>
      <c r="J418" s="224">
        <f>ROUND(I418*H418,2)</f>
        <v>0</v>
      </c>
      <c r="K418" s="222" t="s">
        <v>140</v>
      </c>
      <c r="L418" s="46"/>
      <c r="M418" s="226" t="s">
        <v>18</v>
      </c>
      <c r="N418" s="227" t="s">
        <v>43</v>
      </c>
      <c r="O418" s="86"/>
      <c r="P418" s="228">
        <f>O418*H418</f>
        <v>0</v>
      </c>
      <c r="Q418" s="228">
        <v>0</v>
      </c>
      <c r="R418" s="228">
        <f>Q418*H418</f>
        <v>0</v>
      </c>
      <c r="S418" s="228">
        <v>0.068000000000000005</v>
      </c>
      <c r="T418" s="229">
        <f>S418*H418</f>
        <v>1.9849200000000002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30" t="s">
        <v>141</v>
      </c>
      <c r="AT418" s="230" t="s">
        <v>136</v>
      </c>
      <c r="AU418" s="230" t="s">
        <v>82</v>
      </c>
      <c r="AY418" s="19" t="s">
        <v>133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9" t="s">
        <v>80</v>
      </c>
      <c r="BK418" s="231">
        <f>ROUND(I418*H418,2)</f>
        <v>0</v>
      </c>
      <c r="BL418" s="19" t="s">
        <v>141</v>
      </c>
      <c r="BM418" s="230" t="s">
        <v>1185</v>
      </c>
    </row>
    <row r="419" s="13" customFormat="1">
      <c r="A419" s="13"/>
      <c r="B419" s="232"/>
      <c r="C419" s="233"/>
      <c r="D419" s="234" t="s">
        <v>143</v>
      </c>
      <c r="E419" s="235" t="s">
        <v>18</v>
      </c>
      <c r="F419" s="236" t="s">
        <v>1147</v>
      </c>
      <c r="G419" s="233"/>
      <c r="H419" s="235" t="s">
        <v>18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143</v>
      </c>
      <c r="AU419" s="242" t="s">
        <v>82</v>
      </c>
      <c r="AV419" s="13" t="s">
        <v>80</v>
      </c>
      <c r="AW419" s="13" t="s">
        <v>34</v>
      </c>
      <c r="AX419" s="13" t="s">
        <v>72</v>
      </c>
      <c r="AY419" s="242" t="s">
        <v>133</v>
      </c>
    </row>
    <row r="420" s="13" customFormat="1">
      <c r="A420" s="13"/>
      <c r="B420" s="232"/>
      <c r="C420" s="233"/>
      <c r="D420" s="234" t="s">
        <v>143</v>
      </c>
      <c r="E420" s="235" t="s">
        <v>18</v>
      </c>
      <c r="F420" s="236" t="s">
        <v>1060</v>
      </c>
      <c r="G420" s="233"/>
      <c r="H420" s="235" t="s">
        <v>18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143</v>
      </c>
      <c r="AU420" s="242" t="s">
        <v>82</v>
      </c>
      <c r="AV420" s="13" t="s">
        <v>80</v>
      </c>
      <c r="AW420" s="13" t="s">
        <v>34</v>
      </c>
      <c r="AX420" s="13" t="s">
        <v>72</v>
      </c>
      <c r="AY420" s="242" t="s">
        <v>133</v>
      </c>
    </row>
    <row r="421" s="14" customFormat="1">
      <c r="A421" s="14"/>
      <c r="B421" s="243"/>
      <c r="C421" s="244"/>
      <c r="D421" s="234" t="s">
        <v>143</v>
      </c>
      <c r="E421" s="245" t="s">
        <v>18</v>
      </c>
      <c r="F421" s="246" t="s">
        <v>1186</v>
      </c>
      <c r="G421" s="244"/>
      <c r="H421" s="247">
        <v>6.6299999999999999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143</v>
      </c>
      <c r="AU421" s="253" t="s">
        <v>82</v>
      </c>
      <c r="AV421" s="14" t="s">
        <v>82</v>
      </c>
      <c r="AW421" s="14" t="s">
        <v>34</v>
      </c>
      <c r="AX421" s="14" t="s">
        <v>72</v>
      </c>
      <c r="AY421" s="253" t="s">
        <v>133</v>
      </c>
    </row>
    <row r="422" s="14" customFormat="1">
      <c r="A422" s="14"/>
      <c r="B422" s="243"/>
      <c r="C422" s="244"/>
      <c r="D422" s="234" t="s">
        <v>143</v>
      </c>
      <c r="E422" s="245" t="s">
        <v>18</v>
      </c>
      <c r="F422" s="246" t="s">
        <v>1187</v>
      </c>
      <c r="G422" s="244"/>
      <c r="H422" s="247">
        <v>-2.0800000000000001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143</v>
      </c>
      <c r="AU422" s="253" t="s">
        <v>82</v>
      </c>
      <c r="AV422" s="14" t="s">
        <v>82</v>
      </c>
      <c r="AW422" s="14" t="s">
        <v>34</v>
      </c>
      <c r="AX422" s="14" t="s">
        <v>72</v>
      </c>
      <c r="AY422" s="253" t="s">
        <v>133</v>
      </c>
    </row>
    <row r="423" s="13" customFormat="1">
      <c r="A423" s="13"/>
      <c r="B423" s="232"/>
      <c r="C423" s="233"/>
      <c r="D423" s="234" t="s">
        <v>143</v>
      </c>
      <c r="E423" s="235" t="s">
        <v>18</v>
      </c>
      <c r="F423" s="236" t="s">
        <v>1062</v>
      </c>
      <c r="G423" s="233"/>
      <c r="H423" s="235" t="s">
        <v>18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143</v>
      </c>
      <c r="AU423" s="242" t="s">
        <v>82</v>
      </c>
      <c r="AV423" s="13" t="s">
        <v>80</v>
      </c>
      <c r="AW423" s="13" t="s">
        <v>34</v>
      </c>
      <c r="AX423" s="13" t="s">
        <v>72</v>
      </c>
      <c r="AY423" s="242" t="s">
        <v>133</v>
      </c>
    </row>
    <row r="424" s="14" customFormat="1">
      <c r="A424" s="14"/>
      <c r="B424" s="243"/>
      <c r="C424" s="244"/>
      <c r="D424" s="234" t="s">
        <v>143</v>
      </c>
      <c r="E424" s="245" t="s">
        <v>18</v>
      </c>
      <c r="F424" s="246" t="s">
        <v>1188</v>
      </c>
      <c r="G424" s="244"/>
      <c r="H424" s="247">
        <v>13.65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143</v>
      </c>
      <c r="AU424" s="253" t="s">
        <v>82</v>
      </c>
      <c r="AV424" s="14" t="s">
        <v>82</v>
      </c>
      <c r="AW424" s="14" t="s">
        <v>34</v>
      </c>
      <c r="AX424" s="14" t="s">
        <v>72</v>
      </c>
      <c r="AY424" s="253" t="s">
        <v>133</v>
      </c>
    </row>
    <row r="425" s="14" customFormat="1">
      <c r="A425" s="14"/>
      <c r="B425" s="243"/>
      <c r="C425" s="244"/>
      <c r="D425" s="234" t="s">
        <v>143</v>
      </c>
      <c r="E425" s="245" t="s">
        <v>18</v>
      </c>
      <c r="F425" s="246" t="s">
        <v>590</v>
      </c>
      <c r="G425" s="244"/>
      <c r="H425" s="247">
        <v>-1.04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143</v>
      </c>
      <c r="AU425" s="253" t="s">
        <v>82</v>
      </c>
      <c r="AV425" s="14" t="s">
        <v>82</v>
      </c>
      <c r="AW425" s="14" t="s">
        <v>34</v>
      </c>
      <c r="AX425" s="14" t="s">
        <v>72</v>
      </c>
      <c r="AY425" s="253" t="s">
        <v>133</v>
      </c>
    </row>
    <row r="426" s="13" customFormat="1">
      <c r="A426" s="13"/>
      <c r="B426" s="232"/>
      <c r="C426" s="233"/>
      <c r="D426" s="234" t="s">
        <v>143</v>
      </c>
      <c r="E426" s="235" t="s">
        <v>18</v>
      </c>
      <c r="F426" s="236" t="s">
        <v>1174</v>
      </c>
      <c r="G426" s="233"/>
      <c r="H426" s="235" t="s">
        <v>18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143</v>
      </c>
      <c r="AU426" s="242" t="s">
        <v>82</v>
      </c>
      <c r="AV426" s="13" t="s">
        <v>80</v>
      </c>
      <c r="AW426" s="13" t="s">
        <v>34</v>
      </c>
      <c r="AX426" s="13" t="s">
        <v>72</v>
      </c>
      <c r="AY426" s="242" t="s">
        <v>133</v>
      </c>
    </row>
    <row r="427" s="14" customFormat="1">
      <c r="A427" s="14"/>
      <c r="B427" s="243"/>
      <c r="C427" s="244"/>
      <c r="D427" s="234" t="s">
        <v>143</v>
      </c>
      <c r="E427" s="245" t="s">
        <v>18</v>
      </c>
      <c r="F427" s="246" t="s">
        <v>1189</v>
      </c>
      <c r="G427" s="244"/>
      <c r="H427" s="247">
        <v>2.2799999999999998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143</v>
      </c>
      <c r="AU427" s="253" t="s">
        <v>82</v>
      </c>
      <c r="AV427" s="14" t="s">
        <v>82</v>
      </c>
      <c r="AW427" s="14" t="s">
        <v>34</v>
      </c>
      <c r="AX427" s="14" t="s">
        <v>72</v>
      </c>
      <c r="AY427" s="253" t="s">
        <v>133</v>
      </c>
    </row>
    <row r="428" s="13" customFormat="1">
      <c r="A428" s="13"/>
      <c r="B428" s="232"/>
      <c r="C428" s="233"/>
      <c r="D428" s="234" t="s">
        <v>143</v>
      </c>
      <c r="E428" s="235" t="s">
        <v>18</v>
      </c>
      <c r="F428" s="236" t="s">
        <v>1179</v>
      </c>
      <c r="G428" s="233"/>
      <c r="H428" s="235" t="s">
        <v>18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143</v>
      </c>
      <c r="AU428" s="242" t="s">
        <v>82</v>
      </c>
      <c r="AV428" s="13" t="s">
        <v>80</v>
      </c>
      <c r="AW428" s="13" t="s">
        <v>34</v>
      </c>
      <c r="AX428" s="13" t="s">
        <v>72</v>
      </c>
      <c r="AY428" s="242" t="s">
        <v>133</v>
      </c>
    </row>
    <row r="429" s="14" customFormat="1">
      <c r="A429" s="14"/>
      <c r="B429" s="243"/>
      <c r="C429" s="244"/>
      <c r="D429" s="234" t="s">
        <v>143</v>
      </c>
      <c r="E429" s="245" t="s">
        <v>18</v>
      </c>
      <c r="F429" s="246" t="s">
        <v>1190</v>
      </c>
      <c r="G429" s="244"/>
      <c r="H429" s="247">
        <v>4.6799999999999997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143</v>
      </c>
      <c r="AU429" s="253" t="s">
        <v>82</v>
      </c>
      <c r="AV429" s="14" t="s">
        <v>82</v>
      </c>
      <c r="AW429" s="14" t="s">
        <v>34</v>
      </c>
      <c r="AX429" s="14" t="s">
        <v>72</v>
      </c>
      <c r="AY429" s="253" t="s">
        <v>133</v>
      </c>
    </row>
    <row r="430" s="13" customFormat="1">
      <c r="A430" s="13"/>
      <c r="B430" s="232"/>
      <c r="C430" s="233"/>
      <c r="D430" s="234" t="s">
        <v>143</v>
      </c>
      <c r="E430" s="235" t="s">
        <v>18</v>
      </c>
      <c r="F430" s="236" t="s">
        <v>1181</v>
      </c>
      <c r="G430" s="233"/>
      <c r="H430" s="235" t="s">
        <v>18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143</v>
      </c>
      <c r="AU430" s="242" t="s">
        <v>82</v>
      </c>
      <c r="AV430" s="13" t="s">
        <v>80</v>
      </c>
      <c r="AW430" s="13" t="s">
        <v>34</v>
      </c>
      <c r="AX430" s="13" t="s">
        <v>72</v>
      </c>
      <c r="AY430" s="242" t="s">
        <v>133</v>
      </c>
    </row>
    <row r="431" s="14" customFormat="1">
      <c r="A431" s="14"/>
      <c r="B431" s="243"/>
      <c r="C431" s="244"/>
      <c r="D431" s="234" t="s">
        <v>143</v>
      </c>
      <c r="E431" s="245" t="s">
        <v>18</v>
      </c>
      <c r="F431" s="246" t="s">
        <v>591</v>
      </c>
      <c r="G431" s="244"/>
      <c r="H431" s="247">
        <v>5.0700000000000003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143</v>
      </c>
      <c r="AU431" s="253" t="s">
        <v>82</v>
      </c>
      <c r="AV431" s="14" t="s">
        <v>82</v>
      </c>
      <c r="AW431" s="14" t="s">
        <v>34</v>
      </c>
      <c r="AX431" s="14" t="s">
        <v>72</v>
      </c>
      <c r="AY431" s="253" t="s">
        <v>133</v>
      </c>
    </row>
    <row r="432" s="15" customFormat="1">
      <c r="A432" s="15"/>
      <c r="B432" s="254"/>
      <c r="C432" s="255"/>
      <c r="D432" s="234" t="s">
        <v>143</v>
      </c>
      <c r="E432" s="256" t="s">
        <v>18</v>
      </c>
      <c r="F432" s="257" t="s">
        <v>148</v>
      </c>
      <c r="G432" s="255"/>
      <c r="H432" s="258">
        <v>29.190000000000001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143</v>
      </c>
      <c r="AU432" s="264" t="s">
        <v>82</v>
      </c>
      <c r="AV432" s="15" t="s">
        <v>141</v>
      </c>
      <c r="AW432" s="15" t="s">
        <v>34</v>
      </c>
      <c r="AX432" s="15" t="s">
        <v>80</v>
      </c>
      <c r="AY432" s="264" t="s">
        <v>133</v>
      </c>
    </row>
    <row r="433" s="12" customFormat="1" ht="22.8" customHeight="1">
      <c r="A433" s="12"/>
      <c r="B433" s="204"/>
      <c r="C433" s="205"/>
      <c r="D433" s="206" t="s">
        <v>71</v>
      </c>
      <c r="E433" s="218" t="s">
        <v>606</v>
      </c>
      <c r="F433" s="218" t="s">
        <v>607</v>
      </c>
      <c r="G433" s="205"/>
      <c r="H433" s="205"/>
      <c r="I433" s="208"/>
      <c r="J433" s="219">
        <f>BK433</f>
        <v>0</v>
      </c>
      <c r="K433" s="205"/>
      <c r="L433" s="210"/>
      <c r="M433" s="211"/>
      <c r="N433" s="212"/>
      <c r="O433" s="212"/>
      <c r="P433" s="213">
        <f>SUM(P434:P439)</f>
        <v>0</v>
      </c>
      <c r="Q433" s="212"/>
      <c r="R433" s="213">
        <f>SUM(R434:R439)</f>
        <v>0</v>
      </c>
      <c r="S433" s="212"/>
      <c r="T433" s="214">
        <f>SUM(T434:T439)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5" t="s">
        <v>80</v>
      </c>
      <c r="AT433" s="216" t="s">
        <v>71</v>
      </c>
      <c r="AU433" s="216" t="s">
        <v>80</v>
      </c>
      <c r="AY433" s="215" t="s">
        <v>133</v>
      </c>
      <c r="BK433" s="217">
        <f>SUM(BK434:BK439)</f>
        <v>0</v>
      </c>
    </row>
    <row r="434" s="2" customFormat="1" ht="21.75" customHeight="1">
      <c r="A434" s="40"/>
      <c r="B434" s="41"/>
      <c r="C434" s="220" t="s">
        <v>489</v>
      </c>
      <c r="D434" s="220" t="s">
        <v>136</v>
      </c>
      <c r="E434" s="221" t="s">
        <v>609</v>
      </c>
      <c r="F434" s="222" t="s">
        <v>610</v>
      </c>
      <c r="G434" s="223" t="s">
        <v>188</v>
      </c>
      <c r="H434" s="224">
        <v>11.949999999999999</v>
      </c>
      <c r="I434" s="225"/>
      <c r="J434" s="224">
        <f>ROUND(I434*H434,2)</f>
        <v>0</v>
      </c>
      <c r="K434" s="222" t="s">
        <v>140</v>
      </c>
      <c r="L434" s="46"/>
      <c r="M434" s="226" t="s">
        <v>18</v>
      </c>
      <c r="N434" s="227" t="s">
        <v>43</v>
      </c>
      <c r="O434" s="86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0" t="s">
        <v>141</v>
      </c>
      <c r="AT434" s="230" t="s">
        <v>136</v>
      </c>
      <c r="AU434" s="230" t="s">
        <v>82</v>
      </c>
      <c r="AY434" s="19" t="s">
        <v>133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9" t="s">
        <v>80</v>
      </c>
      <c r="BK434" s="231">
        <f>ROUND(I434*H434,2)</f>
        <v>0</v>
      </c>
      <c r="BL434" s="19" t="s">
        <v>141</v>
      </c>
      <c r="BM434" s="230" t="s">
        <v>1191</v>
      </c>
    </row>
    <row r="435" s="2" customFormat="1" ht="16.5" customHeight="1">
      <c r="A435" s="40"/>
      <c r="B435" s="41"/>
      <c r="C435" s="220" t="s">
        <v>495</v>
      </c>
      <c r="D435" s="220" t="s">
        <v>136</v>
      </c>
      <c r="E435" s="221" t="s">
        <v>613</v>
      </c>
      <c r="F435" s="222" t="s">
        <v>614</v>
      </c>
      <c r="G435" s="223" t="s">
        <v>188</v>
      </c>
      <c r="H435" s="224">
        <v>11.949999999999999</v>
      </c>
      <c r="I435" s="225"/>
      <c r="J435" s="224">
        <f>ROUND(I435*H435,2)</f>
        <v>0</v>
      </c>
      <c r="K435" s="222" t="s">
        <v>140</v>
      </c>
      <c r="L435" s="46"/>
      <c r="M435" s="226" t="s">
        <v>18</v>
      </c>
      <c r="N435" s="227" t="s">
        <v>43</v>
      </c>
      <c r="O435" s="86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0" t="s">
        <v>141</v>
      </c>
      <c r="AT435" s="230" t="s">
        <v>136</v>
      </c>
      <c r="AU435" s="230" t="s">
        <v>82</v>
      </c>
      <c r="AY435" s="19" t="s">
        <v>133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9" t="s">
        <v>80</v>
      </c>
      <c r="BK435" s="231">
        <f>ROUND(I435*H435,2)</f>
        <v>0</v>
      </c>
      <c r="BL435" s="19" t="s">
        <v>141</v>
      </c>
      <c r="BM435" s="230" t="s">
        <v>1192</v>
      </c>
    </row>
    <row r="436" s="2" customFormat="1" ht="21.75" customHeight="1">
      <c r="A436" s="40"/>
      <c r="B436" s="41"/>
      <c r="C436" s="220" t="s">
        <v>502</v>
      </c>
      <c r="D436" s="220" t="s">
        <v>136</v>
      </c>
      <c r="E436" s="221" t="s">
        <v>617</v>
      </c>
      <c r="F436" s="222" t="s">
        <v>618</v>
      </c>
      <c r="G436" s="223" t="s">
        <v>188</v>
      </c>
      <c r="H436" s="224">
        <v>133.31999999999999</v>
      </c>
      <c r="I436" s="225"/>
      <c r="J436" s="224">
        <f>ROUND(I436*H436,2)</f>
        <v>0</v>
      </c>
      <c r="K436" s="222" t="s">
        <v>140</v>
      </c>
      <c r="L436" s="46"/>
      <c r="M436" s="226" t="s">
        <v>18</v>
      </c>
      <c r="N436" s="227" t="s">
        <v>43</v>
      </c>
      <c r="O436" s="86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0" t="s">
        <v>141</v>
      </c>
      <c r="AT436" s="230" t="s">
        <v>136</v>
      </c>
      <c r="AU436" s="230" t="s">
        <v>82</v>
      </c>
      <c r="AY436" s="19" t="s">
        <v>133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9" t="s">
        <v>80</v>
      </c>
      <c r="BK436" s="231">
        <f>ROUND(I436*H436,2)</f>
        <v>0</v>
      </c>
      <c r="BL436" s="19" t="s">
        <v>141</v>
      </c>
      <c r="BM436" s="230" t="s">
        <v>1193</v>
      </c>
    </row>
    <row r="437" s="14" customFormat="1">
      <c r="A437" s="14"/>
      <c r="B437" s="243"/>
      <c r="C437" s="244"/>
      <c r="D437" s="234" t="s">
        <v>143</v>
      </c>
      <c r="E437" s="245" t="s">
        <v>18</v>
      </c>
      <c r="F437" s="246" t="s">
        <v>1194</v>
      </c>
      <c r="G437" s="244"/>
      <c r="H437" s="247">
        <v>133.31999999999999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143</v>
      </c>
      <c r="AU437" s="253" t="s">
        <v>82</v>
      </c>
      <c r="AV437" s="14" t="s">
        <v>82</v>
      </c>
      <c r="AW437" s="14" t="s">
        <v>34</v>
      </c>
      <c r="AX437" s="14" t="s">
        <v>72</v>
      </c>
      <c r="AY437" s="253" t="s">
        <v>133</v>
      </c>
    </row>
    <row r="438" s="15" customFormat="1">
      <c r="A438" s="15"/>
      <c r="B438" s="254"/>
      <c r="C438" s="255"/>
      <c r="D438" s="234" t="s">
        <v>143</v>
      </c>
      <c r="E438" s="256" t="s">
        <v>18</v>
      </c>
      <c r="F438" s="257" t="s">
        <v>148</v>
      </c>
      <c r="G438" s="255"/>
      <c r="H438" s="258">
        <v>133.31999999999999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143</v>
      </c>
      <c r="AU438" s="264" t="s">
        <v>82</v>
      </c>
      <c r="AV438" s="15" t="s">
        <v>141</v>
      </c>
      <c r="AW438" s="15" t="s">
        <v>34</v>
      </c>
      <c r="AX438" s="15" t="s">
        <v>80</v>
      </c>
      <c r="AY438" s="264" t="s">
        <v>133</v>
      </c>
    </row>
    <row r="439" s="2" customFormat="1" ht="21.75" customHeight="1">
      <c r="A439" s="40"/>
      <c r="B439" s="41"/>
      <c r="C439" s="220" t="s">
        <v>508</v>
      </c>
      <c r="D439" s="220" t="s">
        <v>136</v>
      </c>
      <c r="E439" s="221" t="s">
        <v>622</v>
      </c>
      <c r="F439" s="222" t="s">
        <v>623</v>
      </c>
      <c r="G439" s="223" t="s">
        <v>188</v>
      </c>
      <c r="H439" s="224">
        <v>11.949999999999999</v>
      </c>
      <c r="I439" s="225"/>
      <c r="J439" s="224">
        <f>ROUND(I439*H439,2)</f>
        <v>0</v>
      </c>
      <c r="K439" s="222" t="s">
        <v>140</v>
      </c>
      <c r="L439" s="46"/>
      <c r="M439" s="226" t="s">
        <v>18</v>
      </c>
      <c r="N439" s="227" t="s">
        <v>43</v>
      </c>
      <c r="O439" s="86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0" t="s">
        <v>141</v>
      </c>
      <c r="AT439" s="230" t="s">
        <v>136</v>
      </c>
      <c r="AU439" s="230" t="s">
        <v>82</v>
      </c>
      <c r="AY439" s="19" t="s">
        <v>133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9" t="s">
        <v>80</v>
      </c>
      <c r="BK439" s="231">
        <f>ROUND(I439*H439,2)</f>
        <v>0</v>
      </c>
      <c r="BL439" s="19" t="s">
        <v>141</v>
      </c>
      <c r="BM439" s="230" t="s">
        <v>1195</v>
      </c>
    </row>
    <row r="440" s="12" customFormat="1" ht="22.8" customHeight="1">
      <c r="A440" s="12"/>
      <c r="B440" s="204"/>
      <c r="C440" s="205"/>
      <c r="D440" s="206" t="s">
        <v>71</v>
      </c>
      <c r="E440" s="218" t="s">
        <v>625</v>
      </c>
      <c r="F440" s="218" t="s">
        <v>626</v>
      </c>
      <c r="G440" s="205"/>
      <c r="H440" s="205"/>
      <c r="I440" s="208"/>
      <c r="J440" s="219">
        <f>BK440</f>
        <v>0</v>
      </c>
      <c r="K440" s="205"/>
      <c r="L440" s="210"/>
      <c r="M440" s="211"/>
      <c r="N440" s="212"/>
      <c r="O440" s="212"/>
      <c r="P440" s="213">
        <f>P441</f>
        <v>0</v>
      </c>
      <c r="Q440" s="212"/>
      <c r="R440" s="213">
        <f>R441</f>
        <v>0</v>
      </c>
      <c r="S440" s="212"/>
      <c r="T440" s="214">
        <f>T441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5" t="s">
        <v>80</v>
      </c>
      <c r="AT440" s="216" t="s">
        <v>71</v>
      </c>
      <c r="AU440" s="216" t="s">
        <v>80</v>
      </c>
      <c r="AY440" s="215" t="s">
        <v>133</v>
      </c>
      <c r="BK440" s="217">
        <f>BK441</f>
        <v>0</v>
      </c>
    </row>
    <row r="441" s="2" customFormat="1" ht="21.75" customHeight="1">
      <c r="A441" s="40"/>
      <c r="B441" s="41"/>
      <c r="C441" s="220" t="s">
        <v>528</v>
      </c>
      <c r="D441" s="220" t="s">
        <v>136</v>
      </c>
      <c r="E441" s="221" t="s">
        <v>628</v>
      </c>
      <c r="F441" s="222" t="s">
        <v>629</v>
      </c>
      <c r="G441" s="223" t="s">
        <v>188</v>
      </c>
      <c r="H441" s="224">
        <v>9.5299999999999994</v>
      </c>
      <c r="I441" s="225"/>
      <c r="J441" s="224">
        <f>ROUND(I441*H441,2)</f>
        <v>0</v>
      </c>
      <c r="K441" s="222" t="s">
        <v>140</v>
      </c>
      <c r="L441" s="46"/>
      <c r="M441" s="226" t="s">
        <v>18</v>
      </c>
      <c r="N441" s="227" t="s">
        <v>43</v>
      </c>
      <c r="O441" s="86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0" t="s">
        <v>141</v>
      </c>
      <c r="AT441" s="230" t="s">
        <v>136</v>
      </c>
      <c r="AU441" s="230" t="s">
        <v>82</v>
      </c>
      <c r="AY441" s="19" t="s">
        <v>133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9" t="s">
        <v>80</v>
      </c>
      <c r="BK441" s="231">
        <f>ROUND(I441*H441,2)</f>
        <v>0</v>
      </c>
      <c r="BL441" s="19" t="s">
        <v>141</v>
      </c>
      <c r="BM441" s="230" t="s">
        <v>1196</v>
      </c>
    </row>
    <row r="442" s="12" customFormat="1" ht="25.92" customHeight="1">
      <c r="A442" s="12"/>
      <c r="B442" s="204"/>
      <c r="C442" s="205"/>
      <c r="D442" s="206" t="s">
        <v>71</v>
      </c>
      <c r="E442" s="207" t="s">
        <v>631</v>
      </c>
      <c r="F442" s="207" t="s">
        <v>632</v>
      </c>
      <c r="G442" s="205"/>
      <c r="H442" s="205"/>
      <c r="I442" s="208"/>
      <c r="J442" s="209">
        <f>BK442</f>
        <v>0</v>
      </c>
      <c r="K442" s="205"/>
      <c r="L442" s="210"/>
      <c r="M442" s="211"/>
      <c r="N442" s="212"/>
      <c r="O442" s="212"/>
      <c r="P442" s="213">
        <f>P443+P476+P498+P522+P556+P578+P616+P623+P642+P652+P750</f>
        <v>0</v>
      </c>
      <c r="Q442" s="212"/>
      <c r="R442" s="213">
        <f>R443+R476+R498+R522+R556+R578+R616+R623+R642+R652+R750</f>
        <v>3.0535985999999999</v>
      </c>
      <c r="S442" s="212"/>
      <c r="T442" s="214">
        <f>T443+T476+T498+T522+T556+T578+T616+T623+T642+T652+T750</f>
        <v>0.22525000000000001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5" t="s">
        <v>82</v>
      </c>
      <c r="AT442" s="216" t="s">
        <v>71</v>
      </c>
      <c r="AU442" s="216" t="s">
        <v>72</v>
      </c>
      <c r="AY442" s="215" t="s">
        <v>133</v>
      </c>
      <c r="BK442" s="217">
        <f>BK443+BK476+BK498+BK522+BK556+BK578+BK616+BK623+BK642+BK652+BK750</f>
        <v>0</v>
      </c>
    </row>
    <row r="443" s="12" customFormat="1" ht="22.8" customHeight="1">
      <c r="A443" s="12"/>
      <c r="B443" s="204"/>
      <c r="C443" s="205"/>
      <c r="D443" s="206" t="s">
        <v>71</v>
      </c>
      <c r="E443" s="218" t="s">
        <v>633</v>
      </c>
      <c r="F443" s="218" t="s">
        <v>634</v>
      </c>
      <c r="G443" s="205"/>
      <c r="H443" s="205"/>
      <c r="I443" s="208"/>
      <c r="J443" s="219">
        <f>BK443</f>
        <v>0</v>
      </c>
      <c r="K443" s="205"/>
      <c r="L443" s="210"/>
      <c r="M443" s="211"/>
      <c r="N443" s="212"/>
      <c r="O443" s="212"/>
      <c r="P443" s="213">
        <f>SUM(P444:P475)</f>
        <v>0</v>
      </c>
      <c r="Q443" s="212"/>
      <c r="R443" s="213">
        <f>SUM(R444:R475)</f>
        <v>0.44680500000000001</v>
      </c>
      <c r="S443" s="212"/>
      <c r="T443" s="214">
        <f>SUM(T444:T475)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5" t="s">
        <v>82</v>
      </c>
      <c r="AT443" s="216" t="s">
        <v>71</v>
      </c>
      <c r="AU443" s="216" t="s">
        <v>80</v>
      </c>
      <c r="AY443" s="215" t="s">
        <v>133</v>
      </c>
      <c r="BK443" s="217">
        <f>SUM(BK444:BK475)</f>
        <v>0</v>
      </c>
    </row>
    <row r="444" s="2" customFormat="1" ht="16.5" customHeight="1">
      <c r="A444" s="40"/>
      <c r="B444" s="41"/>
      <c r="C444" s="220" t="s">
        <v>580</v>
      </c>
      <c r="D444" s="220" t="s">
        <v>136</v>
      </c>
      <c r="E444" s="221" t="s">
        <v>636</v>
      </c>
      <c r="F444" s="222" t="s">
        <v>637</v>
      </c>
      <c r="G444" s="223" t="s">
        <v>178</v>
      </c>
      <c r="H444" s="224">
        <v>22.670000000000002</v>
      </c>
      <c r="I444" s="225"/>
      <c r="J444" s="224">
        <f>ROUND(I444*H444,2)</f>
        <v>0</v>
      </c>
      <c r="K444" s="222" t="s">
        <v>140</v>
      </c>
      <c r="L444" s="46"/>
      <c r="M444" s="226" t="s">
        <v>18</v>
      </c>
      <c r="N444" s="227" t="s">
        <v>43</v>
      </c>
      <c r="O444" s="86"/>
      <c r="P444" s="228">
        <f>O444*H444</f>
        <v>0</v>
      </c>
      <c r="Q444" s="228">
        <v>0.0044999999999999997</v>
      </c>
      <c r="R444" s="228">
        <f>Q444*H444</f>
        <v>0.102015</v>
      </c>
      <c r="S444" s="228">
        <v>0</v>
      </c>
      <c r="T444" s="22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0" t="s">
        <v>270</v>
      </c>
      <c r="AT444" s="230" t="s">
        <v>136</v>
      </c>
      <c r="AU444" s="230" t="s">
        <v>82</v>
      </c>
      <c r="AY444" s="19" t="s">
        <v>133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9" t="s">
        <v>80</v>
      </c>
      <c r="BK444" s="231">
        <f>ROUND(I444*H444,2)</f>
        <v>0</v>
      </c>
      <c r="BL444" s="19" t="s">
        <v>270</v>
      </c>
      <c r="BM444" s="230" t="s">
        <v>1197</v>
      </c>
    </row>
    <row r="445" s="13" customFormat="1">
      <c r="A445" s="13"/>
      <c r="B445" s="232"/>
      <c r="C445" s="233"/>
      <c r="D445" s="234" t="s">
        <v>143</v>
      </c>
      <c r="E445" s="235" t="s">
        <v>18</v>
      </c>
      <c r="F445" s="236" t="s">
        <v>1044</v>
      </c>
      <c r="G445" s="233"/>
      <c r="H445" s="235" t="s">
        <v>18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143</v>
      </c>
      <c r="AU445" s="242" t="s">
        <v>82</v>
      </c>
      <c r="AV445" s="13" t="s">
        <v>80</v>
      </c>
      <c r="AW445" s="13" t="s">
        <v>34</v>
      </c>
      <c r="AX445" s="13" t="s">
        <v>72</v>
      </c>
      <c r="AY445" s="242" t="s">
        <v>133</v>
      </c>
    </row>
    <row r="446" s="14" customFormat="1">
      <c r="A446" s="14"/>
      <c r="B446" s="243"/>
      <c r="C446" s="244"/>
      <c r="D446" s="234" t="s">
        <v>143</v>
      </c>
      <c r="E446" s="245" t="s">
        <v>18</v>
      </c>
      <c r="F446" s="246" t="s">
        <v>1082</v>
      </c>
      <c r="G446" s="244"/>
      <c r="H446" s="247">
        <v>22.670000000000002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143</v>
      </c>
      <c r="AU446" s="253" t="s">
        <v>82</v>
      </c>
      <c r="AV446" s="14" t="s">
        <v>82</v>
      </c>
      <c r="AW446" s="14" t="s">
        <v>34</v>
      </c>
      <c r="AX446" s="14" t="s">
        <v>72</v>
      </c>
      <c r="AY446" s="253" t="s">
        <v>133</v>
      </c>
    </row>
    <row r="447" s="15" customFormat="1">
      <c r="A447" s="15"/>
      <c r="B447" s="254"/>
      <c r="C447" s="255"/>
      <c r="D447" s="234" t="s">
        <v>143</v>
      </c>
      <c r="E447" s="256" t="s">
        <v>18</v>
      </c>
      <c r="F447" s="257" t="s">
        <v>148</v>
      </c>
      <c r="G447" s="255"/>
      <c r="H447" s="258">
        <v>22.670000000000002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143</v>
      </c>
      <c r="AU447" s="264" t="s">
        <v>82</v>
      </c>
      <c r="AV447" s="15" t="s">
        <v>141</v>
      </c>
      <c r="AW447" s="15" t="s">
        <v>34</v>
      </c>
      <c r="AX447" s="15" t="s">
        <v>80</v>
      </c>
      <c r="AY447" s="264" t="s">
        <v>133</v>
      </c>
    </row>
    <row r="448" s="2" customFormat="1" ht="16.5" customHeight="1">
      <c r="A448" s="40"/>
      <c r="B448" s="41"/>
      <c r="C448" s="220" t="s">
        <v>608</v>
      </c>
      <c r="D448" s="220" t="s">
        <v>136</v>
      </c>
      <c r="E448" s="221" t="s">
        <v>640</v>
      </c>
      <c r="F448" s="222" t="s">
        <v>641</v>
      </c>
      <c r="G448" s="223" t="s">
        <v>178</v>
      </c>
      <c r="H448" s="224">
        <v>76.620000000000005</v>
      </c>
      <c r="I448" s="225"/>
      <c r="J448" s="224">
        <f>ROUND(I448*H448,2)</f>
        <v>0</v>
      </c>
      <c r="K448" s="222" t="s">
        <v>140</v>
      </c>
      <c r="L448" s="46"/>
      <c r="M448" s="226" t="s">
        <v>18</v>
      </c>
      <c r="N448" s="227" t="s">
        <v>43</v>
      </c>
      <c r="O448" s="86"/>
      <c r="P448" s="228">
        <f>O448*H448</f>
        <v>0</v>
      </c>
      <c r="Q448" s="228">
        <v>0.0044999999999999997</v>
      </c>
      <c r="R448" s="228">
        <f>Q448*H448</f>
        <v>0.34478999999999999</v>
      </c>
      <c r="S448" s="228">
        <v>0</v>
      </c>
      <c r="T448" s="22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0" t="s">
        <v>270</v>
      </c>
      <c r="AT448" s="230" t="s">
        <v>136</v>
      </c>
      <c r="AU448" s="230" t="s">
        <v>82</v>
      </c>
      <c r="AY448" s="19" t="s">
        <v>133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9" t="s">
        <v>80</v>
      </c>
      <c r="BK448" s="231">
        <f>ROUND(I448*H448,2)</f>
        <v>0</v>
      </c>
      <c r="BL448" s="19" t="s">
        <v>270</v>
      </c>
      <c r="BM448" s="230" t="s">
        <v>1198</v>
      </c>
    </row>
    <row r="449" s="13" customFormat="1">
      <c r="A449" s="13"/>
      <c r="B449" s="232"/>
      <c r="C449" s="233"/>
      <c r="D449" s="234" t="s">
        <v>143</v>
      </c>
      <c r="E449" s="235" t="s">
        <v>18</v>
      </c>
      <c r="F449" s="236" t="s">
        <v>1089</v>
      </c>
      <c r="G449" s="233"/>
      <c r="H449" s="235" t="s">
        <v>18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143</v>
      </c>
      <c r="AU449" s="242" t="s">
        <v>82</v>
      </c>
      <c r="AV449" s="13" t="s">
        <v>80</v>
      </c>
      <c r="AW449" s="13" t="s">
        <v>34</v>
      </c>
      <c r="AX449" s="13" t="s">
        <v>72</v>
      </c>
      <c r="AY449" s="242" t="s">
        <v>133</v>
      </c>
    </row>
    <row r="450" s="13" customFormat="1">
      <c r="A450" s="13"/>
      <c r="B450" s="232"/>
      <c r="C450" s="233"/>
      <c r="D450" s="234" t="s">
        <v>143</v>
      </c>
      <c r="E450" s="235" t="s">
        <v>18</v>
      </c>
      <c r="F450" s="236" t="s">
        <v>1090</v>
      </c>
      <c r="G450" s="233"/>
      <c r="H450" s="235" t="s">
        <v>18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143</v>
      </c>
      <c r="AU450" s="242" t="s">
        <v>82</v>
      </c>
      <c r="AV450" s="13" t="s">
        <v>80</v>
      </c>
      <c r="AW450" s="13" t="s">
        <v>34</v>
      </c>
      <c r="AX450" s="13" t="s">
        <v>72</v>
      </c>
      <c r="AY450" s="242" t="s">
        <v>133</v>
      </c>
    </row>
    <row r="451" s="14" customFormat="1">
      <c r="A451" s="14"/>
      <c r="B451" s="243"/>
      <c r="C451" s="244"/>
      <c r="D451" s="234" t="s">
        <v>143</v>
      </c>
      <c r="E451" s="245" t="s">
        <v>18</v>
      </c>
      <c r="F451" s="246" t="s">
        <v>1199</v>
      </c>
      <c r="G451" s="244"/>
      <c r="H451" s="247">
        <v>29.43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143</v>
      </c>
      <c r="AU451" s="253" t="s">
        <v>82</v>
      </c>
      <c r="AV451" s="14" t="s">
        <v>82</v>
      </c>
      <c r="AW451" s="14" t="s">
        <v>34</v>
      </c>
      <c r="AX451" s="14" t="s">
        <v>72</v>
      </c>
      <c r="AY451" s="253" t="s">
        <v>133</v>
      </c>
    </row>
    <row r="452" s="14" customFormat="1">
      <c r="A452" s="14"/>
      <c r="B452" s="243"/>
      <c r="C452" s="244"/>
      <c r="D452" s="234" t="s">
        <v>143</v>
      </c>
      <c r="E452" s="245" t="s">
        <v>18</v>
      </c>
      <c r="F452" s="246" t="s">
        <v>1200</v>
      </c>
      <c r="G452" s="244"/>
      <c r="H452" s="247">
        <v>0.90000000000000002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143</v>
      </c>
      <c r="AU452" s="253" t="s">
        <v>82</v>
      </c>
      <c r="AV452" s="14" t="s">
        <v>82</v>
      </c>
      <c r="AW452" s="14" t="s">
        <v>34</v>
      </c>
      <c r="AX452" s="14" t="s">
        <v>72</v>
      </c>
      <c r="AY452" s="253" t="s">
        <v>133</v>
      </c>
    </row>
    <row r="453" s="14" customFormat="1">
      <c r="A453" s="14"/>
      <c r="B453" s="243"/>
      <c r="C453" s="244"/>
      <c r="D453" s="234" t="s">
        <v>143</v>
      </c>
      <c r="E453" s="245" t="s">
        <v>18</v>
      </c>
      <c r="F453" s="246" t="s">
        <v>921</v>
      </c>
      <c r="G453" s="244"/>
      <c r="H453" s="247">
        <v>-2.52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143</v>
      </c>
      <c r="AU453" s="253" t="s">
        <v>82</v>
      </c>
      <c r="AV453" s="14" t="s">
        <v>82</v>
      </c>
      <c r="AW453" s="14" t="s">
        <v>34</v>
      </c>
      <c r="AX453" s="14" t="s">
        <v>72</v>
      </c>
      <c r="AY453" s="253" t="s">
        <v>133</v>
      </c>
    </row>
    <row r="454" s="14" customFormat="1">
      <c r="A454" s="14"/>
      <c r="B454" s="243"/>
      <c r="C454" s="244"/>
      <c r="D454" s="234" t="s">
        <v>143</v>
      </c>
      <c r="E454" s="245" t="s">
        <v>18</v>
      </c>
      <c r="F454" s="246" t="s">
        <v>1201</v>
      </c>
      <c r="G454" s="244"/>
      <c r="H454" s="247">
        <v>-2.1299999999999999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143</v>
      </c>
      <c r="AU454" s="253" t="s">
        <v>82</v>
      </c>
      <c r="AV454" s="14" t="s">
        <v>82</v>
      </c>
      <c r="AW454" s="14" t="s">
        <v>34</v>
      </c>
      <c r="AX454" s="14" t="s">
        <v>72</v>
      </c>
      <c r="AY454" s="253" t="s">
        <v>133</v>
      </c>
    </row>
    <row r="455" s="14" customFormat="1">
      <c r="A455" s="14"/>
      <c r="B455" s="243"/>
      <c r="C455" s="244"/>
      <c r="D455" s="234" t="s">
        <v>143</v>
      </c>
      <c r="E455" s="245" t="s">
        <v>18</v>
      </c>
      <c r="F455" s="246" t="s">
        <v>1202</v>
      </c>
      <c r="G455" s="244"/>
      <c r="H455" s="247">
        <v>7.7400000000000002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143</v>
      </c>
      <c r="AU455" s="253" t="s">
        <v>82</v>
      </c>
      <c r="AV455" s="14" t="s">
        <v>82</v>
      </c>
      <c r="AW455" s="14" t="s">
        <v>34</v>
      </c>
      <c r="AX455" s="14" t="s">
        <v>72</v>
      </c>
      <c r="AY455" s="253" t="s">
        <v>133</v>
      </c>
    </row>
    <row r="456" s="14" customFormat="1">
      <c r="A456" s="14"/>
      <c r="B456" s="243"/>
      <c r="C456" s="244"/>
      <c r="D456" s="234" t="s">
        <v>143</v>
      </c>
      <c r="E456" s="245" t="s">
        <v>18</v>
      </c>
      <c r="F456" s="246" t="s">
        <v>302</v>
      </c>
      <c r="G456" s="244"/>
      <c r="H456" s="247">
        <v>0.089999999999999997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143</v>
      </c>
      <c r="AU456" s="253" t="s">
        <v>82</v>
      </c>
      <c r="AV456" s="14" t="s">
        <v>82</v>
      </c>
      <c r="AW456" s="14" t="s">
        <v>34</v>
      </c>
      <c r="AX456" s="14" t="s">
        <v>72</v>
      </c>
      <c r="AY456" s="253" t="s">
        <v>133</v>
      </c>
    </row>
    <row r="457" s="14" customFormat="1">
      <c r="A457" s="14"/>
      <c r="B457" s="243"/>
      <c r="C457" s="244"/>
      <c r="D457" s="234" t="s">
        <v>143</v>
      </c>
      <c r="E457" s="245" t="s">
        <v>18</v>
      </c>
      <c r="F457" s="246" t="s">
        <v>596</v>
      </c>
      <c r="G457" s="244"/>
      <c r="H457" s="247">
        <v>-1.0800000000000001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143</v>
      </c>
      <c r="AU457" s="253" t="s">
        <v>82</v>
      </c>
      <c r="AV457" s="14" t="s">
        <v>82</v>
      </c>
      <c r="AW457" s="14" t="s">
        <v>34</v>
      </c>
      <c r="AX457" s="14" t="s">
        <v>72</v>
      </c>
      <c r="AY457" s="253" t="s">
        <v>133</v>
      </c>
    </row>
    <row r="458" s="13" customFormat="1">
      <c r="A458" s="13"/>
      <c r="B458" s="232"/>
      <c r="C458" s="233"/>
      <c r="D458" s="234" t="s">
        <v>143</v>
      </c>
      <c r="E458" s="235" t="s">
        <v>18</v>
      </c>
      <c r="F458" s="236" t="s">
        <v>1065</v>
      </c>
      <c r="G458" s="233"/>
      <c r="H458" s="235" t="s">
        <v>18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143</v>
      </c>
      <c r="AU458" s="242" t="s">
        <v>82</v>
      </c>
      <c r="AV458" s="13" t="s">
        <v>80</v>
      </c>
      <c r="AW458" s="13" t="s">
        <v>34</v>
      </c>
      <c r="AX458" s="13" t="s">
        <v>72</v>
      </c>
      <c r="AY458" s="242" t="s">
        <v>133</v>
      </c>
    </row>
    <row r="459" s="14" customFormat="1">
      <c r="A459" s="14"/>
      <c r="B459" s="243"/>
      <c r="C459" s="244"/>
      <c r="D459" s="234" t="s">
        <v>143</v>
      </c>
      <c r="E459" s="245" t="s">
        <v>18</v>
      </c>
      <c r="F459" s="246" t="s">
        <v>920</v>
      </c>
      <c r="G459" s="244"/>
      <c r="H459" s="247">
        <v>9.3599999999999994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143</v>
      </c>
      <c r="AU459" s="253" t="s">
        <v>82</v>
      </c>
      <c r="AV459" s="14" t="s">
        <v>82</v>
      </c>
      <c r="AW459" s="14" t="s">
        <v>34</v>
      </c>
      <c r="AX459" s="14" t="s">
        <v>72</v>
      </c>
      <c r="AY459" s="253" t="s">
        <v>133</v>
      </c>
    </row>
    <row r="460" s="14" customFormat="1">
      <c r="A460" s="14"/>
      <c r="B460" s="243"/>
      <c r="C460" s="244"/>
      <c r="D460" s="234" t="s">
        <v>143</v>
      </c>
      <c r="E460" s="245" t="s">
        <v>18</v>
      </c>
      <c r="F460" s="246" t="s">
        <v>921</v>
      </c>
      <c r="G460" s="244"/>
      <c r="H460" s="247">
        <v>-2.52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143</v>
      </c>
      <c r="AU460" s="253" t="s">
        <v>82</v>
      </c>
      <c r="AV460" s="14" t="s">
        <v>82</v>
      </c>
      <c r="AW460" s="14" t="s">
        <v>34</v>
      </c>
      <c r="AX460" s="14" t="s">
        <v>72</v>
      </c>
      <c r="AY460" s="253" t="s">
        <v>133</v>
      </c>
    </row>
    <row r="461" s="13" customFormat="1">
      <c r="A461" s="13"/>
      <c r="B461" s="232"/>
      <c r="C461" s="233"/>
      <c r="D461" s="234" t="s">
        <v>143</v>
      </c>
      <c r="E461" s="235" t="s">
        <v>18</v>
      </c>
      <c r="F461" s="236" t="s">
        <v>1067</v>
      </c>
      <c r="G461" s="233"/>
      <c r="H461" s="235" t="s">
        <v>18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143</v>
      </c>
      <c r="AU461" s="242" t="s">
        <v>82</v>
      </c>
      <c r="AV461" s="13" t="s">
        <v>80</v>
      </c>
      <c r="AW461" s="13" t="s">
        <v>34</v>
      </c>
      <c r="AX461" s="13" t="s">
        <v>72</v>
      </c>
      <c r="AY461" s="242" t="s">
        <v>133</v>
      </c>
    </row>
    <row r="462" s="14" customFormat="1">
      <c r="A462" s="14"/>
      <c r="B462" s="243"/>
      <c r="C462" s="244"/>
      <c r="D462" s="234" t="s">
        <v>143</v>
      </c>
      <c r="E462" s="245" t="s">
        <v>18</v>
      </c>
      <c r="F462" s="246" t="s">
        <v>922</v>
      </c>
      <c r="G462" s="244"/>
      <c r="H462" s="247">
        <v>9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143</v>
      </c>
      <c r="AU462" s="253" t="s">
        <v>82</v>
      </c>
      <c r="AV462" s="14" t="s">
        <v>82</v>
      </c>
      <c r="AW462" s="14" t="s">
        <v>34</v>
      </c>
      <c r="AX462" s="14" t="s">
        <v>72</v>
      </c>
      <c r="AY462" s="253" t="s">
        <v>133</v>
      </c>
    </row>
    <row r="463" s="14" customFormat="1">
      <c r="A463" s="14"/>
      <c r="B463" s="243"/>
      <c r="C463" s="244"/>
      <c r="D463" s="234" t="s">
        <v>143</v>
      </c>
      <c r="E463" s="245" t="s">
        <v>18</v>
      </c>
      <c r="F463" s="246" t="s">
        <v>923</v>
      </c>
      <c r="G463" s="244"/>
      <c r="H463" s="247">
        <v>0.17999999999999999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143</v>
      </c>
      <c r="AU463" s="253" t="s">
        <v>82</v>
      </c>
      <c r="AV463" s="14" t="s">
        <v>82</v>
      </c>
      <c r="AW463" s="14" t="s">
        <v>34</v>
      </c>
      <c r="AX463" s="14" t="s">
        <v>72</v>
      </c>
      <c r="AY463" s="253" t="s">
        <v>133</v>
      </c>
    </row>
    <row r="464" s="14" customFormat="1">
      <c r="A464" s="14"/>
      <c r="B464" s="243"/>
      <c r="C464" s="244"/>
      <c r="D464" s="234" t="s">
        <v>143</v>
      </c>
      <c r="E464" s="245" t="s">
        <v>18</v>
      </c>
      <c r="F464" s="246" t="s">
        <v>924</v>
      </c>
      <c r="G464" s="244"/>
      <c r="H464" s="247">
        <v>-1.53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143</v>
      </c>
      <c r="AU464" s="253" t="s">
        <v>82</v>
      </c>
      <c r="AV464" s="14" t="s">
        <v>82</v>
      </c>
      <c r="AW464" s="14" t="s">
        <v>34</v>
      </c>
      <c r="AX464" s="14" t="s">
        <v>72</v>
      </c>
      <c r="AY464" s="253" t="s">
        <v>133</v>
      </c>
    </row>
    <row r="465" s="13" customFormat="1">
      <c r="A465" s="13"/>
      <c r="B465" s="232"/>
      <c r="C465" s="233"/>
      <c r="D465" s="234" t="s">
        <v>143</v>
      </c>
      <c r="E465" s="235" t="s">
        <v>18</v>
      </c>
      <c r="F465" s="236" t="s">
        <v>1099</v>
      </c>
      <c r="G465" s="233"/>
      <c r="H465" s="235" t="s">
        <v>18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143</v>
      </c>
      <c r="AU465" s="242" t="s">
        <v>82</v>
      </c>
      <c r="AV465" s="13" t="s">
        <v>80</v>
      </c>
      <c r="AW465" s="13" t="s">
        <v>34</v>
      </c>
      <c r="AX465" s="13" t="s">
        <v>72</v>
      </c>
      <c r="AY465" s="242" t="s">
        <v>133</v>
      </c>
    </row>
    <row r="466" s="14" customFormat="1">
      <c r="A466" s="14"/>
      <c r="B466" s="243"/>
      <c r="C466" s="244"/>
      <c r="D466" s="234" t="s">
        <v>143</v>
      </c>
      <c r="E466" s="245" t="s">
        <v>18</v>
      </c>
      <c r="F466" s="246" t="s">
        <v>1203</v>
      </c>
      <c r="G466" s="244"/>
      <c r="H466" s="247">
        <v>14.4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143</v>
      </c>
      <c r="AU466" s="253" t="s">
        <v>82</v>
      </c>
      <c r="AV466" s="14" t="s">
        <v>82</v>
      </c>
      <c r="AW466" s="14" t="s">
        <v>34</v>
      </c>
      <c r="AX466" s="14" t="s">
        <v>72</v>
      </c>
      <c r="AY466" s="253" t="s">
        <v>133</v>
      </c>
    </row>
    <row r="467" s="14" customFormat="1">
      <c r="A467" s="14"/>
      <c r="B467" s="243"/>
      <c r="C467" s="244"/>
      <c r="D467" s="234" t="s">
        <v>143</v>
      </c>
      <c r="E467" s="245" t="s">
        <v>18</v>
      </c>
      <c r="F467" s="246" t="s">
        <v>1204</v>
      </c>
      <c r="G467" s="244"/>
      <c r="H467" s="247">
        <v>-3.7799999999999998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143</v>
      </c>
      <c r="AU467" s="253" t="s">
        <v>82</v>
      </c>
      <c r="AV467" s="14" t="s">
        <v>82</v>
      </c>
      <c r="AW467" s="14" t="s">
        <v>34</v>
      </c>
      <c r="AX467" s="14" t="s">
        <v>72</v>
      </c>
      <c r="AY467" s="253" t="s">
        <v>133</v>
      </c>
    </row>
    <row r="468" s="13" customFormat="1">
      <c r="A468" s="13"/>
      <c r="B468" s="232"/>
      <c r="C468" s="233"/>
      <c r="D468" s="234" t="s">
        <v>143</v>
      </c>
      <c r="E468" s="235" t="s">
        <v>18</v>
      </c>
      <c r="F468" s="236" t="s">
        <v>1102</v>
      </c>
      <c r="G468" s="233"/>
      <c r="H468" s="235" t="s">
        <v>18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143</v>
      </c>
      <c r="AU468" s="242" t="s">
        <v>82</v>
      </c>
      <c r="AV468" s="13" t="s">
        <v>80</v>
      </c>
      <c r="AW468" s="13" t="s">
        <v>34</v>
      </c>
      <c r="AX468" s="13" t="s">
        <v>72</v>
      </c>
      <c r="AY468" s="242" t="s">
        <v>133</v>
      </c>
    </row>
    <row r="469" s="14" customFormat="1">
      <c r="A469" s="14"/>
      <c r="B469" s="243"/>
      <c r="C469" s="244"/>
      <c r="D469" s="234" t="s">
        <v>143</v>
      </c>
      <c r="E469" s="245" t="s">
        <v>18</v>
      </c>
      <c r="F469" s="246" t="s">
        <v>1205</v>
      </c>
      <c r="G469" s="244"/>
      <c r="H469" s="247">
        <v>15.84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143</v>
      </c>
      <c r="AU469" s="253" t="s">
        <v>82</v>
      </c>
      <c r="AV469" s="14" t="s">
        <v>82</v>
      </c>
      <c r="AW469" s="14" t="s">
        <v>34</v>
      </c>
      <c r="AX469" s="14" t="s">
        <v>72</v>
      </c>
      <c r="AY469" s="253" t="s">
        <v>133</v>
      </c>
    </row>
    <row r="470" s="14" customFormat="1">
      <c r="A470" s="14"/>
      <c r="B470" s="243"/>
      <c r="C470" s="244"/>
      <c r="D470" s="234" t="s">
        <v>143</v>
      </c>
      <c r="E470" s="245" t="s">
        <v>18</v>
      </c>
      <c r="F470" s="246" t="s">
        <v>1206</v>
      </c>
      <c r="G470" s="244"/>
      <c r="H470" s="247">
        <v>0.17999999999999999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143</v>
      </c>
      <c r="AU470" s="253" t="s">
        <v>82</v>
      </c>
      <c r="AV470" s="14" t="s">
        <v>82</v>
      </c>
      <c r="AW470" s="14" t="s">
        <v>34</v>
      </c>
      <c r="AX470" s="14" t="s">
        <v>72</v>
      </c>
      <c r="AY470" s="253" t="s">
        <v>133</v>
      </c>
    </row>
    <row r="471" s="14" customFormat="1">
      <c r="A471" s="14"/>
      <c r="B471" s="243"/>
      <c r="C471" s="244"/>
      <c r="D471" s="234" t="s">
        <v>143</v>
      </c>
      <c r="E471" s="245" t="s">
        <v>18</v>
      </c>
      <c r="F471" s="246" t="s">
        <v>1207</v>
      </c>
      <c r="G471" s="244"/>
      <c r="H471" s="247">
        <v>-2.1600000000000001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143</v>
      </c>
      <c r="AU471" s="253" t="s">
        <v>82</v>
      </c>
      <c r="AV471" s="14" t="s">
        <v>82</v>
      </c>
      <c r="AW471" s="14" t="s">
        <v>34</v>
      </c>
      <c r="AX471" s="14" t="s">
        <v>72</v>
      </c>
      <c r="AY471" s="253" t="s">
        <v>133</v>
      </c>
    </row>
    <row r="472" s="13" customFormat="1">
      <c r="A472" s="13"/>
      <c r="B472" s="232"/>
      <c r="C472" s="233"/>
      <c r="D472" s="234" t="s">
        <v>143</v>
      </c>
      <c r="E472" s="235" t="s">
        <v>18</v>
      </c>
      <c r="F472" s="236" t="s">
        <v>1106</v>
      </c>
      <c r="G472" s="233"/>
      <c r="H472" s="235" t="s">
        <v>18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143</v>
      </c>
      <c r="AU472" s="242" t="s">
        <v>82</v>
      </c>
      <c r="AV472" s="13" t="s">
        <v>80</v>
      </c>
      <c r="AW472" s="13" t="s">
        <v>34</v>
      </c>
      <c r="AX472" s="13" t="s">
        <v>72</v>
      </c>
      <c r="AY472" s="242" t="s">
        <v>133</v>
      </c>
    </row>
    <row r="473" s="14" customFormat="1">
      <c r="A473" s="14"/>
      <c r="B473" s="243"/>
      <c r="C473" s="244"/>
      <c r="D473" s="234" t="s">
        <v>143</v>
      </c>
      <c r="E473" s="245" t="s">
        <v>18</v>
      </c>
      <c r="F473" s="246" t="s">
        <v>1208</v>
      </c>
      <c r="G473" s="244"/>
      <c r="H473" s="247">
        <v>5.2199999999999998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143</v>
      </c>
      <c r="AU473" s="253" t="s">
        <v>82</v>
      </c>
      <c r="AV473" s="14" t="s">
        <v>82</v>
      </c>
      <c r="AW473" s="14" t="s">
        <v>34</v>
      </c>
      <c r="AX473" s="14" t="s">
        <v>72</v>
      </c>
      <c r="AY473" s="253" t="s">
        <v>133</v>
      </c>
    </row>
    <row r="474" s="15" customFormat="1">
      <c r="A474" s="15"/>
      <c r="B474" s="254"/>
      <c r="C474" s="255"/>
      <c r="D474" s="234" t="s">
        <v>143</v>
      </c>
      <c r="E474" s="256" t="s">
        <v>18</v>
      </c>
      <c r="F474" s="257" t="s">
        <v>148</v>
      </c>
      <c r="G474" s="255"/>
      <c r="H474" s="258">
        <v>76.620000000000005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143</v>
      </c>
      <c r="AU474" s="264" t="s">
        <v>82</v>
      </c>
      <c r="AV474" s="15" t="s">
        <v>141</v>
      </c>
      <c r="AW474" s="15" t="s">
        <v>34</v>
      </c>
      <c r="AX474" s="15" t="s">
        <v>80</v>
      </c>
      <c r="AY474" s="264" t="s">
        <v>133</v>
      </c>
    </row>
    <row r="475" s="2" customFormat="1" ht="21.75" customHeight="1">
      <c r="A475" s="40"/>
      <c r="B475" s="41"/>
      <c r="C475" s="220" t="s">
        <v>612</v>
      </c>
      <c r="D475" s="220" t="s">
        <v>136</v>
      </c>
      <c r="E475" s="221" t="s">
        <v>645</v>
      </c>
      <c r="F475" s="222" t="s">
        <v>646</v>
      </c>
      <c r="G475" s="223" t="s">
        <v>647</v>
      </c>
      <c r="H475" s="225"/>
      <c r="I475" s="225"/>
      <c r="J475" s="224">
        <f>ROUND(I475*H475,2)</f>
        <v>0</v>
      </c>
      <c r="K475" s="222" t="s">
        <v>140</v>
      </c>
      <c r="L475" s="46"/>
      <c r="M475" s="226" t="s">
        <v>18</v>
      </c>
      <c r="N475" s="227" t="s">
        <v>43</v>
      </c>
      <c r="O475" s="86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0" t="s">
        <v>270</v>
      </c>
      <c r="AT475" s="230" t="s">
        <v>136</v>
      </c>
      <c r="AU475" s="230" t="s">
        <v>82</v>
      </c>
      <c r="AY475" s="19" t="s">
        <v>133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9" t="s">
        <v>80</v>
      </c>
      <c r="BK475" s="231">
        <f>ROUND(I475*H475,2)</f>
        <v>0</v>
      </c>
      <c r="BL475" s="19" t="s">
        <v>270</v>
      </c>
      <c r="BM475" s="230" t="s">
        <v>1209</v>
      </c>
    </row>
    <row r="476" s="12" customFormat="1" ht="22.8" customHeight="1">
      <c r="A476" s="12"/>
      <c r="B476" s="204"/>
      <c r="C476" s="205"/>
      <c r="D476" s="206" t="s">
        <v>71</v>
      </c>
      <c r="E476" s="218" t="s">
        <v>649</v>
      </c>
      <c r="F476" s="218" t="s">
        <v>650</v>
      </c>
      <c r="G476" s="205"/>
      <c r="H476" s="205"/>
      <c r="I476" s="208"/>
      <c r="J476" s="219">
        <f>BK476</f>
        <v>0</v>
      </c>
      <c r="K476" s="205"/>
      <c r="L476" s="210"/>
      <c r="M476" s="211"/>
      <c r="N476" s="212"/>
      <c r="O476" s="212"/>
      <c r="P476" s="213">
        <f>SUM(P477:P497)</f>
        <v>0</v>
      </c>
      <c r="Q476" s="212"/>
      <c r="R476" s="213">
        <f>SUM(R477:R497)</f>
        <v>0.0098799999999999999</v>
      </c>
      <c r="S476" s="212"/>
      <c r="T476" s="214">
        <f>SUM(T477:T497)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5" t="s">
        <v>82</v>
      </c>
      <c r="AT476" s="216" t="s">
        <v>71</v>
      </c>
      <c r="AU476" s="216" t="s">
        <v>80</v>
      </c>
      <c r="AY476" s="215" t="s">
        <v>133</v>
      </c>
      <c r="BK476" s="217">
        <f>SUM(BK477:BK497)</f>
        <v>0</v>
      </c>
    </row>
    <row r="477" s="2" customFormat="1" ht="16.5" customHeight="1">
      <c r="A477" s="40"/>
      <c r="B477" s="41"/>
      <c r="C477" s="220" t="s">
        <v>616</v>
      </c>
      <c r="D477" s="220" t="s">
        <v>136</v>
      </c>
      <c r="E477" s="221" t="s">
        <v>652</v>
      </c>
      <c r="F477" s="222" t="s">
        <v>653</v>
      </c>
      <c r="G477" s="223" t="s">
        <v>654</v>
      </c>
      <c r="H477" s="224">
        <v>5</v>
      </c>
      <c r="I477" s="225"/>
      <c r="J477" s="224">
        <f>ROUND(I477*H477,2)</f>
        <v>0</v>
      </c>
      <c r="K477" s="222" t="s">
        <v>140</v>
      </c>
      <c r="L477" s="46"/>
      <c r="M477" s="226" t="s">
        <v>18</v>
      </c>
      <c r="N477" s="227" t="s">
        <v>43</v>
      </c>
      <c r="O477" s="86"/>
      <c r="P477" s="228">
        <f>O477*H477</f>
        <v>0</v>
      </c>
      <c r="Q477" s="228">
        <v>0.00051999999999999995</v>
      </c>
      <c r="R477" s="228">
        <f>Q477*H477</f>
        <v>0.0025999999999999999</v>
      </c>
      <c r="S477" s="228">
        <v>0</v>
      </c>
      <c r="T477" s="22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0" t="s">
        <v>270</v>
      </c>
      <c r="AT477" s="230" t="s">
        <v>136</v>
      </c>
      <c r="AU477" s="230" t="s">
        <v>82</v>
      </c>
      <c r="AY477" s="19" t="s">
        <v>133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9" t="s">
        <v>80</v>
      </c>
      <c r="BK477" s="231">
        <f>ROUND(I477*H477,2)</f>
        <v>0</v>
      </c>
      <c r="BL477" s="19" t="s">
        <v>270</v>
      </c>
      <c r="BM477" s="230" t="s">
        <v>1210</v>
      </c>
    </row>
    <row r="478" s="13" customFormat="1">
      <c r="A478" s="13"/>
      <c r="B478" s="232"/>
      <c r="C478" s="233"/>
      <c r="D478" s="234" t="s">
        <v>143</v>
      </c>
      <c r="E478" s="235" t="s">
        <v>18</v>
      </c>
      <c r="F478" s="236" t="s">
        <v>1211</v>
      </c>
      <c r="G478" s="233"/>
      <c r="H478" s="235" t="s">
        <v>18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143</v>
      </c>
      <c r="AU478" s="242" t="s">
        <v>82</v>
      </c>
      <c r="AV478" s="13" t="s">
        <v>80</v>
      </c>
      <c r="AW478" s="13" t="s">
        <v>34</v>
      </c>
      <c r="AX478" s="13" t="s">
        <v>72</v>
      </c>
      <c r="AY478" s="242" t="s">
        <v>133</v>
      </c>
    </row>
    <row r="479" s="14" customFormat="1">
      <c r="A479" s="14"/>
      <c r="B479" s="243"/>
      <c r="C479" s="244"/>
      <c r="D479" s="234" t="s">
        <v>143</v>
      </c>
      <c r="E479" s="245" t="s">
        <v>18</v>
      </c>
      <c r="F479" s="246" t="s">
        <v>1212</v>
      </c>
      <c r="G479" s="244"/>
      <c r="H479" s="247">
        <v>5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143</v>
      </c>
      <c r="AU479" s="253" t="s">
        <v>82</v>
      </c>
      <c r="AV479" s="14" t="s">
        <v>82</v>
      </c>
      <c r="AW479" s="14" t="s">
        <v>34</v>
      </c>
      <c r="AX479" s="14" t="s">
        <v>72</v>
      </c>
      <c r="AY479" s="253" t="s">
        <v>133</v>
      </c>
    </row>
    <row r="480" s="15" customFormat="1">
      <c r="A480" s="15"/>
      <c r="B480" s="254"/>
      <c r="C480" s="255"/>
      <c r="D480" s="234" t="s">
        <v>143</v>
      </c>
      <c r="E480" s="256" t="s">
        <v>18</v>
      </c>
      <c r="F480" s="257" t="s">
        <v>148</v>
      </c>
      <c r="G480" s="255"/>
      <c r="H480" s="258">
        <v>5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143</v>
      </c>
      <c r="AU480" s="264" t="s">
        <v>82</v>
      </c>
      <c r="AV480" s="15" t="s">
        <v>141</v>
      </c>
      <c r="AW480" s="15" t="s">
        <v>34</v>
      </c>
      <c r="AX480" s="15" t="s">
        <v>80</v>
      </c>
      <c r="AY480" s="264" t="s">
        <v>133</v>
      </c>
    </row>
    <row r="481" s="2" customFormat="1" ht="16.5" customHeight="1">
      <c r="A481" s="40"/>
      <c r="B481" s="41"/>
      <c r="C481" s="220" t="s">
        <v>621</v>
      </c>
      <c r="D481" s="220" t="s">
        <v>136</v>
      </c>
      <c r="E481" s="221" t="s">
        <v>659</v>
      </c>
      <c r="F481" s="222" t="s">
        <v>660</v>
      </c>
      <c r="G481" s="223" t="s">
        <v>654</v>
      </c>
      <c r="H481" s="224">
        <v>4</v>
      </c>
      <c r="I481" s="225"/>
      <c r="J481" s="224">
        <f>ROUND(I481*H481,2)</f>
        <v>0</v>
      </c>
      <c r="K481" s="222" t="s">
        <v>140</v>
      </c>
      <c r="L481" s="46"/>
      <c r="M481" s="226" t="s">
        <v>18</v>
      </c>
      <c r="N481" s="227" t="s">
        <v>43</v>
      </c>
      <c r="O481" s="86"/>
      <c r="P481" s="228">
        <f>O481*H481</f>
        <v>0</v>
      </c>
      <c r="Q481" s="228">
        <v>0.00051999999999999995</v>
      </c>
      <c r="R481" s="228">
        <f>Q481*H481</f>
        <v>0.0020799999999999998</v>
      </c>
      <c r="S481" s="228">
        <v>0</v>
      </c>
      <c r="T481" s="22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0" t="s">
        <v>270</v>
      </c>
      <c r="AT481" s="230" t="s">
        <v>136</v>
      </c>
      <c r="AU481" s="230" t="s">
        <v>82</v>
      </c>
      <c r="AY481" s="19" t="s">
        <v>133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9" t="s">
        <v>80</v>
      </c>
      <c r="BK481" s="231">
        <f>ROUND(I481*H481,2)</f>
        <v>0</v>
      </c>
      <c r="BL481" s="19" t="s">
        <v>270</v>
      </c>
      <c r="BM481" s="230" t="s">
        <v>1213</v>
      </c>
    </row>
    <row r="482" s="13" customFormat="1">
      <c r="A482" s="13"/>
      <c r="B482" s="232"/>
      <c r="C482" s="233"/>
      <c r="D482" s="234" t="s">
        <v>143</v>
      </c>
      <c r="E482" s="235" t="s">
        <v>18</v>
      </c>
      <c r="F482" s="236" t="s">
        <v>1211</v>
      </c>
      <c r="G482" s="233"/>
      <c r="H482" s="235" t="s">
        <v>18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143</v>
      </c>
      <c r="AU482" s="242" t="s">
        <v>82</v>
      </c>
      <c r="AV482" s="13" t="s">
        <v>80</v>
      </c>
      <c r="AW482" s="13" t="s">
        <v>34</v>
      </c>
      <c r="AX482" s="13" t="s">
        <v>72</v>
      </c>
      <c r="AY482" s="242" t="s">
        <v>133</v>
      </c>
    </row>
    <row r="483" s="14" customFormat="1">
      <c r="A483" s="14"/>
      <c r="B483" s="243"/>
      <c r="C483" s="244"/>
      <c r="D483" s="234" t="s">
        <v>143</v>
      </c>
      <c r="E483" s="245" t="s">
        <v>18</v>
      </c>
      <c r="F483" s="246" t="s">
        <v>439</v>
      </c>
      <c r="G483" s="244"/>
      <c r="H483" s="247">
        <v>4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143</v>
      </c>
      <c r="AU483" s="253" t="s">
        <v>82</v>
      </c>
      <c r="AV483" s="14" t="s">
        <v>82</v>
      </c>
      <c r="AW483" s="14" t="s">
        <v>34</v>
      </c>
      <c r="AX483" s="14" t="s">
        <v>72</v>
      </c>
      <c r="AY483" s="253" t="s">
        <v>133</v>
      </c>
    </row>
    <row r="484" s="15" customFormat="1">
      <c r="A484" s="15"/>
      <c r="B484" s="254"/>
      <c r="C484" s="255"/>
      <c r="D484" s="234" t="s">
        <v>143</v>
      </c>
      <c r="E484" s="256" t="s">
        <v>18</v>
      </c>
      <c r="F484" s="257" t="s">
        <v>148</v>
      </c>
      <c r="G484" s="255"/>
      <c r="H484" s="258">
        <v>4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143</v>
      </c>
      <c r="AU484" s="264" t="s">
        <v>82</v>
      </c>
      <c r="AV484" s="15" t="s">
        <v>141</v>
      </c>
      <c r="AW484" s="15" t="s">
        <v>34</v>
      </c>
      <c r="AX484" s="15" t="s">
        <v>80</v>
      </c>
      <c r="AY484" s="264" t="s">
        <v>133</v>
      </c>
    </row>
    <row r="485" s="2" customFormat="1" ht="16.5" customHeight="1">
      <c r="A485" s="40"/>
      <c r="B485" s="41"/>
      <c r="C485" s="220" t="s">
        <v>627</v>
      </c>
      <c r="D485" s="220" t="s">
        <v>136</v>
      </c>
      <c r="E485" s="221" t="s">
        <v>664</v>
      </c>
      <c r="F485" s="222" t="s">
        <v>665</v>
      </c>
      <c r="G485" s="223" t="s">
        <v>654</v>
      </c>
      <c r="H485" s="224">
        <v>4</v>
      </c>
      <c r="I485" s="225"/>
      <c r="J485" s="224">
        <f>ROUND(I485*H485,2)</f>
        <v>0</v>
      </c>
      <c r="K485" s="222" t="s">
        <v>140</v>
      </c>
      <c r="L485" s="46"/>
      <c r="M485" s="226" t="s">
        <v>18</v>
      </c>
      <c r="N485" s="227" t="s">
        <v>43</v>
      </c>
      <c r="O485" s="86"/>
      <c r="P485" s="228">
        <f>O485*H485</f>
        <v>0</v>
      </c>
      <c r="Q485" s="228">
        <v>0.00051999999999999995</v>
      </c>
      <c r="R485" s="228">
        <f>Q485*H485</f>
        <v>0.0020799999999999998</v>
      </c>
      <c r="S485" s="228">
        <v>0</v>
      </c>
      <c r="T485" s="22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0" t="s">
        <v>270</v>
      </c>
      <c r="AT485" s="230" t="s">
        <v>136</v>
      </c>
      <c r="AU485" s="230" t="s">
        <v>82</v>
      </c>
      <c r="AY485" s="19" t="s">
        <v>133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9" t="s">
        <v>80</v>
      </c>
      <c r="BK485" s="231">
        <f>ROUND(I485*H485,2)</f>
        <v>0</v>
      </c>
      <c r="BL485" s="19" t="s">
        <v>270</v>
      </c>
      <c r="BM485" s="230" t="s">
        <v>1214</v>
      </c>
    </row>
    <row r="486" s="13" customFormat="1">
      <c r="A486" s="13"/>
      <c r="B486" s="232"/>
      <c r="C486" s="233"/>
      <c r="D486" s="234" t="s">
        <v>143</v>
      </c>
      <c r="E486" s="235" t="s">
        <v>18</v>
      </c>
      <c r="F486" s="236" t="s">
        <v>1211</v>
      </c>
      <c r="G486" s="233"/>
      <c r="H486" s="235" t="s">
        <v>18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143</v>
      </c>
      <c r="AU486" s="242" t="s">
        <v>82</v>
      </c>
      <c r="AV486" s="13" t="s">
        <v>80</v>
      </c>
      <c r="AW486" s="13" t="s">
        <v>34</v>
      </c>
      <c r="AX486" s="13" t="s">
        <v>72</v>
      </c>
      <c r="AY486" s="242" t="s">
        <v>133</v>
      </c>
    </row>
    <row r="487" s="14" customFormat="1">
      <c r="A487" s="14"/>
      <c r="B487" s="243"/>
      <c r="C487" s="244"/>
      <c r="D487" s="234" t="s">
        <v>143</v>
      </c>
      <c r="E487" s="245" t="s">
        <v>18</v>
      </c>
      <c r="F487" s="246" t="s">
        <v>439</v>
      </c>
      <c r="G487" s="244"/>
      <c r="H487" s="247">
        <v>4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143</v>
      </c>
      <c r="AU487" s="253" t="s">
        <v>82</v>
      </c>
      <c r="AV487" s="14" t="s">
        <v>82</v>
      </c>
      <c r="AW487" s="14" t="s">
        <v>34</v>
      </c>
      <c r="AX487" s="14" t="s">
        <v>72</v>
      </c>
      <c r="AY487" s="253" t="s">
        <v>133</v>
      </c>
    </row>
    <row r="488" s="15" customFormat="1">
      <c r="A488" s="15"/>
      <c r="B488" s="254"/>
      <c r="C488" s="255"/>
      <c r="D488" s="234" t="s">
        <v>143</v>
      </c>
      <c r="E488" s="256" t="s">
        <v>18</v>
      </c>
      <c r="F488" s="257" t="s">
        <v>148</v>
      </c>
      <c r="G488" s="255"/>
      <c r="H488" s="258">
        <v>4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4" t="s">
        <v>143</v>
      </c>
      <c r="AU488" s="264" t="s">
        <v>82</v>
      </c>
      <c r="AV488" s="15" t="s">
        <v>141</v>
      </c>
      <c r="AW488" s="15" t="s">
        <v>34</v>
      </c>
      <c r="AX488" s="15" t="s">
        <v>80</v>
      </c>
      <c r="AY488" s="264" t="s">
        <v>133</v>
      </c>
    </row>
    <row r="489" s="2" customFormat="1" ht="16.5" customHeight="1">
      <c r="A489" s="40"/>
      <c r="B489" s="41"/>
      <c r="C489" s="220" t="s">
        <v>635</v>
      </c>
      <c r="D489" s="220" t="s">
        <v>136</v>
      </c>
      <c r="E489" s="221" t="s">
        <v>668</v>
      </c>
      <c r="F489" s="222" t="s">
        <v>669</v>
      </c>
      <c r="G489" s="223" t="s">
        <v>654</v>
      </c>
      <c r="H489" s="224">
        <v>4</v>
      </c>
      <c r="I489" s="225"/>
      <c r="J489" s="224">
        <f>ROUND(I489*H489,2)</f>
        <v>0</v>
      </c>
      <c r="K489" s="222" t="s">
        <v>670</v>
      </c>
      <c r="L489" s="46"/>
      <c r="M489" s="226" t="s">
        <v>18</v>
      </c>
      <c r="N489" s="227" t="s">
        <v>43</v>
      </c>
      <c r="O489" s="86"/>
      <c r="P489" s="228">
        <f>O489*H489</f>
        <v>0</v>
      </c>
      <c r="Q489" s="228">
        <v>0.00051999999999999995</v>
      </c>
      <c r="R489" s="228">
        <f>Q489*H489</f>
        <v>0.0020799999999999998</v>
      </c>
      <c r="S489" s="228">
        <v>0</v>
      </c>
      <c r="T489" s="22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0" t="s">
        <v>270</v>
      </c>
      <c r="AT489" s="230" t="s">
        <v>136</v>
      </c>
      <c r="AU489" s="230" t="s">
        <v>82</v>
      </c>
      <c r="AY489" s="19" t="s">
        <v>133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9" t="s">
        <v>80</v>
      </c>
      <c r="BK489" s="231">
        <f>ROUND(I489*H489,2)</f>
        <v>0</v>
      </c>
      <c r="BL489" s="19" t="s">
        <v>270</v>
      </c>
      <c r="BM489" s="230" t="s">
        <v>1215</v>
      </c>
    </row>
    <row r="490" s="13" customFormat="1">
      <c r="A490" s="13"/>
      <c r="B490" s="232"/>
      <c r="C490" s="233"/>
      <c r="D490" s="234" t="s">
        <v>143</v>
      </c>
      <c r="E490" s="235" t="s">
        <v>18</v>
      </c>
      <c r="F490" s="236" t="s">
        <v>1211</v>
      </c>
      <c r="G490" s="233"/>
      <c r="H490" s="235" t="s">
        <v>18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143</v>
      </c>
      <c r="AU490" s="242" t="s">
        <v>82</v>
      </c>
      <c r="AV490" s="13" t="s">
        <v>80</v>
      </c>
      <c r="AW490" s="13" t="s">
        <v>34</v>
      </c>
      <c r="AX490" s="13" t="s">
        <v>72</v>
      </c>
      <c r="AY490" s="242" t="s">
        <v>133</v>
      </c>
    </row>
    <row r="491" s="14" customFormat="1">
      <c r="A491" s="14"/>
      <c r="B491" s="243"/>
      <c r="C491" s="244"/>
      <c r="D491" s="234" t="s">
        <v>143</v>
      </c>
      <c r="E491" s="245" t="s">
        <v>18</v>
      </c>
      <c r="F491" s="246" t="s">
        <v>439</v>
      </c>
      <c r="G491" s="244"/>
      <c r="H491" s="247">
        <v>4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143</v>
      </c>
      <c r="AU491" s="253" t="s">
        <v>82</v>
      </c>
      <c r="AV491" s="14" t="s">
        <v>82</v>
      </c>
      <c r="AW491" s="14" t="s">
        <v>34</v>
      </c>
      <c r="AX491" s="14" t="s">
        <v>72</v>
      </c>
      <c r="AY491" s="253" t="s">
        <v>133</v>
      </c>
    </row>
    <row r="492" s="15" customFormat="1">
      <c r="A492" s="15"/>
      <c r="B492" s="254"/>
      <c r="C492" s="255"/>
      <c r="D492" s="234" t="s">
        <v>143</v>
      </c>
      <c r="E492" s="256" t="s">
        <v>18</v>
      </c>
      <c r="F492" s="257" t="s">
        <v>148</v>
      </c>
      <c r="G492" s="255"/>
      <c r="H492" s="258">
        <v>4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143</v>
      </c>
      <c r="AU492" s="264" t="s">
        <v>82</v>
      </c>
      <c r="AV492" s="15" t="s">
        <v>141</v>
      </c>
      <c r="AW492" s="15" t="s">
        <v>34</v>
      </c>
      <c r="AX492" s="15" t="s">
        <v>80</v>
      </c>
      <c r="AY492" s="264" t="s">
        <v>133</v>
      </c>
    </row>
    <row r="493" s="2" customFormat="1" ht="16.5" customHeight="1">
      <c r="A493" s="40"/>
      <c r="B493" s="41"/>
      <c r="C493" s="220" t="s">
        <v>639</v>
      </c>
      <c r="D493" s="220" t="s">
        <v>136</v>
      </c>
      <c r="E493" s="221" t="s">
        <v>681</v>
      </c>
      <c r="F493" s="222" t="s">
        <v>682</v>
      </c>
      <c r="G493" s="223" t="s">
        <v>654</v>
      </c>
      <c r="H493" s="224">
        <v>2</v>
      </c>
      <c r="I493" s="225"/>
      <c r="J493" s="224">
        <f>ROUND(I493*H493,2)</f>
        <v>0</v>
      </c>
      <c r="K493" s="222" t="s">
        <v>670</v>
      </c>
      <c r="L493" s="46"/>
      <c r="M493" s="226" t="s">
        <v>18</v>
      </c>
      <c r="N493" s="227" t="s">
        <v>43</v>
      </c>
      <c r="O493" s="86"/>
      <c r="P493" s="228">
        <f>O493*H493</f>
        <v>0</v>
      </c>
      <c r="Q493" s="228">
        <v>0.00051999999999999995</v>
      </c>
      <c r="R493" s="228">
        <f>Q493*H493</f>
        <v>0.0010399999999999999</v>
      </c>
      <c r="S493" s="228">
        <v>0</v>
      </c>
      <c r="T493" s="22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0" t="s">
        <v>270</v>
      </c>
      <c r="AT493" s="230" t="s">
        <v>136</v>
      </c>
      <c r="AU493" s="230" t="s">
        <v>82</v>
      </c>
      <c r="AY493" s="19" t="s">
        <v>133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9" t="s">
        <v>80</v>
      </c>
      <c r="BK493" s="231">
        <f>ROUND(I493*H493,2)</f>
        <v>0</v>
      </c>
      <c r="BL493" s="19" t="s">
        <v>270</v>
      </c>
      <c r="BM493" s="230" t="s">
        <v>1216</v>
      </c>
    </row>
    <row r="494" s="13" customFormat="1">
      <c r="A494" s="13"/>
      <c r="B494" s="232"/>
      <c r="C494" s="233"/>
      <c r="D494" s="234" t="s">
        <v>143</v>
      </c>
      <c r="E494" s="235" t="s">
        <v>18</v>
      </c>
      <c r="F494" s="236" t="s">
        <v>1211</v>
      </c>
      <c r="G494" s="233"/>
      <c r="H494" s="235" t="s">
        <v>18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143</v>
      </c>
      <c r="AU494" s="242" t="s">
        <v>82</v>
      </c>
      <c r="AV494" s="13" t="s">
        <v>80</v>
      </c>
      <c r="AW494" s="13" t="s">
        <v>34</v>
      </c>
      <c r="AX494" s="13" t="s">
        <v>72</v>
      </c>
      <c r="AY494" s="242" t="s">
        <v>133</v>
      </c>
    </row>
    <row r="495" s="14" customFormat="1">
      <c r="A495" s="14"/>
      <c r="B495" s="243"/>
      <c r="C495" s="244"/>
      <c r="D495" s="234" t="s">
        <v>143</v>
      </c>
      <c r="E495" s="245" t="s">
        <v>18</v>
      </c>
      <c r="F495" s="246" t="s">
        <v>438</v>
      </c>
      <c r="G495" s="244"/>
      <c r="H495" s="247">
        <v>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143</v>
      </c>
      <c r="AU495" s="253" t="s">
        <v>82</v>
      </c>
      <c r="AV495" s="14" t="s">
        <v>82</v>
      </c>
      <c r="AW495" s="14" t="s">
        <v>34</v>
      </c>
      <c r="AX495" s="14" t="s">
        <v>72</v>
      </c>
      <c r="AY495" s="253" t="s">
        <v>133</v>
      </c>
    </row>
    <row r="496" s="15" customFormat="1">
      <c r="A496" s="15"/>
      <c r="B496" s="254"/>
      <c r="C496" s="255"/>
      <c r="D496" s="234" t="s">
        <v>143</v>
      </c>
      <c r="E496" s="256" t="s">
        <v>18</v>
      </c>
      <c r="F496" s="257" t="s">
        <v>148</v>
      </c>
      <c r="G496" s="255"/>
      <c r="H496" s="258">
        <v>2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143</v>
      </c>
      <c r="AU496" s="264" t="s">
        <v>82</v>
      </c>
      <c r="AV496" s="15" t="s">
        <v>141</v>
      </c>
      <c r="AW496" s="15" t="s">
        <v>34</v>
      </c>
      <c r="AX496" s="15" t="s">
        <v>80</v>
      </c>
      <c r="AY496" s="264" t="s">
        <v>133</v>
      </c>
    </row>
    <row r="497" s="2" customFormat="1" ht="21.75" customHeight="1">
      <c r="A497" s="40"/>
      <c r="B497" s="41"/>
      <c r="C497" s="220" t="s">
        <v>644</v>
      </c>
      <c r="D497" s="220" t="s">
        <v>136</v>
      </c>
      <c r="E497" s="221" t="s">
        <v>685</v>
      </c>
      <c r="F497" s="222" t="s">
        <v>686</v>
      </c>
      <c r="G497" s="223" t="s">
        <v>647</v>
      </c>
      <c r="H497" s="225"/>
      <c r="I497" s="225"/>
      <c r="J497" s="224">
        <f>ROUND(I497*H497,2)</f>
        <v>0</v>
      </c>
      <c r="K497" s="222" t="s">
        <v>140</v>
      </c>
      <c r="L497" s="46"/>
      <c r="M497" s="226" t="s">
        <v>18</v>
      </c>
      <c r="N497" s="227" t="s">
        <v>43</v>
      </c>
      <c r="O497" s="86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0" t="s">
        <v>270</v>
      </c>
      <c r="AT497" s="230" t="s">
        <v>136</v>
      </c>
      <c r="AU497" s="230" t="s">
        <v>82</v>
      </c>
      <c r="AY497" s="19" t="s">
        <v>133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9" t="s">
        <v>80</v>
      </c>
      <c r="BK497" s="231">
        <f>ROUND(I497*H497,2)</f>
        <v>0</v>
      </c>
      <c r="BL497" s="19" t="s">
        <v>270</v>
      </c>
      <c r="BM497" s="230" t="s">
        <v>1217</v>
      </c>
    </row>
    <row r="498" s="12" customFormat="1" ht="22.8" customHeight="1">
      <c r="A498" s="12"/>
      <c r="B498" s="204"/>
      <c r="C498" s="205"/>
      <c r="D498" s="206" t="s">
        <v>71</v>
      </c>
      <c r="E498" s="218" t="s">
        <v>688</v>
      </c>
      <c r="F498" s="218" t="s">
        <v>689</v>
      </c>
      <c r="G498" s="205"/>
      <c r="H498" s="205"/>
      <c r="I498" s="208"/>
      <c r="J498" s="219">
        <f>BK498</f>
        <v>0</v>
      </c>
      <c r="K498" s="205"/>
      <c r="L498" s="210"/>
      <c r="M498" s="211"/>
      <c r="N498" s="212"/>
      <c r="O498" s="212"/>
      <c r="P498" s="213">
        <f>SUM(P499:P521)</f>
        <v>0</v>
      </c>
      <c r="Q498" s="212"/>
      <c r="R498" s="213">
        <f>SUM(R499:R521)</f>
        <v>0.029339999999999998</v>
      </c>
      <c r="S498" s="212"/>
      <c r="T498" s="214">
        <f>SUM(T499:T521)</f>
        <v>0.0247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5" t="s">
        <v>82</v>
      </c>
      <c r="AT498" s="216" t="s">
        <v>71</v>
      </c>
      <c r="AU498" s="216" t="s">
        <v>80</v>
      </c>
      <c r="AY498" s="215" t="s">
        <v>133</v>
      </c>
      <c r="BK498" s="217">
        <f>SUM(BK499:BK521)</f>
        <v>0</v>
      </c>
    </row>
    <row r="499" s="2" customFormat="1" ht="16.5" customHeight="1">
      <c r="A499" s="40"/>
      <c r="B499" s="41"/>
      <c r="C499" s="220" t="s">
        <v>651</v>
      </c>
      <c r="D499" s="220" t="s">
        <v>136</v>
      </c>
      <c r="E499" s="221" t="s">
        <v>691</v>
      </c>
      <c r="F499" s="222" t="s">
        <v>692</v>
      </c>
      <c r="G499" s="223" t="s">
        <v>693</v>
      </c>
      <c r="H499" s="224">
        <v>1</v>
      </c>
      <c r="I499" s="225"/>
      <c r="J499" s="224">
        <f>ROUND(I499*H499,2)</f>
        <v>0</v>
      </c>
      <c r="K499" s="222" t="s">
        <v>670</v>
      </c>
      <c r="L499" s="46"/>
      <c r="M499" s="226" t="s">
        <v>18</v>
      </c>
      <c r="N499" s="227" t="s">
        <v>43</v>
      </c>
      <c r="O499" s="86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0" t="s">
        <v>270</v>
      </c>
      <c r="AT499" s="230" t="s">
        <v>136</v>
      </c>
      <c r="AU499" s="230" t="s">
        <v>82</v>
      </c>
      <c r="AY499" s="19" t="s">
        <v>133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9" t="s">
        <v>80</v>
      </c>
      <c r="BK499" s="231">
        <f>ROUND(I499*H499,2)</f>
        <v>0</v>
      </c>
      <c r="BL499" s="19" t="s">
        <v>270</v>
      </c>
      <c r="BM499" s="230" t="s">
        <v>1218</v>
      </c>
    </row>
    <row r="500" s="14" customFormat="1">
      <c r="A500" s="14"/>
      <c r="B500" s="243"/>
      <c r="C500" s="244"/>
      <c r="D500" s="234" t="s">
        <v>143</v>
      </c>
      <c r="E500" s="245" t="s">
        <v>18</v>
      </c>
      <c r="F500" s="246" t="s">
        <v>80</v>
      </c>
      <c r="G500" s="244"/>
      <c r="H500" s="247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143</v>
      </c>
      <c r="AU500" s="253" t="s">
        <v>82</v>
      </c>
      <c r="AV500" s="14" t="s">
        <v>82</v>
      </c>
      <c r="AW500" s="14" t="s">
        <v>34</v>
      </c>
      <c r="AX500" s="14" t="s">
        <v>72</v>
      </c>
      <c r="AY500" s="253" t="s">
        <v>133</v>
      </c>
    </row>
    <row r="501" s="15" customFormat="1">
      <c r="A501" s="15"/>
      <c r="B501" s="254"/>
      <c r="C501" s="255"/>
      <c r="D501" s="234" t="s">
        <v>143</v>
      </c>
      <c r="E501" s="256" t="s">
        <v>18</v>
      </c>
      <c r="F501" s="257" t="s">
        <v>148</v>
      </c>
      <c r="G501" s="255"/>
      <c r="H501" s="258">
        <v>1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143</v>
      </c>
      <c r="AU501" s="264" t="s">
        <v>82</v>
      </c>
      <c r="AV501" s="15" t="s">
        <v>141</v>
      </c>
      <c r="AW501" s="15" t="s">
        <v>34</v>
      </c>
      <c r="AX501" s="15" t="s">
        <v>80</v>
      </c>
      <c r="AY501" s="264" t="s">
        <v>133</v>
      </c>
    </row>
    <row r="502" s="2" customFormat="1" ht="16.5" customHeight="1">
      <c r="A502" s="40"/>
      <c r="B502" s="41"/>
      <c r="C502" s="220" t="s">
        <v>658</v>
      </c>
      <c r="D502" s="220" t="s">
        <v>136</v>
      </c>
      <c r="E502" s="221" t="s">
        <v>696</v>
      </c>
      <c r="F502" s="222" t="s">
        <v>697</v>
      </c>
      <c r="G502" s="223" t="s">
        <v>151</v>
      </c>
      <c r="H502" s="224">
        <v>2</v>
      </c>
      <c r="I502" s="225"/>
      <c r="J502" s="224">
        <f>ROUND(I502*H502,2)</f>
        <v>0</v>
      </c>
      <c r="K502" s="222" t="s">
        <v>140</v>
      </c>
      <c r="L502" s="46"/>
      <c r="M502" s="226" t="s">
        <v>18</v>
      </c>
      <c r="N502" s="227" t="s">
        <v>43</v>
      </c>
      <c r="O502" s="86"/>
      <c r="P502" s="228">
        <f>O502*H502</f>
        <v>0</v>
      </c>
      <c r="Q502" s="228">
        <v>5.0000000000000002E-05</v>
      </c>
      <c r="R502" s="228">
        <f>Q502*H502</f>
        <v>0.00010000000000000001</v>
      </c>
      <c r="S502" s="228">
        <v>0.01235</v>
      </c>
      <c r="T502" s="229">
        <f>S502*H502</f>
        <v>0.0247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0" t="s">
        <v>270</v>
      </c>
      <c r="AT502" s="230" t="s">
        <v>136</v>
      </c>
      <c r="AU502" s="230" t="s">
        <v>82</v>
      </c>
      <c r="AY502" s="19" t="s">
        <v>133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9" t="s">
        <v>80</v>
      </c>
      <c r="BK502" s="231">
        <f>ROUND(I502*H502,2)</f>
        <v>0</v>
      </c>
      <c r="BL502" s="19" t="s">
        <v>270</v>
      </c>
      <c r="BM502" s="230" t="s">
        <v>1219</v>
      </c>
    </row>
    <row r="503" s="13" customFormat="1">
      <c r="A503" s="13"/>
      <c r="B503" s="232"/>
      <c r="C503" s="233"/>
      <c r="D503" s="234" t="s">
        <v>143</v>
      </c>
      <c r="E503" s="235" t="s">
        <v>18</v>
      </c>
      <c r="F503" s="236" t="s">
        <v>1220</v>
      </c>
      <c r="G503" s="233"/>
      <c r="H503" s="235" t="s">
        <v>18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143</v>
      </c>
      <c r="AU503" s="242" t="s">
        <v>82</v>
      </c>
      <c r="AV503" s="13" t="s">
        <v>80</v>
      </c>
      <c r="AW503" s="13" t="s">
        <v>34</v>
      </c>
      <c r="AX503" s="13" t="s">
        <v>72</v>
      </c>
      <c r="AY503" s="242" t="s">
        <v>133</v>
      </c>
    </row>
    <row r="504" s="14" customFormat="1">
      <c r="A504" s="14"/>
      <c r="B504" s="243"/>
      <c r="C504" s="244"/>
      <c r="D504" s="234" t="s">
        <v>143</v>
      </c>
      <c r="E504" s="245" t="s">
        <v>18</v>
      </c>
      <c r="F504" s="246" t="s">
        <v>80</v>
      </c>
      <c r="G504" s="244"/>
      <c r="H504" s="247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143</v>
      </c>
      <c r="AU504" s="253" t="s">
        <v>82</v>
      </c>
      <c r="AV504" s="14" t="s">
        <v>82</v>
      </c>
      <c r="AW504" s="14" t="s">
        <v>34</v>
      </c>
      <c r="AX504" s="14" t="s">
        <v>72</v>
      </c>
      <c r="AY504" s="253" t="s">
        <v>133</v>
      </c>
    </row>
    <row r="505" s="13" customFormat="1">
      <c r="A505" s="13"/>
      <c r="B505" s="232"/>
      <c r="C505" s="233"/>
      <c r="D505" s="234" t="s">
        <v>143</v>
      </c>
      <c r="E505" s="235" t="s">
        <v>18</v>
      </c>
      <c r="F505" s="236" t="s">
        <v>1183</v>
      </c>
      <c r="G505" s="233"/>
      <c r="H505" s="235" t="s">
        <v>18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143</v>
      </c>
      <c r="AU505" s="242" t="s">
        <v>82</v>
      </c>
      <c r="AV505" s="13" t="s">
        <v>80</v>
      </c>
      <c r="AW505" s="13" t="s">
        <v>34</v>
      </c>
      <c r="AX505" s="13" t="s">
        <v>72</v>
      </c>
      <c r="AY505" s="242" t="s">
        <v>133</v>
      </c>
    </row>
    <row r="506" s="14" customFormat="1">
      <c r="A506" s="14"/>
      <c r="B506" s="243"/>
      <c r="C506" s="244"/>
      <c r="D506" s="234" t="s">
        <v>143</v>
      </c>
      <c r="E506" s="245" t="s">
        <v>18</v>
      </c>
      <c r="F506" s="246" t="s">
        <v>80</v>
      </c>
      <c r="G506" s="244"/>
      <c r="H506" s="247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143</v>
      </c>
      <c r="AU506" s="253" t="s">
        <v>82</v>
      </c>
      <c r="AV506" s="14" t="s">
        <v>82</v>
      </c>
      <c r="AW506" s="14" t="s">
        <v>34</v>
      </c>
      <c r="AX506" s="14" t="s">
        <v>72</v>
      </c>
      <c r="AY506" s="253" t="s">
        <v>133</v>
      </c>
    </row>
    <row r="507" s="15" customFormat="1">
      <c r="A507" s="15"/>
      <c r="B507" s="254"/>
      <c r="C507" s="255"/>
      <c r="D507" s="234" t="s">
        <v>143</v>
      </c>
      <c r="E507" s="256" t="s">
        <v>18</v>
      </c>
      <c r="F507" s="257" t="s">
        <v>148</v>
      </c>
      <c r="G507" s="255"/>
      <c r="H507" s="258">
        <v>2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143</v>
      </c>
      <c r="AU507" s="264" t="s">
        <v>82</v>
      </c>
      <c r="AV507" s="15" t="s">
        <v>141</v>
      </c>
      <c r="AW507" s="15" t="s">
        <v>34</v>
      </c>
      <c r="AX507" s="15" t="s">
        <v>80</v>
      </c>
      <c r="AY507" s="264" t="s">
        <v>133</v>
      </c>
    </row>
    <row r="508" s="2" customFormat="1" ht="21.75" customHeight="1">
      <c r="A508" s="40"/>
      <c r="B508" s="41"/>
      <c r="C508" s="220" t="s">
        <v>663</v>
      </c>
      <c r="D508" s="220" t="s">
        <v>136</v>
      </c>
      <c r="E508" s="221" t="s">
        <v>1221</v>
      </c>
      <c r="F508" s="222" t="s">
        <v>1222</v>
      </c>
      <c r="G508" s="223" t="s">
        <v>151</v>
      </c>
      <c r="H508" s="224">
        <v>2</v>
      </c>
      <c r="I508" s="225"/>
      <c r="J508" s="224">
        <f>ROUND(I508*H508,2)</f>
        <v>0</v>
      </c>
      <c r="K508" s="222" t="s">
        <v>140</v>
      </c>
      <c r="L508" s="46"/>
      <c r="M508" s="226" t="s">
        <v>18</v>
      </c>
      <c r="N508" s="227" t="s">
        <v>43</v>
      </c>
      <c r="O508" s="86"/>
      <c r="P508" s="228">
        <f>O508*H508</f>
        <v>0</v>
      </c>
      <c r="Q508" s="228">
        <v>0.0146</v>
      </c>
      <c r="R508" s="228">
        <f>Q508*H508</f>
        <v>0.0292</v>
      </c>
      <c r="S508" s="228">
        <v>0</v>
      </c>
      <c r="T508" s="22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0" t="s">
        <v>270</v>
      </c>
      <c r="AT508" s="230" t="s">
        <v>136</v>
      </c>
      <c r="AU508" s="230" t="s">
        <v>82</v>
      </c>
      <c r="AY508" s="19" t="s">
        <v>133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9" t="s">
        <v>80</v>
      </c>
      <c r="BK508" s="231">
        <f>ROUND(I508*H508,2)</f>
        <v>0</v>
      </c>
      <c r="BL508" s="19" t="s">
        <v>270</v>
      </c>
      <c r="BM508" s="230" t="s">
        <v>1223</v>
      </c>
    </row>
    <row r="509" s="13" customFormat="1">
      <c r="A509" s="13"/>
      <c r="B509" s="232"/>
      <c r="C509" s="233"/>
      <c r="D509" s="234" t="s">
        <v>143</v>
      </c>
      <c r="E509" s="235" t="s">
        <v>18</v>
      </c>
      <c r="F509" s="236" t="s">
        <v>1224</v>
      </c>
      <c r="G509" s="233"/>
      <c r="H509" s="235" t="s">
        <v>18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143</v>
      </c>
      <c r="AU509" s="242" t="s">
        <v>82</v>
      </c>
      <c r="AV509" s="13" t="s">
        <v>80</v>
      </c>
      <c r="AW509" s="13" t="s">
        <v>34</v>
      </c>
      <c r="AX509" s="13" t="s">
        <v>72</v>
      </c>
      <c r="AY509" s="242" t="s">
        <v>133</v>
      </c>
    </row>
    <row r="510" s="14" customFormat="1">
      <c r="A510" s="14"/>
      <c r="B510" s="243"/>
      <c r="C510" s="244"/>
      <c r="D510" s="234" t="s">
        <v>143</v>
      </c>
      <c r="E510" s="245" t="s">
        <v>18</v>
      </c>
      <c r="F510" s="246" t="s">
        <v>438</v>
      </c>
      <c r="G510" s="244"/>
      <c r="H510" s="247">
        <v>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143</v>
      </c>
      <c r="AU510" s="253" t="s">
        <v>82</v>
      </c>
      <c r="AV510" s="14" t="s">
        <v>82</v>
      </c>
      <c r="AW510" s="14" t="s">
        <v>34</v>
      </c>
      <c r="AX510" s="14" t="s">
        <v>72</v>
      </c>
      <c r="AY510" s="253" t="s">
        <v>133</v>
      </c>
    </row>
    <row r="511" s="15" customFormat="1">
      <c r="A511" s="15"/>
      <c r="B511" s="254"/>
      <c r="C511" s="255"/>
      <c r="D511" s="234" t="s">
        <v>143</v>
      </c>
      <c r="E511" s="256" t="s">
        <v>18</v>
      </c>
      <c r="F511" s="257" t="s">
        <v>148</v>
      </c>
      <c r="G511" s="255"/>
      <c r="H511" s="258">
        <v>2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143</v>
      </c>
      <c r="AU511" s="264" t="s">
        <v>82</v>
      </c>
      <c r="AV511" s="15" t="s">
        <v>141</v>
      </c>
      <c r="AW511" s="15" t="s">
        <v>34</v>
      </c>
      <c r="AX511" s="15" t="s">
        <v>80</v>
      </c>
      <c r="AY511" s="264" t="s">
        <v>133</v>
      </c>
    </row>
    <row r="512" s="2" customFormat="1" ht="21.75" customHeight="1">
      <c r="A512" s="40"/>
      <c r="B512" s="41"/>
      <c r="C512" s="220" t="s">
        <v>667</v>
      </c>
      <c r="D512" s="220" t="s">
        <v>136</v>
      </c>
      <c r="E512" s="221" t="s">
        <v>707</v>
      </c>
      <c r="F512" s="222" t="s">
        <v>708</v>
      </c>
      <c r="G512" s="223" t="s">
        <v>693</v>
      </c>
      <c r="H512" s="224">
        <v>1</v>
      </c>
      <c r="I512" s="225"/>
      <c r="J512" s="224">
        <f>ROUND(I512*H512,2)</f>
        <v>0</v>
      </c>
      <c r="K512" s="222" t="s">
        <v>670</v>
      </c>
      <c r="L512" s="46"/>
      <c r="M512" s="226" t="s">
        <v>18</v>
      </c>
      <c r="N512" s="227" t="s">
        <v>43</v>
      </c>
      <c r="O512" s="86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0" t="s">
        <v>270</v>
      </c>
      <c r="AT512" s="230" t="s">
        <v>136</v>
      </c>
      <c r="AU512" s="230" t="s">
        <v>82</v>
      </c>
      <c r="AY512" s="19" t="s">
        <v>133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9" t="s">
        <v>80</v>
      </c>
      <c r="BK512" s="231">
        <f>ROUND(I512*H512,2)</f>
        <v>0</v>
      </c>
      <c r="BL512" s="19" t="s">
        <v>270</v>
      </c>
      <c r="BM512" s="230" t="s">
        <v>1225</v>
      </c>
    </row>
    <row r="513" s="14" customFormat="1">
      <c r="A513" s="14"/>
      <c r="B513" s="243"/>
      <c r="C513" s="244"/>
      <c r="D513" s="234" t="s">
        <v>143</v>
      </c>
      <c r="E513" s="245" t="s">
        <v>18</v>
      </c>
      <c r="F513" s="246" t="s">
        <v>80</v>
      </c>
      <c r="G513" s="244"/>
      <c r="H513" s="247">
        <v>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143</v>
      </c>
      <c r="AU513" s="253" t="s">
        <v>82</v>
      </c>
      <c r="AV513" s="14" t="s">
        <v>82</v>
      </c>
      <c r="AW513" s="14" t="s">
        <v>34</v>
      </c>
      <c r="AX513" s="14" t="s">
        <v>72</v>
      </c>
      <c r="AY513" s="253" t="s">
        <v>133</v>
      </c>
    </row>
    <row r="514" s="15" customFormat="1">
      <c r="A514" s="15"/>
      <c r="B514" s="254"/>
      <c r="C514" s="255"/>
      <c r="D514" s="234" t="s">
        <v>143</v>
      </c>
      <c r="E514" s="256" t="s">
        <v>18</v>
      </c>
      <c r="F514" s="257" t="s">
        <v>148</v>
      </c>
      <c r="G514" s="255"/>
      <c r="H514" s="258">
        <v>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143</v>
      </c>
      <c r="AU514" s="264" t="s">
        <v>82</v>
      </c>
      <c r="AV514" s="15" t="s">
        <v>141</v>
      </c>
      <c r="AW514" s="15" t="s">
        <v>34</v>
      </c>
      <c r="AX514" s="15" t="s">
        <v>80</v>
      </c>
      <c r="AY514" s="264" t="s">
        <v>133</v>
      </c>
    </row>
    <row r="515" s="2" customFormat="1" ht="16.5" customHeight="1">
      <c r="A515" s="40"/>
      <c r="B515" s="41"/>
      <c r="C515" s="220" t="s">
        <v>672</v>
      </c>
      <c r="D515" s="220" t="s">
        <v>136</v>
      </c>
      <c r="E515" s="221" t="s">
        <v>711</v>
      </c>
      <c r="F515" s="222" t="s">
        <v>712</v>
      </c>
      <c r="G515" s="223" t="s">
        <v>151</v>
      </c>
      <c r="H515" s="224">
        <v>2</v>
      </c>
      <c r="I515" s="225"/>
      <c r="J515" s="224">
        <f>ROUND(I515*H515,2)</f>
        <v>0</v>
      </c>
      <c r="K515" s="222" t="s">
        <v>140</v>
      </c>
      <c r="L515" s="46"/>
      <c r="M515" s="226" t="s">
        <v>18</v>
      </c>
      <c r="N515" s="227" t="s">
        <v>43</v>
      </c>
      <c r="O515" s="86"/>
      <c r="P515" s="228">
        <f>O515*H515</f>
        <v>0</v>
      </c>
      <c r="Q515" s="228">
        <v>2.0000000000000002E-05</v>
      </c>
      <c r="R515" s="228">
        <f>Q515*H515</f>
        <v>4.0000000000000003E-05</v>
      </c>
      <c r="S515" s="228">
        <v>0</v>
      </c>
      <c r="T515" s="22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0" t="s">
        <v>270</v>
      </c>
      <c r="AT515" s="230" t="s">
        <v>136</v>
      </c>
      <c r="AU515" s="230" t="s">
        <v>82</v>
      </c>
      <c r="AY515" s="19" t="s">
        <v>133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9" t="s">
        <v>80</v>
      </c>
      <c r="BK515" s="231">
        <f>ROUND(I515*H515,2)</f>
        <v>0</v>
      </c>
      <c r="BL515" s="19" t="s">
        <v>270</v>
      </c>
      <c r="BM515" s="230" t="s">
        <v>1226</v>
      </c>
    </row>
    <row r="516" s="13" customFormat="1">
      <c r="A516" s="13"/>
      <c r="B516" s="232"/>
      <c r="C516" s="233"/>
      <c r="D516" s="234" t="s">
        <v>143</v>
      </c>
      <c r="E516" s="235" t="s">
        <v>18</v>
      </c>
      <c r="F516" s="236" t="s">
        <v>1060</v>
      </c>
      <c r="G516" s="233"/>
      <c r="H516" s="235" t="s">
        <v>18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143</v>
      </c>
      <c r="AU516" s="242" t="s">
        <v>82</v>
      </c>
      <c r="AV516" s="13" t="s">
        <v>80</v>
      </c>
      <c r="AW516" s="13" t="s">
        <v>34</v>
      </c>
      <c r="AX516" s="13" t="s">
        <v>72</v>
      </c>
      <c r="AY516" s="242" t="s">
        <v>133</v>
      </c>
    </row>
    <row r="517" s="14" customFormat="1">
      <c r="A517" s="14"/>
      <c r="B517" s="243"/>
      <c r="C517" s="244"/>
      <c r="D517" s="234" t="s">
        <v>143</v>
      </c>
      <c r="E517" s="245" t="s">
        <v>18</v>
      </c>
      <c r="F517" s="246" t="s">
        <v>80</v>
      </c>
      <c r="G517" s="244"/>
      <c r="H517" s="247">
        <v>1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143</v>
      </c>
      <c r="AU517" s="253" t="s">
        <v>82</v>
      </c>
      <c r="AV517" s="14" t="s">
        <v>82</v>
      </c>
      <c r="AW517" s="14" t="s">
        <v>34</v>
      </c>
      <c r="AX517" s="14" t="s">
        <v>72</v>
      </c>
      <c r="AY517" s="253" t="s">
        <v>133</v>
      </c>
    </row>
    <row r="518" s="13" customFormat="1">
      <c r="A518" s="13"/>
      <c r="B518" s="232"/>
      <c r="C518" s="233"/>
      <c r="D518" s="234" t="s">
        <v>143</v>
      </c>
      <c r="E518" s="235" t="s">
        <v>18</v>
      </c>
      <c r="F518" s="236" t="s">
        <v>1227</v>
      </c>
      <c r="G518" s="233"/>
      <c r="H518" s="235" t="s">
        <v>18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143</v>
      </c>
      <c r="AU518" s="242" t="s">
        <v>82</v>
      </c>
      <c r="AV518" s="13" t="s">
        <v>80</v>
      </c>
      <c r="AW518" s="13" t="s">
        <v>34</v>
      </c>
      <c r="AX518" s="13" t="s">
        <v>72</v>
      </c>
      <c r="AY518" s="242" t="s">
        <v>133</v>
      </c>
    </row>
    <row r="519" s="14" customFormat="1">
      <c r="A519" s="14"/>
      <c r="B519" s="243"/>
      <c r="C519" s="244"/>
      <c r="D519" s="234" t="s">
        <v>143</v>
      </c>
      <c r="E519" s="245" t="s">
        <v>18</v>
      </c>
      <c r="F519" s="246" t="s">
        <v>80</v>
      </c>
      <c r="G519" s="244"/>
      <c r="H519" s="247">
        <v>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143</v>
      </c>
      <c r="AU519" s="253" t="s">
        <v>82</v>
      </c>
      <c r="AV519" s="14" t="s">
        <v>82</v>
      </c>
      <c r="AW519" s="14" t="s">
        <v>34</v>
      </c>
      <c r="AX519" s="14" t="s">
        <v>72</v>
      </c>
      <c r="AY519" s="253" t="s">
        <v>133</v>
      </c>
    </row>
    <row r="520" s="15" customFormat="1">
      <c r="A520" s="15"/>
      <c r="B520" s="254"/>
      <c r="C520" s="255"/>
      <c r="D520" s="234" t="s">
        <v>143</v>
      </c>
      <c r="E520" s="256" t="s">
        <v>18</v>
      </c>
      <c r="F520" s="257" t="s">
        <v>148</v>
      </c>
      <c r="G520" s="255"/>
      <c r="H520" s="258">
        <v>2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143</v>
      </c>
      <c r="AU520" s="264" t="s">
        <v>82</v>
      </c>
      <c r="AV520" s="15" t="s">
        <v>141</v>
      </c>
      <c r="AW520" s="15" t="s">
        <v>34</v>
      </c>
      <c r="AX520" s="15" t="s">
        <v>80</v>
      </c>
      <c r="AY520" s="264" t="s">
        <v>133</v>
      </c>
    </row>
    <row r="521" s="2" customFormat="1" ht="21.75" customHeight="1">
      <c r="A521" s="40"/>
      <c r="B521" s="41"/>
      <c r="C521" s="220" t="s">
        <v>676</v>
      </c>
      <c r="D521" s="220" t="s">
        <v>136</v>
      </c>
      <c r="E521" s="221" t="s">
        <v>715</v>
      </c>
      <c r="F521" s="222" t="s">
        <v>716</v>
      </c>
      <c r="G521" s="223" t="s">
        <v>647</v>
      </c>
      <c r="H521" s="225"/>
      <c r="I521" s="225"/>
      <c r="J521" s="224">
        <f>ROUND(I521*H521,2)</f>
        <v>0</v>
      </c>
      <c r="K521" s="222" t="s">
        <v>140</v>
      </c>
      <c r="L521" s="46"/>
      <c r="M521" s="226" t="s">
        <v>18</v>
      </c>
      <c r="N521" s="227" t="s">
        <v>43</v>
      </c>
      <c r="O521" s="86"/>
      <c r="P521" s="228">
        <f>O521*H521</f>
        <v>0</v>
      </c>
      <c r="Q521" s="228">
        <v>0</v>
      </c>
      <c r="R521" s="228">
        <f>Q521*H521</f>
        <v>0</v>
      </c>
      <c r="S521" s="228">
        <v>0</v>
      </c>
      <c r="T521" s="22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0" t="s">
        <v>270</v>
      </c>
      <c r="AT521" s="230" t="s">
        <v>136</v>
      </c>
      <c r="AU521" s="230" t="s">
        <v>82</v>
      </c>
      <c r="AY521" s="19" t="s">
        <v>133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9" t="s">
        <v>80</v>
      </c>
      <c r="BK521" s="231">
        <f>ROUND(I521*H521,2)</f>
        <v>0</v>
      </c>
      <c r="BL521" s="19" t="s">
        <v>270</v>
      </c>
      <c r="BM521" s="230" t="s">
        <v>1228</v>
      </c>
    </row>
    <row r="522" s="12" customFormat="1" ht="22.8" customHeight="1">
      <c r="A522" s="12"/>
      <c r="B522" s="204"/>
      <c r="C522" s="205"/>
      <c r="D522" s="206" t="s">
        <v>71</v>
      </c>
      <c r="E522" s="218" t="s">
        <v>1229</v>
      </c>
      <c r="F522" s="218" t="s">
        <v>1230</v>
      </c>
      <c r="G522" s="205"/>
      <c r="H522" s="205"/>
      <c r="I522" s="208"/>
      <c r="J522" s="219">
        <f>BK522</f>
        <v>0</v>
      </c>
      <c r="K522" s="205"/>
      <c r="L522" s="210"/>
      <c r="M522" s="211"/>
      <c r="N522" s="212"/>
      <c r="O522" s="212"/>
      <c r="P522" s="213">
        <f>SUM(P523:P555)</f>
        <v>0</v>
      </c>
      <c r="Q522" s="212"/>
      <c r="R522" s="213">
        <f>SUM(R523:R555)</f>
        <v>0.018879999999999997</v>
      </c>
      <c r="S522" s="212"/>
      <c r="T522" s="214">
        <f>SUM(T523:T555)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5" t="s">
        <v>82</v>
      </c>
      <c r="AT522" s="216" t="s">
        <v>71</v>
      </c>
      <c r="AU522" s="216" t="s">
        <v>80</v>
      </c>
      <c r="AY522" s="215" t="s">
        <v>133</v>
      </c>
      <c r="BK522" s="217">
        <f>SUM(BK523:BK555)</f>
        <v>0</v>
      </c>
    </row>
    <row r="523" s="2" customFormat="1" ht="16.5" customHeight="1">
      <c r="A523" s="40"/>
      <c r="B523" s="41"/>
      <c r="C523" s="220" t="s">
        <v>680</v>
      </c>
      <c r="D523" s="220" t="s">
        <v>136</v>
      </c>
      <c r="E523" s="221" t="s">
        <v>1231</v>
      </c>
      <c r="F523" s="222" t="s">
        <v>1232</v>
      </c>
      <c r="G523" s="223" t="s">
        <v>151</v>
      </c>
      <c r="H523" s="224">
        <v>2</v>
      </c>
      <c r="I523" s="225"/>
      <c r="J523" s="224">
        <f>ROUND(I523*H523,2)</f>
        <v>0</v>
      </c>
      <c r="K523" s="222" t="s">
        <v>140</v>
      </c>
      <c r="L523" s="46"/>
      <c r="M523" s="226" t="s">
        <v>18</v>
      </c>
      <c r="N523" s="227" t="s">
        <v>43</v>
      </c>
      <c r="O523" s="86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0" t="s">
        <v>270</v>
      </c>
      <c r="AT523" s="230" t="s">
        <v>136</v>
      </c>
      <c r="AU523" s="230" t="s">
        <v>82</v>
      </c>
      <c r="AY523" s="19" t="s">
        <v>133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9" t="s">
        <v>80</v>
      </c>
      <c r="BK523" s="231">
        <f>ROUND(I523*H523,2)</f>
        <v>0</v>
      </c>
      <c r="BL523" s="19" t="s">
        <v>270</v>
      </c>
      <c r="BM523" s="230" t="s">
        <v>1233</v>
      </c>
    </row>
    <row r="524" s="13" customFormat="1">
      <c r="A524" s="13"/>
      <c r="B524" s="232"/>
      <c r="C524" s="233"/>
      <c r="D524" s="234" t="s">
        <v>143</v>
      </c>
      <c r="E524" s="235" t="s">
        <v>18</v>
      </c>
      <c r="F524" s="236" t="s">
        <v>1234</v>
      </c>
      <c r="G524" s="233"/>
      <c r="H524" s="235" t="s">
        <v>18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143</v>
      </c>
      <c r="AU524" s="242" t="s">
        <v>82</v>
      </c>
      <c r="AV524" s="13" t="s">
        <v>80</v>
      </c>
      <c r="AW524" s="13" t="s">
        <v>34</v>
      </c>
      <c r="AX524" s="13" t="s">
        <v>72</v>
      </c>
      <c r="AY524" s="242" t="s">
        <v>133</v>
      </c>
    </row>
    <row r="525" s="14" customFormat="1">
      <c r="A525" s="14"/>
      <c r="B525" s="243"/>
      <c r="C525" s="244"/>
      <c r="D525" s="234" t="s">
        <v>143</v>
      </c>
      <c r="E525" s="245" t="s">
        <v>18</v>
      </c>
      <c r="F525" s="246" t="s">
        <v>438</v>
      </c>
      <c r="G525" s="244"/>
      <c r="H525" s="247">
        <v>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143</v>
      </c>
      <c r="AU525" s="253" t="s">
        <v>82</v>
      </c>
      <c r="AV525" s="14" t="s">
        <v>82</v>
      </c>
      <c r="AW525" s="14" t="s">
        <v>34</v>
      </c>
      <c r="AX525" s="14" t="s">
        <v>72</v>
      </c>
      <c r="AY525" s="253" t="s">
        <v>133</v>
      </c>
    </row>
    <row r="526" s="15" customFormat="1">
      <c r="A526" s="15"/>
      <c r="B526" s="254"/>
      <c r="C526" s="255"/>
      <c r="D526" s="234" t="s">
        <v>143</v>
      </c>
      <c r="E526" s="256" t="s">
        <v>18</v>
      </c>
      <c r="F526" s="257" t="s">
        <v>148</v>
      </c>
      <c r="G526" s="255"/>
      <c r="H526" s="258">
        <v>2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143</v>
      </c>
      <c r="AU526" s="264" t="s">
        <v>82</v>
      </c>
      <c r="AV526" s="15" t="s">
        <v>141</v>
      </c>
      <c r="AW526" s="15" t="s">
        <v>34</v>
      </c>
      <c r="AX526" s="15" t="s">
        <v>80</v>
      </c>
      <c r="AY526" s="264" t="s">
        <v>133</v>
      </c>
    </row>
    <row r="527" s="2" customFormat="1" ht="16.5" customHeight="1">
      <c r="A527" s="40"/>
      <c r="B527" s="41"/>
      <c r="C527" s="265" t="s">
        <v>684</v>
      </c>
      <c r="D527" s="265" t="s">
        <v>193</v>
      </c>
      <c r="E527" s="266" t="s">
        <v>1235</v>
      </c>
      <c r="F527" s="267" t="s">
        <v>1236</v>
      </c>
      <c r="G527" s="268" t="s">
        <v>151</v>
      </c>
      <c r="H527" s="269">
        <v>2</v>
      </c>
      <c r="I527" s="270"/>
      <c r="J527" s="269">
        <f>ROUND(I527*H527,2)</f>
        <v>0</v>
      </c>
      <c r="K527" s="267" t="s">
        <v>140</v>
      </c>
      <c r="L527" s="271"/>
      <c r="M527" s="272" t="s">
        <v>18</v>
      </c>
      <c r="N527" s="273" t="s">
        <v>43</v>
      </c>
      <c r="O527" s="86"/>
      <c r="P527" s="228">
        <f>O527*H527</f>
        <v>0</v>
      </c>
      <c r="Q527" s="228">
        <v>0.00069999999999999999</v>
      </c>
      <c r="R527" s="228">
        <f>Q527*H527</f>
        <v>0.0014</v>
      </c>
      <c r="S527" s="228">
        <v>0</v>
      </c>
      <c r="T527" s="22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30" t="s">
        <v>459</v>
      </c>
      <c r="AT527" s="230" t="s">
        <v>193</v>
      </c>
      <c r="AU527" s="230" t="s">
        <v>82</v>
      </c>
      <c r="AY527" s="19" t="s">
        <v>133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9" t="s">
        <v>80</v>
      </c>
      <c r="BK527" s="231">
        <f>ROUND(I527*H527,2)</f>
        <v>0</v>
      </c>
      <c r="BL527" s="19" t="s">
        <v>270</v>
      </c>
      <c r="BM527" s="230" t="s">
        <v>1237</v>
      </c>
    </row>
    <row r="528" s="13" customFormat="1">
      <c r="A528" s="13"/>
      <c r="B528" s="232"/>
      <c r="C528" s="233"/>
      <c r="D528" s="234" t="s">
        <v>143</v>
      </c>
      <c r="E528" s="235" t="s">
        <v>18</v>
      </c>
      <c r="F528" s="236" t="s">
        <v>1238</v>
      </c>
      <c r="G528" s="233"/>
      <c r="H528" s="235" t="s">
        <v>18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143</v>
      </c>
      <c r="AU528" s="242" t="s">
        <v>82</v>
      </c>
      <c r="AV528" s="13" t="s">
        <v>80</v>
      </c>
      <c r="AW528" s="13" t="s">
        <v>34</v>
      </c>
      <c r="AX528" s="13" t="s">
        <v>72</v>
      </c>
      <c r="AY528" s="242" t="s">
        <v>133</v>
      </c>
    </row>
    <row r="529" s="14" customFormat="1">
      <c r="A529" s="14"/>
      <c r="B529" s="243"/>
      <c r="C529" s="244"/>
      <c r="D529" s="234" t="s">
        <v>143</v>
      </c>
      <c r="E529" s="245" t="s">
        <v>18</v>
      </c>
      <c r="F529" s="246" t="s">
        <v>438</v>
      </c>
      <c r="G529" s="244"/>
      <c r="H529" s="247">
        <v>2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143</v>
      </c>
      <c r="AU529" s="253" t="s">
        <v>82</v>
      </c>
      <c r="AV529" s="14" t="s">
        <v>82</v>
      </c>
      <c r="AW529" s="14" t="s">
        <v>34</v>
      </c>
      <c r="AX529" s="14" t="s">
        <v>72</v>
      </c>
      <c r="AY529" s="253" t="s">
        <v>133</v>
      </c>
    </row>
    <row r="530" s="15" customFormat="1">
      <c r="A530" s="15"/>
      <c r="B530" s="254"/>
      <c r="C530" s="255"/>
      <c r="D530" s="234" t="s">
        <v>143</v>
      </c>
      <c r="E530" s="256" t="s">
        <v>18</v>
      </c>
      <c r="F530" s="257" t="s">
        <v>148</v>
      </c>
      <c r="G530" s="255"/>
      <c r="H530" s="258">
        <v>2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143</v>
      </c>
      <c r="AU530" s="264" t="s">
        <v>82</v>
      </c>
      <c r="AV530" s="15" t="s">
        <v>141</v>
      </c>
      <c r="AW530" s="15" t="s">
        <v>34</v>
      </c>
      <c r="AX530" s="15" t="s">
        <v>80</v>
      </c>
      <c r="AY530" s="264" t="s">
        <v>133</v>
      </c>
    </row>
    <row r="531" s="2" customFormat="1" ht="16.5" customHeight="1">
      <c r="A531" s="40"/>
      <c r="B531" s="41"/>
      <c r="C531" s="220" t="s">
        <v>690</v>
      </c>
      <c r="D531" s="220" t="s">
        <v>136</v>
      </c>
      <c r="E531" s="221" t="s">
        <v>1239</v>
      </c>
      <c r="F531" s="222" t="s">
        <v>1240</v>
      </c>
      <c r="G531" s="223" t="s">
        <v>151</v>
      </c>
      <c r="H531" s="224">
        <v>2</v>
      </c>
      <c r="I531" s="225"/>
      <c r="J531" s="224">
        <f>ROUND(I531*H531,2)</f>
        <v>0</v>
      </c>
      <c r="K531" s="222" t="s">
        <v>140</v>
      </c>
      <c r="L531" s="46"/>
      <c r="M531" s="226" t="s">
        <v>18</v>
      </c>
      <c r="N531" s="227" t="s">
        <v>43</v>
      </c>
      <c r="O531" s="86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0" t="s">
        <v>270</v>
      </c>
      <c r="AT531" s="230" t="s">
        <v>136</v>
      </c>
      <c r="AU531" s="230" t="s">
        <v>82</v>
      </c>
      <c r="AY531" s="19" t="s">
        <v>133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9" t="s">
        <v>80</v>
      </c>
      <c r="BK531" s="231">
        <f>ROUND(I531*H531,2)</f>
        <v>0</v>
      </c>
      <c r="BL531" s="19" t="s">
        <v>270</v>
      </c>
      <c r="BM531" s="230" t="s">
        <v>1241</v>
      </c>
    </row>
    <row r="532" s="13" customFormat="1">
      <c r="A532" s="13"/>
      <c r="B532" s="232"/>
      <c r="C532" s="233"/>
      <c r="D532" s="234" t="s">
        <v>143</v>
      </c>
      <c r="E532" s="235" t="s">
        <v>18</v>
      </c>
      <c r="F532" s="236" t="s">
        <v>1238</v>
      </c>
      <c r="G532" s="233"/>
      <c r="H532" s="235" t="s">
        <v>18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143</v>
      </c>
      <c r="AU532" s="242" t="s">
        <v>82</v>
      </c>
      <c r="AV532" s="13" t="s">
        <v>80</v>
      </c>
      <c r="AW532" s="13" t="s">
        <v>34</v>
      </c>
      <c r="AX532" s="13" t="s">
        <v>72</v>
      </c>
      <c r="AY532" s="242" t="s">
        <v>133</v>
      </c>
    </row>
    <row r="533" s="14" customFormat="1">
      <c r="A533" s="14"/>
      <c r="B533" s="243"/>
      <c r="C533" s="244"/>
      <c r="D533" s="234" t="s">
        <v>143</v>
      </c>
      <c r="E533" s="245" t="s">
        <v>18</v>
      </c>
      <c r="F533" s="246" t="s">
        <v>438</v>
      </c>
      <c r="G533" s="244"/>
      <c r="H533" s="247">
        <v>2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143</v>
      </c>
      <c r="AU533" s="253" t="s">
        <v>82</v>
      </c>
      <c r="AV533" s="14" t="s">
        <v>82</v>
      </c>
      <c r="AW533" s="14" t="s">
        <v>34</v>
      </c>
      <c r="AX533" s="14" t="s">
        <v>72</v>
      </c>
      <c r="AY533" s="253" t="s">
        <v>133</v>
      </c>
    </row>
    <row r="534" s="15" customFormat="1">
      <c r="A534" s="15"/>
      <c r="B534" s="254"/>
      <c r="C534" s="255"/>
      <c r="D534" s="234" t="s">
        <v>143</v>
      </c>
      <c r="E534" s="256" t="s">
        <v>18</v>
      </c>
      <c r="F534" s="257" t="s">
        <v>148</v>
      </c>
      <c r="G534" s="255"/>
      <c r="H534" s="258">
        <v>2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143</v>
      </c>
      <c r="AU534" s="264" t="s">
        <v>82</v>
      </c>
      <c r="AV534" s="15" t="s">
        <v>141</v>
      </c>
      <c r="AW534" s="15" t="s">
        <v>34</v>
      </c>
      <c r="AX534" s="15" t="s">
        <v>80</v>
      </c>
      <c r="AY534" s="264" t="s">
        <v>133</v>
      </c>
    </row>
    <row r="535" s="2" customFormat="1" ht="16.5" customHeight="1">
      <c r="A535" s="40"/>
      <c r="B535" s="41"/>
      <c r="C535" s="265" t="s">
        <v>695</v>
      </c>
      <c r="D535" s="265" t="s">
        <v>193</v>
      </c>
      <c r="E535" s="266" t="s">
        <v>1242</v>
      </c>
      <c r="F535" s="267" t="s">
        <v>1243</v>
      </c>
      <c r="G535" s="268" t="s">
        <v>151</v>
      </c>
      <c r="H535" s="269">
        <v>2</v>
      </c>
      <c r="I535" s="270"/>
      <c r="J535" s="269">
        <f>ROUND(I535*H535,2)</f>
        <v>0</v>
      </c>
      <c r="K535" s="267" t="s">
        <v>140</v>
      </c>
      <c r="L535" s="271"/>
      <c r="M535" s="272" t="s">
        <v>18</v>
      </c>
      <c r="N535" s="273" t="s">
        <v>43</v>
      </c>
      <c r="O535" s="86"/>
      <c r="P535" s="228">
        <f>O535*H535</f>
        <v>0</v>
      </c>
      <c r="Q535" s="228">
        <v>6.0000000000000002E-05</v>
      </c>
      <c r="R535" s="228">
        <f>Q535*H535</f>
        <v>0.00012</v>
      </c>
      <c r="S535" s="228">
        <v>0</v>
      </c>
      <c r="T535" s="22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0" t="s">
        <v>459</v>
      </c>
      <c r="AT535" s="230" t="s">
        <v>193</v>
      </c>
      <c r="AU535" s="230" t="s">
        <v>82</v>
      </c>
      <c r="AY535" s="19" t="s">
        <v>133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9" t="s">
        <v>80</v>
      </c>
      <c r="BK535" s="231">
        <f>ROUND(I535*H535,2)</f>
        <v>0</v>
      </c>
      <c r="BL535" s="19" t="s">
        <v>270</v>
      </c>
      <c r="BM535" s="230" t="s">
        <v>1244</v>
      </c>
    </row>
    <row r="536" s="13" customFormat="1">
      <c r="A536" s="13"/>
      <c r="B536" s="232"/>
      <c r="C536" s="233"/>
      <c r="D536" s="234" t="s">
        <v>143</v>
      </c>
      <c r="E536" s="235" t="s">
        <v>18</v>
      </c>
      <c r="F536" s="236" t="s">
        <v>1238</v>
      </c>
      <c r="G536" s="233"/>
      <c r="H536" s="235" t="s">
        <v>18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143</v>
      </c>
      <c r="AU536" s="242" t="s">
        <v>82</v>
      </c>
      <c r="AV536" s="13" t="s">
        <v>80</v>
      </c>
      <c r="AW536" s="13" t="s">
        <v>34</v>
      </c>
      <c r="AX536" s="13" t="s">
        <v>72</v>
      </c>
      <c r="AY536" s="242" t="s">
        <v>133</v>
      </c>
    </row>
    <row r="537" s="14" customFormat="1">
      <c r="A537" s="14"/>
      <c r="B537" s="243"/>
      <c r="C537" s="244"/>
      <c r="D537" s="234" t="s">
        <v>143</v>
      </c>
      <c r="E537" s="245" t="s">
        <v>18</v>
      </c>
      <c r="F537" s="246" t="s">
        <v>438</v>
      </c>
      <c r="G537" s="244"/>
      <c r="H537" s="247">
        <v>2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143</v>
      </c>
      <c r="AU537" s="253" t="s">
        <v>82</v>
      </c>
      <c r="AV537" s="14" t="s">
        <v>82</v>
      </c>
      <c r="AW537" s="14" t="s">
        <v>34</v>
      </c>
      <c r="AX537" s="14" t="s">
        <v>72</v>
      </c>
      <c r="AY537" s="253" t="s">
        <v>133</v>
      </c>
    </row>
    <row r="538" s="15" customFormat="1">
      <c r="A538" s="15"/>
      <c r="B538" s="254"/>
      <c r="C538" s="255"/>
      <c r="D538" s="234" t="s">
        <v>143</v>
      </c>
      <c r="E538" s="256" t="s">
        <v>18</v>
      </c>
      <c r="F538" s="257" t="s">
        <v>148</v>
      </c>
      <c r="G538" s="255"/>
      <c r="H538" s="258">
        <v>2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4" t="s">
        <v>143</v>
      </c>
      <c r="AU538" s="264" t="s">
        <v>82</v>
      </c>
      <c r="AV538" s="15" t="s">
        <v>141</v>
      </c>
      <c r="AW538" s="15" t="s">
        <v>34</v>
      </c>
      <c r="AX538" s="15" t="s">
        <v>80</v>
      </c>
      <c r="AY538" s="264" t="s">
        <v>133</v>
      </c>
    </row>
    <row r="539" s="2" customFormat="1" ht="21.75" customHeight="1">
      <c r="A539" s="40"/>
      <c r="B539" s="41"/>
      <c r="C539" s="220" t="s">
        <v>700</v>
      </c>
      <c r="D539" s="220" t="s">
        <v>136</v>
      </c>
      <c r="E539" s="221" t="s">
        <v>1245</v>
      </c>
      <c r="F539" s="222" t="s">
        <v>1246</v>
      </c>
      <c r="G539" s="223" t="s">
        <v>505</v>
      </c>
      <c r="H539" s="224">
        <v>6</v>
      </c>
      <c r="I539" s="225"/>
      <c r="J539" s="224">
        <f>ROUND(I539*H539,2)</f>
        <v>0</v>
      </c>
      <c r="K539" s="222" t="s">
        <v>140</v>
      </c>
      <c r="L539" s="46"/>
      <c r="M539" s="226" t="s">
        <v>18</v>
      </c>
      <c r="N539" s="227" t="s">
        <v>43</v>
      </c>
      <c r="O539" s="86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0" t="s">
        <v>270</v>
      </c>
      <c r="AT539" s="230" t="s">
        <v>136</v>
      </c>
      <c r="AU539" s="230" t="s">
        <v>82</v>
      </c>
      <c r="AY539" s="19" t="s">
        <v>133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9" t="s">
        <v>80</v>
      </c>
      <c r="BK539" s="231">
        <f>ROUND(I539*H539,2)</f>
        <v>0</v>
      </c>
      <c r="BL539" s="19" t="s">
        <v>270</v>
      </c>
      <c r="BM539" s="230" t="s">
        <v>1247</v>
      </c>
    </row>
    <row r="540" s="13" customFormat="1">
      <c r="A540" s="13"/>
      <c r="B540" s="232"/>
      <c r="C540" s="233"/>
      <c r="D540" s="234" t="s">
        <v>143</v>
      </c>
      <c r="E540" s="235" t="s">
        <v>18</v>
      </c>
      <c r="F540" s="236" t="s">
        <v>1248</v>
      </c>
      <c r="G540" s="233"/>
      <c r="H540" s="235" t="s">
        <v>18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143</v>
      </c>
      <c r="AU540" s="242" t="s">
        <v>82</v>
      </c>
      <c r="AV540" s="13" t="s">
        <v>80</v>
      </c>
      <c r="AW540" s="13" t="s">
        <v>34</v>
      </c>
      <c r="AX540" s="13" t="s">
        <v>72</v>
      </c>
      <c r="AY540" s="242" t="s">
        <v>133</v>
      </c>
    </row>
    <row r="541" s="14" customFormat="1">
      <c r="A541" s="14"/>
      <c r="B541" s="243"/>
      <c r="C541" s="244"/>
      <c r="D541" s="234" t="s">
        <v>143</v>
      </c>
      <c r="E541" s="245" t="s">
        <v>18</v>
      </c>
      <c r="F541" s="246" t="s">
        <v>169</v>
      </c>
      <c r="G541" s="244"/>
      <c r="H541" s="247">
        <v>6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143</v>
      </c>
      <c r="AU541" s="253" t="s">
        <v>82</v>
      </c>
      <c r="AV541" s="14" t="s">
        <v>82</v>
      </c>
      <c r="AW541" s="14" t="s">
        <v>34</v>
      </c>
      <c r="AX541" s="14" t="s">
        <v>72</v>
      </c>
      <c r="AY541" s="253" t="s">
        <v>133</v>
      </c>
    </row>
    <row r="542" s="15" customFormat="1">
      <c r="A542" s="15"/>
      <c r="B542" s="254"/>
      <c r="C542" s="255"/>
      <c r="D542" s="234" t="s">
        <v>143</v>
      </c>
      <c r="E542" s="256" t="s">
        <v>18</v>
      </c>
      <c r="F542" s="257" t="s">
        <v>148</v>
      </c>
      <c r="G542" s="255"/>
      <c r="H542" s="258">
        <v>6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143</v>
      </c>
      <c r="AU542" s="264" t="s">
        <v>82</v>
      </c>
      <c r="AV542" s="15" t="s">
        <v>141</v>
      </c>
      <c r="AW542" s="15" t="s">
        <v>34</v>
      </c>
      <c r="AX542" s="15" t="s">
        <v>80</v>
      </c>
      <c r="AY542" s="264" t="s">
        <v>133</v>
      </c>
    </row>
    <row r="543" s="2" customFormat="1" ht="16.5" customHeight="1">
      <c r="A543" s="40"/>
      <c r="B543" s="41"/>
      <c r="C543" s="265" t="s">
        <v>706</v>
      </c>
      <c r="D543" s="265" t="s">
        <v>193</v>
      </c>
      <c r="E543" s="266" t="s">
        <v>1249</v>
      </c>
      <c r="F543" s="267" t="s">
        <v>1250</v>
      </c>
      <c r="G543" s="268" t="s">
        <v>505</v>
      </c>
      <c r="H543" s="269">
        <v>6</v>
      </c>
      <c r="I543" s="270"/>
      <c r="J543" s="269">
        <f>ROUND(I543*H543,2)</f>
        <v>0</v>
      </c>
      <c r="K543" s="267" t="s">
        <v>670</v>
      </c>
      <c r="L543" s="271"/>
      <c r="M543" s="272" t="s">
        <v>18</v>
      </c>
      <c r="N543" s="273" t="s">
        <v>43</v>
      </c>
      <c r="O543" s="86"/>
      <c r="P543" s="228">
        <f>O543*H543</f>
        <v>0</v>
      </c>
      <c r="Q543" s="228">
        <v>0.0023999999999999998</v>
      </c>
      <c r="R543" s="228">
        <f>Q543*H543</f>
        <v>0.0144</v>
      </c>
      <c r="S543" s="228">
        <v>0</v>
      </c>
      <c r="T543" s="22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0" t="s">
        <v>459</v>
      </c>
      <c r="AT543" s="230" t="s">
        <v>193</v>
      </c>
      <c r="AU543" s="230" t="s">
        <v>82</v>
      </c>
      <c r="AY543" s="19" t="s">
        <v>133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9" t="s">
        <v>80</v>
      </c>
      <c r="BK543" s="231">
        <f>ROUND(I543*H543,2)</f>
        <v>0</v>
      </c>
      <c r="BL543" s="19" t="s">
        <v>270</v>
      </c>
      <c r="BM543" s="230" t="s">
        <v>1251</v>
      </c>
    </row>
    <row r="544" s="13" customFormat="1">
      <c r="A544" s="13"/>
      <c r="B544" s="232"/>
      <c r="C544" s="233"/>
      <c r="D544" s="234" t="s">
        <v>143</v>
      </c>
      <c r="E544" s="235" t="s">
        <v>18</v>
      </c>
      <c r="F544" s="236" t="s">
        <v>1252</v>
      </c>
      <c r="G544" s="233"/>
      <c r="H544" s="235" t="s">
        <v>18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143</v>
      </c>
      <c r="AU544" s="242" t="s">
        <v>82</v>
      </c>
      <c r="AV544" s="13" t="s">
        <v>80</v>
      </c>
      <c r="AW544" s="13" t="s">
        <v>34</v>
      </c>
      <c r="AX544" s="13" t="s">
        <v>72</v>
      </c>
      <c r="AY544" s="242" t="s">
        <v>133</v>
      </c>
    </row>
    <row r="545" s="14" customFormat="1">
      <c r="A545" s="14"/>
      <c r="B545" s="243"/>
      <c r="C545" s="244"/>
      <c r="D545" s="234" t="s">
        <v>143</v>
      </c>
      <c r="E545" s="245" t="s">
        <v>18</v>
      </c>
      <c r="F545" s="246" t="s">
        <v>169</v>
      </c>
      <c r="G545" s="244"/>
      <c r="H545" s="247">
        <v>6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143</v>
      </c>
      <c r="AU545" s="253" t="s">
        <v>82</v>
      </c>
      <c r="AV545" s="14" t="s">
        <v>82</v>
      </c>
      <c r="AW545" s="14" t="s">
        <v>34</v>
      </c>
      <c r="AX545" s="14" t="s">
        <v>72</v>
      </c>
      <c r="AY545" s="253" t="s">
        <v>133</v>
      </c>
    </row>
    <row r="546" s="15" customFormat="1">
      <c r="A546" s="15"/>
      <c r="B546" s="254"/>
      <c r="C546" s="255"/>
      <c r="D546" s="234" t="s">
        <v>143</v>
      </c>
      <c r="E546" s="256" t="s">
        <v>18</v>
      </c>
      <c r="F546" s="257" t="s">
        <v>148</v>
      </c>
      <c r="G546" s="255"/>
      <c r="H546" s="258">
        <v>6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143</v>
      </c>
      <c r="AU546" s="264" t="s">
        <v>82</v>
      </c>
      <c r="AV546" s="15" t="s">
        <v>141</v>
      </c>
      <c r="AW546" s="15" t="s">
        <v>34</v>
      </c>
      <c r="AX546" s="15" t="s">
        <v>80</v>
      </c>
      <c r="AY546" s="264" t="s">
        <v>133</v>
      </c>
    </row>
    <row r="547" s="2" customFormat="1" ht="16.5" customHeight="1">
      <c r="A547" s="40"/>
      <c r="B547" s="41"/>
      <c r="C547" s="220" t="s">
        <v>710</v>
      </c>
      <c r="D547" s="220" t="s">
        <v>136</v>
      </c>
      <c r="E547" s="221" t="s">
        <v>1253</v>
      </c>
      <c r="F547" s="222" t="s">
        <v>1254</v>
      </c>
      <c r="G547" s="223" t="s">
        <v>505</v>
      </c>
      <c r="H547" s="224">
        <v>6</v>
      </c>
      <c r="I547" s="225"/>
      <c r="J547" s="224">
        <f>ROUND(I547*H547,2)</f>
        <v>0</v>
      </c>
      <c r="K547" s="222" t="s">
        <v>140</v>
      </c>
      <c r="L547" s="46"/>
      <c r="M547" s="226" t="s">
        <v>18</v>
      </c>
      <c r="N547" s="227" t="s">
        <v>43</v>
      </c>
      <c r="O547" s="86"/>
      <c r="P547" s="228">
        <f>O547*H547</f>
        <v>0</v>
      </c>
      <c r="Q547" s="228">
        <v>0.00022000000000000001</v>
      </c>
      <c r="R547" s="228">
        <f>Q547*H547</f>
        <v>0.00132</v>
      </c>
      <c r="S547" s="228">
        <v>0</v>
      </c>
      <c r="T547" s="22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0" t="s">
        <v>270</v>
      </c>
      <c r="AT547" s="230" t="s">
        <v>136</v>
      </c>
      <c r="AU547" s="230" t="s">
        <v>82</v>
      </c>
      <c r="AY547" s="19" t="s">
        <v>133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9" t="s">
        <v>80</v>
      </c>
      <c r="BK547" s="231">
        <f>ROUND(I547*H547,2)</f>
        <v>0</v>
      </c>
      <c r="BL547" s="19" t="s">
        <v>270</v>
      </c>
      <c r="BM547" s="230" t="s">
        <v>1255</v>
      </c>
    </row>
    <row r="548" s="13" customFormat="1">
      <c r="A548" s="13"/>
      <c r="B548" s="232"/>
      <c r="C548" s="233"/>
      <c r="D548" s="234" t="s">
        <v>143</v>
      </c>
      <c r="E548" s="235" t="s">
        <v>18</v>
      </c>
      <c r="F548" s="236" t="s">
        <v>1256</v>
      </c>
      <c r="G548" s="233"/>
      <c r="H548" s="235" t="s">
        <v>18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143</v>
      </c>
      <c r="AU548" s="242" t="s">
        <v>82</v>
      </c>
      <c r="AV548" s="13" t="s">
        <v>80</v>
      </c>
      <c r="AW548" s="13" t="s">
        <v>34</v>
      </c>
      <c r="AX548" s="13" t="s">
        <v>72</v>
      </c>
      <c r="AY548" s="242" t="s">
        <v>133</v>
      </c>
    </row>
    <row r="549" s="14" customFormat="1">
      <c r="A549" s="14"/>
      <c r="B549" s="243"/>
      <c r="C549" s="244"/>
      <c r="D549" s="234" t="s">
        <v>143</v>
      </c>
      <c r="E549" s="245" t="s">
        <v>18</v>
      </c>
      <c r="F549" s="246" t="s">
        <v>169</v>
      </c>
      <c r="G549" s="244"/>
      <c r="H549" s="247">
        <v>6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143</v>
      </c>
      <c r="AU549" s="253" t="s">
        <v>82</v>
      </c>
      <c r="AV549" s="14" t="s">
        <v>82</v>
      </c>
      <c r="AW549" s="14" t="s">
        <v>34</v>
      </c>
      <c r="AX549" s="14" t="s">
        <v>72</v>
      </c>
      <c r="AY549" s="253" t="s">
        <v>133</v>
      </c>
    </row>
    <row r="550" s="15" customFormat="1">
      <c r="A550" s="15"/>
      <c r="B550" s="254"/>
      <c r="C550" s="255"/>
      <c r="D550" s="234" t="s">
        <v>143</v>
      </c>
      <c r="E550" s="256" t="s">
        <v>18</v>
      </c>
      <c r="F550" s="257" t="s">
        <v>148</v>
      </c>
      <c r="G550" s="255"/>
      <c r="H550" s="258">
        <v>6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143</v>
      </c>
      <c r="AU550" s="264" t="s">
        <v>82</v>
      </c>
      <c r="AV550" s="15" t="s">
        <v>141</v>
      </c>
      <c r="AW550" s="15" t="s">
        <v>34</v>
      </c>
      <c r="AX550" s="15" t="s">
        <v>80</v>
      </c>
      <c r="AY550" s="264" t="s">
        <v>133</v>
      </c>
    </row>
    <row r="551" s="2" customFormat="1" ht="21.75" customHeight="1">
      <c r="A551" s="40"/>
      <c r="B551" s="41"/>
      <c r="C551" s="220" t="s">
        <v>714</v>
      </c>
      <c r="D551" s="220" t="s">
        <v>136</v>
      </c>
      <c r="E551" s="221" t="s">
        <v>1257</v>
      </c>
      <c r="F551" s="222" t="s">
        <v>1258</v>
      </c>
      <c r="G551" s="223" t="s">
        <v>151</v>
      </c>
      <c r="H551" s="224">
        <v>2</v>
      </c>
      <c r="I551" s="225"/>
      <c r="J551" s="224">
        <f>ROUND(I551*H551,2)</f>
        <v>0</v>
      </c>
      <c r="K551" s="222" t="s">
        <v>140</v>
      </c>
      <c r="L551" s="46"/>
      <c r="M551" s="226" t="s">
        <v>18</v>
      </c>
      <c r="N551" s="227" t="s">
        <v>43</v>
      </c>
      <c r="O551" s="86"/>
      <c r="P551" s="228">
        <f>O551*H551</f>
        <v>0</v>
      </c>
      <c r="Q551" s="228">
        <v>0.00081999999999999998</v>
      </c>
      <c r="R551" s="228">
        <f>Q551*H551</f>
        <v>0.00164</v>
      </c>
      <c r="S551" s="228">
        <v>0</v>
      </c>
      <c r="T551" s="22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0" t="s">
        <v>270</v>
      </c>
      <c r="AT551" s="230" t="s">
        <v>136</v>
      </c>
      <c r="AU551" s="230" t="s">
        <v>82</v>
      </c>
      <c r="AY551" s="19" t="s">
        <v>133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9" t="s">
        <v>80</v>
      </c>
      <c r="BK551" s="231">
        <f>ROUND(I551*H551,2)</f>
        <v>0</v>
      </c>
      <c r="BL551" s="19" t="s">
        <v>270</v>
      </c>
      <c r="BM551" s="230" t="s">
        <v>1259</v>
      </c>
    </row>
    <row r="552" s="13" customFormat="1">
      <c r="A552" s="13"/>
      <c r="B552" s="232"/>
      <c r="C552" s="233"/>
      <c r="D552" s="234" t="s">
        <v>143</v>
      </c>
      <c r="E552" s="235" t="s">
        <v>18</v>
      </c>
      <c r="F552" s="236" t="s">
        <v>1256</v>
      </c>
      <c r="G552" s="233"/>
      <c r="H552" s="235" t="s">
        <v>18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143</v>
      </c>
      <c r="AU552" s="242" t="s">
        <v>82</v>
      </c>
      <c r="AV552" s="13" t="s">
        <v>80</v>
      </c>
      <c r="AW552" s="13" t="s">
        <v>34</v>
      </c>
      <c r="AX552" s="13" t="s">
        <v>72</v>
      </c>
      <c r="AY552" s="242" t="s">
        <v>133</v>
      </c>
    </row>
    <row r="553" s="14" customFormat="1">
      <c r="A553" s="14"/>
      <c r="B553" s="243"/>
      <c r="C553" s="244"/>
      <c r="D553" s="234" t="s">
        <v>143</v>
      </c>
      <c r="E553" s="245" t="s">
        <v>18</v>
      </c>
      <c r="F553" s="246" t="s">
        <v>438</v>
      </c>
      <c r="G553" s="244"/>
      <c r="H553" s="247">
        <v>2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143</v>
      </c>
      <c r="AU553" s="253" t="s">
        <v>82</v>
      </c>
      <c r="AV553" s="14" t="s">
        <v>82</v>
      </c>
      <c r="AW553" s="14" t="s">
        <v>34</v>
      </c>
      <c r="AX553" s="14" t="s">
        <v>72</v>
      </c>
      <c r="AY553" s="253" t="s">
        <v>133</v>
      </c>
    </row>
    <row r="554" s="15" customFormat="1">
      <c r="A554" s="15"/>
      <c r="B554" s="254"/>
      <c r="C554" s="255"/>
      <c r="D554" s="234" t="s">
        <v>143</v>
      </c>
      <c r="E554" s="256" t="s">
        <v>18</v>
      </c>
      <c r="F554" s="257" t="s">
        <v>148</v>
      </c>
      <c r="G554" s="255"/>
      <c r="H554" s="258">
        <v>2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143</v>
      </c>
      <c r="AU554" s="264" t="s">
        <v>82</v>
      </c>
      <c r="AV554" s="15" t="s">
        <v>141</v>
      </c>
      <c r="AW554" s="15" t="s">
        <v>34</v>
      </c>
      <c r="AX554" s="15" t="s">
        <v>80</v>
      </c>
      <c r="AY554" s="264" t="s">
        <v>133</v>
      </c>
    </row>
    <row r="555" s="2" customFormat="1" ht="21.75" customHeight="1">
      <c r="A555" s="40"/>
      <c r="B555" s="41"/>
      <c r="C555" s="220" t="s">
        <v>720</v>
      </c>
      <c r="D555" s="220" t="s">
        <v>136</v>
      </c>
      <c r="E555" s="221" t="s">
        <v>1260</v>
      </c>
      <c r="F555" s="222" t="s">
        <v>1261</v>
      </c>
      <c r="G555" s="223" t="s">
        <v>647</v>
      </c>
      <c r="H555" s="225"/>
      <c r="I555" s="225"/>
      <c r="J555" s="224">
        <f>ROUND(I555*H555,2)</f>
        <v>0</v>
      </c>
      <c r="K555" s="222" t="s">
        <v>140</v>
      </c>
      <c r="L555" s="46"/>
      <c r="M555" s="226" t="s">
        <v>18</v>
      </c>
      <c r="N555" s="227" t="s">
        <v>43</v>
      </c>
      <c r="O555" s="86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0" t="s">
        <v>270</v>
      </c>
      <c r="AT555" s="230" t="s">
        <v>136</v>
      </c>
      <c r="AU555" s="230" t="s">
        <v>82</v>
      </c>
      <c r="AY555" s="19" t="s">
        <v>133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9" t="s">
        <v>80</v>
      </c>
      <c r="BK555" s="231">
        <f>ROUND(I555*H555,2)</f>
        <v>0</v>
      </c>
      <c r="BL555" s="19" t="s">
        <v>270</v>
      </c>
      <c r="BM555" s="230" t="s">
        <v>1262</v>
      </c>
    </row>
    <row r="556" s="12" customFormat="1" ht="22.8" customHeight="1">
      <c r="A556" s="12"/>
      <c r="B556" s="204"/>
      <c r="C556" s="205"/>
      <c r="D556" s="206" t="s">
        <v>71</v>
      </c>
      <c r="E556" s="218" t="s">
        <v>1263</v>
      </c>
      <c r="F556" s="218" t="s">
        <v>1264</v>
      </c>
      <c r="G556" s="205"/>
      <c r="H556" s="205"/>
      <c r="I556" s="208"/>
      <c r="J556" s="219">
        <f>BK556</f>
        <v>0</v>
      </c>
      <c r="K556" s="205"/>
      <c r="L556" s="210"/>
      <c r="M556" s="211"/>
      <c r="N556" s="212"/>
      <c r="O556" s="212"/>
      <c r="P556" s="213">
        <f>SUM(P557:P577)</f>
        <v>0</v>
      </c>
      <c r="Q556" s="212"/>
      <c r="R556" s="213">
        <f>SUM(R557:R577)</f>
        <v>0.1257268</v>
      </c>
      <c r="S556" s="212"/>
      <c r="T556" s="214">
        <f>SUM(T557:T577)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5" t="s">
        <v>82</v>
      </c>
      <c r="AT556" s="216" t="s">
        <v>71</v>
      </c>
      <c r="AU556" s="216" t="s">
        <v>80</v>
      </c>
      <c r="AY556" s="215" t="s">
        <v>133</v>
      </c>
      <c r="BK556" s="217">
        <f>SUM(BK557:BK577)</f>
        <v>0</v>
      </c>
    </row>
    <row r="557" s="2" customFormat="1" ht="21.75" customHeight="1">
      <c r="A557" s="40"/>
      <c r="B557" s="41"/>
      <c r="C557" s="220" t="s">
        <v>724</v>
      </c>
      <c r="D557" s="220" t="s">
        <v>136</v>
      </c>
      <c r="E557" s="221" t="s">
        <v>1265</v>
      </c>
      <c r="F557" s="222" t="s">
        <v>1266</v>
      </c>
      <c r="G557" s="223" t="s">
        <v>178</v>
      </c>
      <c r="H557" s="224">
        <v>9.3200000000000003</v>
      </c>
      <c r="I557" s="225"/>
      <c r="J557" s="224">
        <f>ROUND(I557*H557,2)</f>
        <v>0</v>
      </c>
      <c r="K557" s="222" t="s">
        <v>140</v>
      </c>
      <c r="L557" s="46"/>
      <c r="M557" s="226" t="s">
        <v>18</v>
      </c>
      <c r="N557" s="227" t="s">
        <v>43</v>
      </c>
      <c r="O557" s="86"/>
      <c r="P557" s="228">
        <f>O557*H557</f>
        <v>0</v>
      </c>
      <c r="Q557" s="228">
        <v>0.012590000000000001</v>
      </c>
      <c r="R557" s="228">
        <f>Q557*H557</f>
        <v>0.11733880000000001</v>
      </c>
      <c r="S557" s="228">
        <v>0</v>
      </c>
      <c r="T557" s="22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0" t="s">
        <v>270</v>
      </c>
      <c r="AT557" s="230" t="s">
        <v>136</v>
      </c>
      <c r="AU557" s="230" t="s">
        <v>82</v>
      </c>
      <c r="AY557" s="19" t="s">
        <v>133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9" t="s">
        <v>80</v>
      </c>
      <c r="BK557" s="231">
        <f>ROUND(I557*H557,2)</f>
        <v>0</v>
      </c>
      <c r="BL557" s="19" t="s">
        <v>270</v>
      </c>
      <c r="BM557" s="230" t="s">
        <v>1267</v>
      </c>
    </row>
    <row r="558" s="13" customFormat="1">
      <c r="A558" s="13"/>
      <c r="B558" s="232"/>
      <c r="C558" s="233"/>
      <c r="D558" s="234" t="s">
        <v>143</v>
      </c>
      <c r="E558" s="235" t="s">
        <v>18</v>
      </c>
      <c r="F558" s="236" t="s">
        <v>1268</v>
      </c>
      <c r="G558" s="233"/>
      <c r="H558" s="235" t="s">
        <v>18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143</v>
      </c>
      <c r="AU558" s="242" t="s">
        <v>82</v>
      </c>
      <c r="AV558" s="13" t="s">
        <v>80</v>
      </c>
      <c r="AW558" s="13" t="s">
        <v>34</v>
      </c>
      <c r="AX558" s="13" t="s">
        <v>72</v>
      </c>
      <c r="AY558" s="242" t="s">
        <v>133</v>
      </c>
    </row>
    <row r="559" s="14" customFormat="1">
      <c r="A559" s="14"/>
      <c r="B559" s="243"/>
      <c r="C559" s="244"/>
      <c r="D559" s="234" t="s">
        <v>143</v>
      </c>
      <c r="E559" s="245" t="s">
        <v>18</v>
      </c>
      <c r="F559" s="246" t="s">
        <v>1269</v>
      </c>
      <c r="G559" s="244"/>
      <c r="H559" s="247">
        <v>6.6200000000000001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143</v>
      </c>
      <c r="AU559" s="253" t="s">
        <v>82</v>
      </c>
      <c r="AV559" s="14" t="s">
        <v>82</v>
      </c>
      <c r="AW559" s="14" t="s">
        <v>34</v>
      </c>
      <c r="AX559" s="14" t="s">
        <v>72</v>
      </c>
      <c r="AY559" s="253" t="s">
        <v>133</v>
      </c>
    </row>
    <row r="560" s="14" customFormat="1">
      <c r="A560" s="14"/>
      <c r="B560" s="243"/>
      <c r="C560" s="244"/>
      <c r="D560" s="234" t="s">
        <v>143</v>
      </c>
      <c r="E560" s="245" t="s">
        <v>18</v>
      </c>
      <c r="F560" s="246" t="s">
        <v>1270</v>
      </c>
      <c r="G560" s="244"/>
      <c r="H560" s="247">
        <v>2.7000000000000002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143</v>
      </c>
      <c r="AU560" s="253" t="s">
        <v>82</v>
      </c>
      <c r="AV560" s="14" t="s">
        <v>82</v>
      </c>
      <c r="AW560" s="14" t="s">
        <v>34</v>
      </c>
      <c r="AX560" s="14" t="s">
        <v>72</v>
      </c>
      <c r="AY560" s="253" t="s">
        <v>133</v>
      </c>
    </row>
    <row r="561" s="15" customFormat="1">
      <c r="A561" s="15"/>
      <c r="B561" s="254"/>
      <c r="C561" s="255"/>
      <c r="D561" s="234" t="s">
        <v>143</v>
      </c>
      <c r="E561" s="256" t="s">
        <v>18</v>
      </c>
      <c r="F561" s="257" t="s">
        <v>148</v>
      </c>
      <c r="G561" s="255"/>
      <c r="H561" s="258">
        <v>9.3200000000000003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143</v>
      </c>
      <c r="AU561" s="264" t="s">
        <v>82</v>
      </c>
      <c r="AV561" s="15" t="s">
        <v>141</v>
      </c>
      <c r="AW561" s="15" t="s">
        <v>34</v>
      </c>
      <c r="AX561" s="15" t="s">
        <v>80</v>
      </c>
      <c r="AY561" s="264" t="s">
        <v>133</v>
      </c>
    </row>
    <row r="562" s="2" customFormat="1" ht="21.75" customHeight="1">
      <c r="A562" s="40"/>
      <c r="B562" s="41"/>
      <c r="C562" s="220" t="s">
        <v>731</v>
      </c>
      <c r="D562" s="220" t="s">
        <v>136</v>
      </c>
      <c r="E562" s="221" t="s">
        <v>1271</v>
      </c>
      <c r="F562" s="222" t="s">
        <v>1272</v>
      </c>
      <c r="G562" s="223" t="s">
        <v>178</v>
      </c>
      <c r="H562" s="224">
        <v>9.3200000000000003</v>
      </c>
      <c r="I562" s="225"/>
      <c r="J562" s="224">
        <f>ROUND(I562*H562,2)</f>
        <v>0</v>
      </c>
      <c r="K562" s="222" t="s">
        <v>140</v>
      </c>
      <c r="L562" s="46"/>
      <c r="M562" s="226" t="s">
        <v>18</v>
      </c>
      <c r="N562" s="227" t="s">
        <v>43</v>
      </c>
      <c r="O562" s="86"/>
      <c r="P562" s="228">
        <f>O562*H562</f>
        <v>0</v>
      </c>
      <c r="Q562" s="228">
        <v>0.00010000000000000001</v>
      </c>
      <c r="R562" s="228">
        <f>Q562*H562</f>
        <v>0.0009320000000000001</v>
      </c>
      <c r="S562" s="228">
        <v>0</v>
      </c>
      <c r="T562" s="22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0" t="s">
        <v>270</v>
      </c>
      <c r="AT562" s="230" t="s">
        <v>136</v>
      </c>
      <c r="AU562" s="230" t="s">
        <v>82</v>
      </c>
      <c r="AY562" s="19" t="s">
        <v>133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9" t="s">
        <v>80</v>
      </c>
      <c r="BK562" s="231">
        <f>ROUND(I562*H562,2)</f>
        <v>0</v>
      </c>
      <c r="BL562" s="19" t="s">
        <v>270</v>
      </c>
      <c r="BM562" s="230" t="s">
        <v>1273</v>
      </c>
    </row>
    <row r="563" s="13" customFormat="1">
      <c r="A563" s="13"/>
      <c r="B563" s="232"/>
      <c r="C563" s="233"/>
      <c r="D563" s="234" t="s">
        <v>143</v>
      </c>
      <c r="E563" s="235" t="s">
        <v>18</v>
      </c>
      <c r="F563" s="236" t="s">
        <v>1268</v>
      </c>
      <c r="G563" s="233"/>
      <c r="H563" s="235" t="s">
        <v>18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143</v>
      </c>
      <c r="AU563" s="242" t="s">
        <v>82</v>
      </c>
      <c r="AV563" s="13" t="s">
        <v>80</v>
      </c>
      <c r="AW563" s="13" t="s">
        <v>34</v>
      </c>
      <c r="AX563" s="13" t="s">
        <v>72</v>
      </c>
      <c r="AY563" s="242" t="s">
        <v>133</v>
      </c>
    </row>
    <row r="564" s="14" customFormat="1">
      <c r="A564" s="14"/>
      <c r="B564" s="243"/>
      <c r="C564" s="244"/>
      <c r="D564" s="234" t="s">
        <v>143</v>
      </c>
      <c r="E564" s="245" t="s">
        <v>18</v>
      </c>
      <c r="F564" s="246" t="s">
        <v>1269</v>
      </c>
      <c r="G564" s="244"/>
      <c r="H564" s="247">
        <v>6.6200000000000001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143</v>
      </c>
      <c r="AU564" s="253" t="s">
        <v>82</v>
      </c>
      <c r="AV564" s="14" t="s">
        <v>82</v>
      </c>
      <c r="AW564" s="14" t="s">
        <v>34</v>
      </c>
      <c r="AX564" s="14" t="s">
        <v>72</v>
      </c>
      <c r="AY564" s="253" t="s">
        <v>133</v>
      </c>
    </row>
    <row r="565" s="14" customFormat="1">
      <c r="A565" s="14"/>
      <c r="B565" s="243"/>
      <c r="C565" s="244"/>
      <c r="D565" s="234" t="s">
        <v>143</v>
      </c>
      <c r="E565" s="245" t="s">
        <v>18</v>
      </c>
      <c r="F565" s="246" t="s">
        <v>1270</v>
      </c>
      <c r="G565" s="244"/>
      <c r="H565" s="247">
        <v>2.7000000000000002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143</v>
      </c>
      <c r="AU565" s="253" t="s">
        <v>82</v>
      </c>
      <c r="AV565" s="14" t="s">
        <v>82</v>
      </c>
      <c r="AW565" s="14" t="s">
        <v>34</v>
      </c>
      <c r="AX565" s="14" t="s">
        <v>72</v>
      </c>
      <c r="AY565" s="253" t="s">
        <v>133</v>
      </c>
    </row>
    <row r="566" s="15" customFormat="1">
      <c r="A566" s="15"/>
      <c r="B566" s="254"/>
      <c r="C566" s="255"/>
      <c r="D566" s="234" t="s">
        <v>143</v>
      </c>
      <c r="E566" s="256" t="s">
        <v>18</v>
      </c>
      <c r="F566" s="257" t="s">
        <v>148</v>
      </c>
      <c r="G566" s="255"/>
      <c r="H566" s="258">
        <v>9.3200000000000003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143</v>
      </c>
      <c r="AU566" s="264" t="s">
        <v>82</v>
      </c>
      <c r="AV566" s="15" t="s">
        <v>141</v>
      </c>
      <c r="AW566" s="15" t="s">
        <v>34</v>
      </c>
      <c r="AX566" s="15" t="s">
        <v>80</v>
      </c>
      <c r="AY566" s="264" t="s">
        <v>133</v>
      </c>
    </row>
    <row r="567" s="2" customFormat="1" ht="16.5" customHeight="1">
      <c r="A567" s="40"/>
      <c r="B567" s="41"/>
      <c r="C567" s="220" t="s">
        <v>737</v>
      </c>
      <c r="D567" s="220" t="s">
        <v>136</v>
      </c>
      <c r="E567" s="221" t="s">
        <v>1274</v>
      </c>
      <c r="F567" s="222" t="s">
        <v>1275</v>
      </c>
      <c r="G567" s="223" t="s">
        <v>178</v>
      </c>
      <c r="H567" s="224">
        <v>9.3200000000000003</v>
      </c>
      <c r="I567" s="225"/>
      <c r="J567" s="224">
        <f>ROUND(I567*H567,2)</f>
        <v>0</v>
      </c>
      <c r="K567" s="222" t="s">
        <v>140</v>
      </c>
      <c r="L567" s="46"/>
      <c r="M567" s="226" t="s">
        <v>18</v>
      </c>
      <c r="N567" s="227" t="s">
        <v>43</v>
      </c>
      <c r="O567" s="86"/>
      <c r="P567" s="228">
        <f>O567*H567</f>
        <v>0</v>
      </c>
      <c r="Q567" s="228">
        <v>0.00010000000000000001</v>
      </c>
      <c r="R567" s="228">
        <f>Q567*H567</f>
        <v>0.0009320000000000001</v>
      </c>
      <c r="S567" s="228">
        <v>0</v>
      </c>
      <c r="T567" s="22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0" t="s">
        <v>270</v>
      </c>
      <c r="AT567" s="230" t="s">
        <v>136</v>
      </c>
      <c r="AU567" s="230" t="s">
        <v>82</v>
      </c>
      <c r="AY567" s="19" t="s">
        <v>133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9" t="s">
        <v>80</v>
      </c>
      <c r="BK567" s="231">
        <f>ROUND(I567*H567,2)</f>
        <v>0</v>
      </c>
      <c r="BL567" s="19" t="s">
        <v>270</v>
      </c>
      <c r="BM567" s="230" t="s">
        <v>1276</v>
      </c>
    </row>
    <row r="568" s="13" customFormat="1">
      <c r="A568" s="13"/>
      <c r="B568" s="232"/>
      <c r="C568" s="233"/>
      <c r="D568" s="234" t="s">
        <v>143</v>
      </c>
      <c r="E568" s="235" t="s">
        <v>18</v>
      </c>
      <c r="F568" s="236" t="s">
        <v>1268</v>
      </c>
      <c r="G568" s="233"/>
      <c r="H568" s="235" t="s">
        <v>18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143</v>
      </c>
      <c r="AU568" s="242" t="s">
        <v>82</v>
      </c>
      <c r="AV568" s="13" t="s">
        <v>80</v>
      </c>
      <c r="AW568" s="13" t="s">
        <v>34</v>
      </c>
      <c r="AX568" s="13" t="s">
        <v>72</v>
      </c>
      <c r="AY568" s="242" t="s">
        <v>133</v>
      </c>
    </row>
    <row r="569" s="14" customFormat="1">
      <c r="A569" s="14"/>
      <c r="B569" s="243"/>
      <c r="C569" s="244"/>
      <c r="D569" s="234" t="s">
        <v>143</v>
      </c>
      <c r="E569" s="245" t="s">
        <v>18</v>
      </c>
      <c r="F569" s="246" t="s">
        <v>1269</v>
      </c>
      <c r="G569" s="244"/>
      <c r="H569" s="247">
        <v>6.6200000000000001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143</v>
      </c>
      <c r="AU569" s="253" t="s">
        <v>82</v>
      </c>
      <c r="AV569" s="14" t="s">
        <v>82</v>
      </c>
      <c r="AW569" s="14" t="s">
        <v>34</v>
      </c>
      <c r="AX569" s="14" t="s">
        <v>72</v>
      </c>
      <c r="AY569" s="253" t="s">
        <v>133</v>
      </c>
    </row>
    <row r="570" s="14" customFormat="1">
      <c r="A570" s="14"/>
      <c r="B570" s="243"/>
      <c r="C570" s="244"/>
      <c r="D570" s="234" t="s">
        <v>143</v>
      </c>
      <c r="E570" s="245" t="s">
        <v>18</v>
      </c>
      <c r="F570" s="246" t="s">
        <v>1270</v>
      </c>
      <c r="G570" s="244"/>
      <c r="H570" s="247">
        <v>2.7000000000000002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143</v>
      </c>
      <c r="AU570" s="253" t="s">
        <v>82</v>
      </c>
      <c r="AV570" s="14" t="s">
        <v>82</v>
      </c>
      <c r="AW570" s="14" t="s">
        <v>34</v>
      </c>
      <c r="AX570" s="14" t="s">
        <v>72</v>
      </c>
      <c r="AY570" s="253" t="s">
        <v>133</v>
      </c>
    </row>
    <row r="571" s="15" customFormat="1">
      <c r="A571" s="15"/>
      <c r="B571" s="254"/>
      <c r="C571" s="255"/>
      <c r="D571" s="234" t="s">
        <v>143</v>
      </c>
      <c r="E571" s="256" t="s">
        <v>18</v>
      </c>
      <c r="F571" s="257" t="s">
        <v>148</v>
      </c>
      <c r="G571" s="255"/>
      <c r="H571" s="258">
        <v>9.3200000000000003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143</v>
      </c>
      <c r="AU571" s="264" t="s">
        <v>82</v>
      </c>
      <c r="AV571" s="15" t="s">
        <v>141</v>
      </c>
      <c r="AW571" s="15" t="s">
        <v>34</v>
      </c>
      <c r="AX571" s="15" t="s">
        <v>80</v>
      </c>
      <c r="AY571" s="264" t="s">
        <v>133</v>
      </c>
    </row>
    <row r="572" s="2" customFormat="1" ht="16.5" customHeight="1">
      <c r="A572" s="40"/>
      <c r="B572" s="41"/>
      <c r="C572" s="220" t="s">
        <v>743</v>
      </c>
      <c r="D572" s="220" t="s">
        <v>136</v>
      </c>
      <c r="E572" s="221" t="s">
        <v>1277</v>
      </c>
      <c r="F572" s="222" t="s">
        <v>1278</v>
      </c>
      <c r="G572" s="223" t="s">
        <v>178</v>
      </c>
      <c r="H572" s="224">
        <v>9.3200000000000003</v>
      </c>
      <c r="I572" s="225"/>
      <c r="J572" s="224">
        <f>ROUND(I572*H572,2)</f>
        <v>0</v>
      </c>
      <c r="K572" s="222" t="s">
        <v>140</v>
      </c>
      <c r="L572" s="46"/>
      <c r="M572" s="226" t="s">
        <v>18</v>
      </c>
      <c r="N572" s="227" t="s">
        <v>43</v>
      </c>
      <c r="O572" s="86"/>
      <c r="P572" s="228">
        <f>O572*H572</f>
        <v>0</v>
      </c>
      <c r="Q572" s="228">
        <v>0.00069999999999999999</v>
      </c>
      <c r="R572" s="228">
        <f>Q572*H572</f>
        <v>0.0065240000000000003</v>
      </c>
      <c r="S572" s="228">
        <v>0</v>
      </c>
      <c r="T572" s="22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0" t="s">
        <v>270</v>
      </c>
      <c r="AT572" s="230" t="s">
        <v>136</v>
      </c>
      <c r="AU572" s="230" t="s">
        <v>82</v>
      </c>
      <c r="AY572" s="19" t="s">
        <v>133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9" t="s">
        <v>80</v>
      </c>
      <c r="BK572" s="231">
        <f>ROUND(I572*H572,2)</f>
        <v>0</v>
      </c>
      <c r="BL572" s="19" t="s">
        <v>270</v>
      </c>
      <c r="BM572" s="230" t="s">
        <v>1279</v>
      </c>
    </row>
    <row r="573" s="13" customFormat="1">
      <c r="A573" s="13"/>
      <c r="B573" s="232"/>
      <c r="C573" s="233"/>
      <c r="D573" s="234" t="s">
        <v>143</v>
      </c>
      <c r="E573" s="235" t="s">
        <v>18</v>
      </c>
      <c r="F573" s="236" t="s">
        <v>1268</v>
      </c>
      <c r="G573" s="233"/>
      <c r="H573" s="235" t="s">
        <v>18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143</v>
      </c>
      <c r="AU573" s="242" t="s">
        <v>82</v>
      </c>
      <c r="AV573" s="13" t="s">
        <v>80</v>
      </c>
      <c r="AW573" s="13" t="s">
        <v>34</v>
      </c>
      <c r="AX573" s="13" t="s">
        <v>72</v>
      </c>
      <c r="AY573" s="242" t="s">
        <v>133</v>
      </c>
    </row>
    <row r="574" s="14" customFormat="1">
      <c r="A574" s="14"/>
      <c r="B574" s="243"/>
      <c r="C574" s="244"/>
      <c r="D574" s="234" t="s">
        <v>143</v>
      </c>
      <c r="E574" s="245" t="s">
        <v>18</v>
      </c>
      <c r="F574" s="246" t="s">
        <v>1269</v>
      </c>
      <c r="G574" s="244"/>
      <c r="H574" s="247">
        <v>6.6200000000000001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143</v>
      </c>
      <c r="AU574" s="253" t="s">
        <v>82</v>
      </c>
      <c r="AV574" s="14" t="s">
        <v>82</v>
      </c>
      <c r="AW574" s="14" t="s">
        <v>34</v>
      </c>
      <c r="AX574" s="14" t="s">
        <v>72</v>
      </c>
      <c r="AY574" s="253" t="s">
        <v>133</v>
      </c>
    </row>
    <row r="575" s="14" customFormat="1">
      <c r="A575" s="14"/>
      <c r="B575" s="243"/>
      <c r="C575" s="244"/>
      <c r="D575" s="234" t="s">
        <v>143</v>
      </c>
      <c r="E575" s="245" t="s">
        <v>18</v>
      </c>
      <c r="F575" s="246" t="s">
        <v>1270</v>
      </c>
      <c r="G575" s="244"/>
      <c r="H575" s="247">
        <v>2.7000000000000002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143</v>
      </c>
      <c r="AU575" s="253" t="s">
        <v>82</v>
      </c>
      <c r="AV575" s="14" t="s">
        <v>82</v>
      </c>
      <c r="AW575" s="14" t="s">
        <v>34</v>
      </c>
      <c r="AX575" s="14" t="s">
        <v>72</v>
      </c>
      <c r="AY575" s="253" t="s">
        <v>133</v>
      </c>
    </row>
    <row r="576" s="15" customFormat="1">
      <c r="A576" s="15"/>
      <c r="B576" s="254"/>
      <c r="C576" s="255"/>
      <c r="D576" s="234" t="s">
        <v>143</v>
      </c>
      <c r="E576" s="256" t="s">
        <v>18</v>
      </c>
      <c r="F576" s="257" t="s">
        <v>148</v>
      </c>
      <c r="G576" s="255"/>
      <c r="H576" s="258">
        <v>9.3200000000000003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4" t="s">
        <v>143</v>
      </c>
      <c r="AU576" s="264" t="s">
        <v>82</v>
      </c>
      <c r="AV576" s="15" t="s">
        <v>141</v>
      </c>
      <c r="AW576" s="15" t="s">
        <v>34</v>
      </c>
      <c r="AX576" s="15" t="s">
        <v>80</v>
      </c>
      <c r="AY576" s="264" t="s">
        <v>133</v>
      </c>
    </row>
    <row r="577" s="2" customFormat="1" ht="21.75" customHeight="1">
      <c r="A577" s="40"/>
      <c r="B577" s="41"/>
      <c r="C577" s="220" t="s">
        <v>747</v>
      </c>
      <c r="D577" s="220" t="s">
        <v>136</v>
      </c>
      <c r="E577" s="221" t="s">
        <v>1280</v>
      </c>
      <c r="F577" s="222" t="s">
        <v>1281</v>
      </c>
      <c r="G577" s="223" t="s">
        <v>647</v>
      </c>
      <c r="H577" s="225"/>
      <c r="I577" s="225"/>
      <c r="J577" s="224">
        <f>ROUND(I577*H577,2)</f>
        <v>0</v>
      </c>
      <c r="K577" s="222" t="s">
        <v>140</v>
      </c>
      <c r="L577" s="46"/>
      <c r="M577" s="226" t="s">
        <v>18</v>
      </c>
      <c r="N577" s="227" t="s">
        <v>43</v>
      </c>
      <c r="O577" s="86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0" t="s">
        <v>270</v>
      </c>
      <c r="AT577" s="230" t="s">
        <v>136</v>
      </c>
      <c r="AU577" s="230" t="s">
        <v>82</v>
      </c>
      <c r="AY577" s="19" t="s">
        <v>133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9" t="s">
        <v>80</v>
      </c>
      <c r="BK577" s="231">
        <f>ROUND(I577*H577,2)</f>
        <v>0</v>
      </c>
      <c r="BL577" s="19" t="s">
        <v>270</v>
      </c>
      <c r="BM577" s="230" t="s">
        <v>1282</v>
      </c>
    </row>
    <row r="578" s="12" customFormat="1" ht="22.8" customHeight="1">
      <c r="A578" s="12"/>
      <c r="B578" s="204"/>
      <c r="C578" s="205"/>
      <c r="D578" s="206" t="s">
        <v>71</v>
      </c>
      <c r="E578" s="218" t="s">
        <v>735</v>
      </c>
      <c r="F578" s="218" t="s">
        <v>736</v>
      </c>
      <c r="G578" s="205"/>
      <c r="H578" s="205"/>
      <c r="I578" s="208"/>
      <c r="J578" s="219">
        <f>BK578</f>
        <v>0</v>
      </c>
      <c r="K578" s="205"/>
      <c r="L578" s="210"/>
      <c r="M578" s="211"/>
      <c r="N578" s="212"/>
      <c r="O578" s="212"/>
      <c r="P578" s="213">
        <f>SUM(P579:P615)</f>
        <v>0</v>
      </c>
      <c r="Q578" s="212"/>
      <c r="R578" s="213">
        <f>SUM(R579:R615)</f>
        <v>0.12420000000000002</v>
      </c>
      <c r="S578" s="212"/>
      <c r="T578" s="214">
        <f>SUM(T579:T615)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5" t="s">
        <v>82</v>
      </c>
      <c r="AT578" s="216" t="s">
        <v>71</v>
      </c>
      <c r="AU578" s="216" t="s">
        <v>80</v>
      </c>
      <c r="AY578" s="215" t="s">
        <v>133</v>
      </c>
      <c r="BK578" s="217">
        <f>SUM(BK579:BK615)</f>
        <v>0</v>
      </c>
    </row>
    <row r="579" s="2" customFormat="1" ht="21.75" customHeight="1">
      <c r="A579" s="40"/>
      <c r="B579" s="41"/>
      <c r="C579" s="220" t="s">
        <v>752</v>
      </c>
      <c r="D579" s="220" t="s">
        <v>136</v>
      </c>
      <c r="E579" s="221" t="s">
        <v>818</v>
      </c>
      <c r="F579" s="222" t="s">
        <v>819</v>
      </c>
      <c r="G579" s="223" t="s">
        <v>178</v>
      </c>
      <c r="H579" s="224">
        <v>9.0999999999999996</v>
      </c>
      <c r="I579" s="225"/>
      <c r="J579" s="224">
        <f>ROUND(I579*H579,2)</f>
        <v>0</v>
      </c>
      <c r="K579" s="222" t="s">
        <v>670</v>
      </c>
      <c r="L579" s="46"/>
      <c r="M579" s="226" t="s">
        <v>18</v>
      </c>
      <c r="N579" s="227" t="s">
        <v>43</v>
      </c>
      <c r="O579" s="86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0" t="s">
        <v>270</v>
      </c>
      <c r="AT579" s="230" t="s">
        <v>136</v>
      </c>
      <c r="AU579" s="230" t="s">
        <v>82</v>
      </c>
      <c r="AY579" s="19" t="s">
        <v>133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9" t="s">
        <v>80</v>
      </c>
      <c r="BK579" s="231">
        <f>ROUND(I579*H579,2)</f>
        <v>0</v>
      </c>
      <c r="BL579" s="19" t="s">
        <v>270</v>
      </c>
      <c r="BM579" s="230" t="s">
        <v>1283</v>
      </c>
    </row>
    <row r="580" s="13" customFormat="1">
      <c r="A580" s="13"/>
      <c r="B580" s="232"/>
      <c r="C580" s="233"/>
      <c r="D580" s="234" t="s">
        <v>143</v>
      </c>
      <c r="E580" s="235" t="s">
        <v>18</v>
      </c>
      <c r="F580" s="236" t="s">
        <v>1284</v>
      </c>
      <c r="G580" s="233"/>
      <c r="H580" s="235" t="s">
        <v>18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143</v>
      </c>
      <c r="AU580" s="242" t="s">
        <v>82</v>
      </c>
      <c r="AV580" s="13" t="s">
        <v>80</v>
      </c>
      <c r="AW580" s="13" t="s">
        <v>34</v>
      </c>
      <c r="AX580" s="13" t="s">
        <v>72</v>
      </c>
      <c r="AY580" s="242" t="s">
        <v>133</v>
      </c>
    </row>
    <row r="581" s="13" customFormat="1">
      <c r="A581" s="13"/>
      <c r="B581" s="232"/>
      <c r="C581" s="233"/>
      <c r="D581" s="234" t="s">
        <v>143</v>
      </c>
      <c r="E581" s="235" t="s">
        <v>18</v>
      </c>
      <c r="F581" s="236" t="s">
        <v>1106</v>
      </c>
      <c r="G581" s="233"/>
      <c r="H581" s="235" t="s">
        <v>18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143</v>
      </c>
      <c r="AU581" s="242" t="s">
        <v>82</v>
      </c>
      <c r="AV581" s="13" t="s">
        <v>80</v>
      </c>
      <c r="AW581" s="13" t="s">
        <v>34</v>
      </c>
      <c r="AX581" s="13" t="s">
        <v>72</v>
      </c>
      <c r="AY581" s="242" t="s">
        <v>133</v>
      </c>
    </row>
    <row r="582" s="14" customFormat="1">
      <c r="A582" s="14"/>
      <c r="B582" s="243"/>
      <c r="C582" s="244"/>
      <c r="D582" s="234" t="s">
        <v>143</v>
      </c>
      <c r="E582" s="245" t="s">
        <v>18</v>
      </c>
      <c r="F582" s="246" t="s">
        <v>1285</v>
      </c>
      <c r="G582" s="244"/>
      <c r="H582" s="247">
        <v>5.0599999999999996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143</v>
      </c>
      <c r="AU582" s="253" t="s">
        <v>82</v>
      </c>
      <c r="AV582" s="14" t="s">
        <v>82</v>
      </c>
      <c r="AW582" s="14" t="s">
        <v>34</v>
      </c>
      <c r="AX582" s="14" t="s">
        <v>72</v>
      </c>
      <c r="AY582" s="253" t="s">
        <v>133</v>
      </c>
    </row>
    <row r="583" s="14" customFormat="1">
      <c r="A583" s="14"/>
      <c r="B583" s="243"/>
      <c r="C583" s="244"/>
      <c r="D583" s="234" t="s">
        <v>143</v>
      </c>
      <c r="E583" s="245" t="s">
        <v>18</v>
      </c>
      <c r="F583" s="246" t="s">
        <v>1286</v>
      </c>
      <c r="G583" s="244"/>
      <c r="H583" s="247">
        <v>1.8400000000000001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143</v>
      </c>
      <c r="AU583" s="253" t="s">
        <v>82</v>
      </c>
      <c r="AV583" s="14" t="s">
        <v>82</v>
      </c>
      <c r="AW583" s="14" t="s">
        <v>34</v>
      </c>
      <c r="AX583" s="14" t="s">
        <v>72</v>
      </c>
      <c r="AY583" s="253" t="s">
        <v>133</v>
      </c>
    </row>
    <row r="584" s="14" customFormat="1">
      <c r="A584" s="14"/>
      <c r="B584" s="243"/>
      <c r="C584" s="244"/>
      <c r="D584" s="234" t="s">
        <v>143</v>
      </c>
      <c r="E584" s="245" t="s">
        <v>18</v>
      </c>
      <c r="F584" s="246" t="s">
        <v>1287</v>
      </c>
      <c r="G584" s="244"/>
      <c r="H584" s="247">
        <v>2.2000000000000002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143</v>
      </c>
      <c r="AU584" s="253" t="s">
        <v>82</v>
      </c>
      <c r="AV584" s="14" t="s">
        <v>82</v>
      </c>
      <c r="AW584" s="14" t="s">
        <v>34</v>
      </c>
      <c r="AX584" s="14" t="s">
        <v>72</v>
      </c>
      <c r="AY584" s="253" t="s">
        <v>133</v>
      </c>
    </row>
    <row r="585" s="15" customFormat="1">
      <c r="A585" s="15"/>
      <c r="B585" s="254"/>
      <c r="C585" s="255"/>
      <c r="D585" s="234" t="s">
        <v>143</v>
      </c>
      <c r="E585" s="256" t="s">
        <v>18</v>
      </c>
      <c r="F585" s="257" t="s">
        <v>148</v>
      </c>
      <c r="G585" s="255"/>
      <c r="H585" s="258">
        <v>9.0999999999999996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143</v>
      </c>
      <c r="AU585" s="264" t="s">
        <v>82</v>
      </c>
      <c r="AV585" s="15" t="s">
        <v>141</v>
      </c>
      <c r="AW585" s="15" t="s">
        <v>34</v>
      </c>
      <c r="AX585" s="15" t="s">
        <v>80</v>
      </c>
      <c r="AY585" s="264" t="s">
        <v>133</v>
      </c>
    </row>
    <row r="586" s="2" customFormat="1" ht="21.75" customHeight="1">
      <c r="A586" s="40"/>
      <c r="B586" s="41"/>
      <c r="C586" s="220" t="s">
        <v>757</v>
      </c>
      <c r="D586" s="220" t="s">
        <v>136</v>
      </c>
      <c r="E586" s="221" t="s">
        <v>767</v>
      </c>
      <c r="F586" s="222" t="s">
        <v>768</v>
      </c>
      <c r="G586" s="223" t="s">
        <v>151</v>
      </c>
      <c r="H586" s="224">
        <v>6</v>
      </c>
      <c r="I586" s="225"/>
      <c r="J586" s="224">
        <f>ROUND(I586*H586,2)</f>
        <v>0</v>
      </c>
      <c r="K586" s="222" t="s">
        <v>140</v>
      </c>
      <c r="L586" s="46"/>
      <c r="M586" s="226" t="s">
        <v>18</v>
      </c>
      <c r="N586" s="227" t="s">
        <v>43</v>
      </c>
      <c r="O586" s="86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0" t="s">
        <v>270</v>
      </c>
      <c r="AT586" s="230" t="s">
        <v>136</v>
      </c>
      <c r="AU586" s="230" t="s">
        <v>82</v>
      </c>
      <c r="AY586" s="19" t="s">
        <v>133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9" t="s">
        <v>80</v>
      </c>
      <c r="BK586" s="231">
        <f>ROUND(I586*H586,2)</f>
        <v>0</v>
      </c>
      <c r="BL586" s="19" t="s">
        <v>270</v>
      </c>
      <c r="BM586" s="230" t="s">
        <v>1288</v>
      </c>
    </row>
    <row r="587" s="13" customFormat="1">
      <c r="A587" s="13"/>
      <c r="B587" s="232"/>
      <c r="C587" s="233"/>
      <c r="D587" s="234" t="s">
        <v>143</v>
      </c>
      <c r="E587" s="235" t="s">
        <v>18</v>
      </c>
      <c r="F587" s="236" t="s">
        <v>1056</v>
      </c>
      <c r="G587" s="233"/>
      <c r="H587" s="235" t="s">
        <v>18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143</v>
      </c>
      <c r="AU587" s="242" t="s">
        <v>82</v>
      </c>
      <c r="AV587" s="13" t="s">
        <v>80</v>
      </c>
      <c r="AW587" s="13" t="s">
        <v>34</v>
      </c>
      <c r="AX587" s="13" t="s">
        <v>72</v>
      </c>
      <c r="AY587" s="242" t="s">
        <v>133</v>
      </c>
    </row>
    <row r="588" s="14" customFormat="1">
      <c r="A588" s="14"/>
      <c r="B588" s="243"/>
      <c r="C588" s="244"/>
      <c r="D588" s="234" t="s">
        <v>143</v>
      </c>
      <c r="E588" s="245" t="s">
        <v>18</v>
      </c>
      <c r="F588" s="246" t="s">
        <v>439</v>
      </c>
      <c r="G588" s="244"/>
      <c r="H588" s="247">
        <v>4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143</v>
      </c>
      <c r="AU588" s="253" t="s">
        <v>82</v>
      </c>
      <c r="AV588" s="14" t="s">
        <v>82</v>
      </c>
      <c r="AW588" s="14" t="s">
        <v>34</v>
      </c>
      <c r="AX588" s="14" t="s">
        <v>72</v>
      </c>
      <c r="AY588" s="253" t="s">
        <v>133</v>
      </c>
    </row>
    <row r="589" s="14" customFormat="1">
      <c r="A589" s="14"/>
      <c r="B589" s="243"/>
      <c r="C589" s="244"/>
      <c r="D589" s="234" t="s">
        <v>143</v>
      </c>
      <c r="E589" s="245" t="s">
        <v>18</v>
      </c>
      <c r="F589" s="246" t="s">
        <v>438</v>
      </c>
      <c r="G589" s="244"/>
      <c r="H589" s="247">
        <v>2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143</v>
      </c>
      <c r="AU589" s="253" t="s">
        <v>82</v>
      </c>
      <c r="AV589" s="14" t="s">
        <v>82</v>
      </c>
      <c r="AW589" s="14" t="s">
        <v>34</v>
      </c>
      <c r="AX589" s="14" t="s">
        <v>72</v>
      </c>
      <c r="AY589" s="253" t="s">
        <v>133</v>
      </c>
    </row>
    <row r="590" s="15" customFormat="1">
      <c r="A590" s="15"/>
      <c r="B590" s="254"/>
      <c r="C590" s="255"/>
      <c r="D590" s="234" t="s">
        <v>143</v>
      </c>
      <c r="E590" s="256" t="s">
        <v>18</v>
      </c>
      <c r="F590" s="257" t="s">
        <v>148</v>
      </c>
      <c r="G590" s="255"/>
      <c r="H590" s="258">
        <v>6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143</v>
      </c>
      <c r="AU590" s="264" t="s">
        <v>82</v>
      </c>
      <c r="AV590" s="15" t="s">
        <v>141</v>
      </c>
      <c r="AW590" s="15" t="s">
        <v>34</v>
      </c>
      <c r="AX590" s="15" t="s">
        <v>80</v>
      </c>
      <c r="AY590" s="264" t="s">
        <v>133</v>
      </c>
    </row>
    <row r="591" s="2" customFormat="1" ht="16.5" customHeight="1">
      <c r="A591" s="40"/>
      <c r="B591" s="41"/>
      <c r="C591" s="265" t="s">
        <v>762</v>
      </c>
      <c r="D591" s="265" t="s">
        <v>193</v>
      </c>
      <c r="E591" s="266" t="s">
        <v>771</v>
      </c>
      <c r="F591" s="267" t="s">
        <v>772</v>
      </c>
      <c r="G591" s="268" t="s">
        <v>151</v>
      </c>
      <c r="H591" s="269">
        <v>4</v>
      </c>
      <c r="I591" s="270"/>
      <c r="J591" s="269">
        <f>ROUND(I591*H591,2)</f>
        <v>0</v>
      </c>
      <c r="K591" s="267" t="s">
        <v>140</v>
      </c>
      <c r="L591" s="271"/>
      <c r="M591" s="272" t="s">
        <v>18</v>
      </c>
      <c r="N591" s="273" t="s">
        <v>43</v>
      </c>
      <c r="O591" s="86"/>
      <c r="P591" s="228">
        <f>O591*H591</f>
        <v>0</v>
      </c>
      <c r="Q591" s="228">
        <v>0.016</v>
      </c>
      <c r="R591" s="228">
        <f>Q591*H591</f>
        <v>0.064000000000000001</v>
      </c>
      <c r="S591" s="228">
        <v>0</v>
      </c>
      <c r="T591" s="22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0" t="s">
        <v>459</v>
      </c>
      <c r="AT591" s="230" t="s">
        <v>193</v>
      </c>
      <c r="AU591" s="230" t="s">
        <v>82</v>
      </c>
      <c r="AY591" s="19" t="s">
        <v>133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9" t="s">
        <v>80</v>
      </c>
      <c r="BK591" s="231">
        <f>ROUND(I591*H591,2)</f>
        <v>0</v>
      </c>
      <c r="BL591" s="19" t="s">
        <v>270</v>
      </c>
      <c r="BM591" s="230" t="s">
        <v>1289</v>
      </c>
    </row>
    <row r="592" s="13" customFormat="1">
      <c r="A592" s="13"/>
      <c r="B592" s="232"/>
      <c r="C592" s="233"/>
      <c r="D592" s="234" t="s">
        <v>143</v>
      </c>
      <c r="E592" s="235" t="s">
        <v>18</v>
      </c>
      <c r="F592" s="236" t="s">
        <v>1056</v>
      </c>
      <c r="G592" s="233"/>
      <c r="H592" s="235" t="s">
        <v>18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143</v>
      </c>
      <c r="AU592" s="242" t="s">
        <v>82</v>
      </c>
      <c r="AV592" s="13" t="s">
        <v>80</v>
      </c>
      <c r="AW592" s="13" t="s">
        <v>34</v>
      </c>
      <c r="AX592" s="13" t="s">
        <v>72</v>
      </c>
      <c r="AY592" s="242" t="s">
        <v>133</v>
      </c>
    </row>
    <row r="593" s="14" customFormat="1">
      <c r="A593" s="14"/>
      <c r="B593" s="243"/>
      <c r="C593" s="244"/>
      <c r="D593" s="234" t="s">
        <v>143</v>
      </c>
      <c r="E593" s="245" t="s">
        <v>18</v>
      </c>
      <c r="F593" s="246" t="s">
        <v>439</v>
      </c>
      <c r="G593" s="244"/>
      <c r="H593" s="247">
        <v>4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143</v>
      </c>
      <c r="AU593" s="253" t="s">
        <v>82</v>
      </c>
      <c r="AV593" s="14" t="s">
        <v>82</v>
      </c>
      <c r="AW593" s="14" t="s">
        <v>34</v>
      </c>
      <c r="AX593" s="14" t="s">
        <v>72</v>
      </c>
      <c r="AY593" s="253" t="s">
        <v>133</v>
      </c>
    </row>
    <row r="594" s="15" customFormat="1">
      <c r="A594" s="15"/>
      <c r="B594" s="254"/>
      <c r="C594" s="255"/>
      <c r="D594" s="234" t="s">
        <v>143</v>
      </c>
      <c r="E594" s="256" t="s">
        <v>18</v>
      </c>
      <c r="F594" s="257" t="s">
        <v>148</v>
      </c>
      <c r="G594" s="255"/>
      <c r="H594" s="258">
        <v>4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143</v>
      </c>
      <c r="AU594" s="264" t="s">
        <v>82</v>
      </c>
      <c r="AV594" s="15" t="s">
        <v>141</v>
      </c>
      <c r="AW594" s="15" t="s">
        <v>34</v>
      </c>
      <c r="AX594" s="15" t="s">
        <v>80</v>
      </c>
      <c r="AY594" s="264" t="s">
        <v>133</v>
      </c>
    </row>
    <row r="595" s="2" customFormat="1" ht="16.5" customHeight="1">
      <c r="A595" s="40"/>
      <c r="B595" s="41"/>
      <c r="C595" s="265" t="s">
        <v>766</v>
      </c>
      <c r="D595" s="265" t="s">
        <v>193</v>
      </c>
      <c r="E595" s="266" t="s">
        <v>779</v>
      </c>
      <c r="F595" s="267" t="s">
        <v>780</v>
      </c>
      <c r="G595" s="268" t="s">
        <v>151</v>
      </c>
      <c r="H595" s="269">
        <v>2</v>
      </c>
      <c r="I595" s="270"/>
      <c r="J595" s="269">
        <f>ROUND(I595*H595,2)</f>
        <v>0</v>
      </c>
      <c r="K595" s="267" t="s">
        <v>140</v>
      </c>
      <c r="L595" s="271"/>
      <c r="M595" s="272" t="s">
        <v>18</v>
      </c>
      <c r="N595" s="273" t="s">
        <v>43</v>
      </c>
      <c r="O595" s="86"/>
      <c r="P595" s="228">
        <f>O595*H595</f>
        <v>0</v>
      </c>
      <c r="Q595" s="228">
        <v>0.0195</v>
      </c>
      <c r="R595" s="228">
        <f>Q595*H595</f>
        <v>0.039</v>
      </c>
      <c r="S595" s="228">
        <v>0</v>
      </c>
      <c r="T595" s="22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30" t="s">
        <v>459</v>
      </c>
      <c r="AT595" s="230" t="s">
        <v>193</v>
      </c>
      <c r="AU595" s="230" t="s">
        <v>82</v>
      </c>
      <c r="AY595" s="19" t="s">
        <v>133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9" t="s">
        <v>80</v>
      </c>
      <c r="BK595" s="231">
        <f>ROUND(I595*H595,2)</f>
        <v>0</v>
      </c>
      <c r="BL595" s="19" t="s">
        <v>270</v>
      </c>
      <c r="BM595" s="230" t="s">
        <v>1290</v>
      </c>
    </row>
    <row r="596" s="13" customFormat="1">
      <c r="A596" s="13"/>
      <c r="B596" s="232"/>
      <c r="C596" s="233"/>
      <c r="D596" s="234" t="s">
        <v>143</v>
      </c>
      <c r="E596" s="235" t="s">
        <v>18</v>
      </c>
      <c r="F596" s="236" t="s">
        <v>1056</v>
      </c>
      <c r="G596" s="233"/>
      <c r="H596" s="235" t="s">
        <v>18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143</v>
      </c>
      <c r="AU596" s="242" t="s">
        <v>82</v>
      </c>
      <c r="AV596" s="13" t="s">
        <v>80</v>
      </c>
      <c r="AW596" s="13" t="s">
        <v>34</v>
      </c>
      <c r="AX596" s="13" t="s">
        <v>72</v>
      </c>
      <c r="AY596" s="242" t="s">
        <v>133</v>
      </c>
    </row>
    <row r="597" s="14" customFormat="1">
      <c r="A597" s="14"/>
      <c r="B597" s="243"/>
      <c r="C597" s="244"/>
      <c r="D597" s="234" t="s">
        <v>143</v>
      </c>
      <c r="E597" s="245" t="s">
        <v>18</v>
      </c>
      <c r="F597" s="246" t="s">
        <v>438</v>
      </c>
      <c r="G597" s="244"/>
      <c r="H597" s="247">
        <v>2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143</v>
      </c>
      <c r="AU597" s="253" t="s">
        <v>82</v>
      </c>
      <c r="AV597" s="14" t="s">
        <v>82</v>
      </c>
      <c r="AW597" s="14" t="s">
        <v>34</v>
      </c>
      <c r="AX597" s="14" t="s">
        <v>72</v>
      </c>
      <c r="AY597" s="253" t="s">
        <v>133</v>
      </c>
    </row>
    <row r="598" s="15" customFormat="1">
      <c r="A598" s="15"/>
      <c r="B598" s="254"/>
      <c r="C598" s="255"/>
      <c r="D598" s="234" t="s">
        <v>143</v>
      </c>
      <c r="E598" s="256" t="s">
        <v>18</v>
      </c>
      <c r="F598" s="257" t="s">
        <v>148</v>
      </c>
      <c r="G598" s="255"/>
      <c r="H598" s="258">
        <v>2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143</v>
      </c>
      <c r="AU598" s="264" t="s">
        <v>82</v>
      </c>
      <c r="AV598" s="15" t="s">
        <v>141</v>
      </c>
      <c r="AW598" s="15" t="s">
        <v>34</v>
      </c>
      <c r="AX598" s="15" t="s">
        <v>80</v>
      </c>
      <c r="AY598" s="264" t="s">
        <v>133</v>
      </c>
    </row>
    <row r="599" s="2" customFormat="1" ht="21.75" customHeight="1">
      <c r="A599" s="40"/>
      <c r="B599" s="41"/>
      <c r="C599" s="220" t="s">
        <v>770</v>
      </c>
      <c r="D599" s="220" t="s">
        <v>136</v>
      </c>
      <c r="E599" s="221" t="s">
        <v>783</v>
      </c>
      <c r="F599" s="222" t="s">
        <v>784</v>
      </c>
      <c r="G599" s="223" t="s">
        <v>151</v>
      </c>
      <c r="H599" s="224">
        <v>1</v>
      </c>
      <c r="I599" s="225"/>
      <c r="J599" s="224">
        <f>ROUND(I599*H599,2)</f>
        <v>0</v>
      </c>
      <c r="K599" s="222" t="s">
        <v>140</v>
      </c>
      <c r="L599" s="46"/>
      <c r="M599" s="226" t="s">
        <v>18</v>
      </c>
      <c r="N599" s="227" t="s">
        <v>43</v>
      </c>
      <c r="O599" s="86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0" t="s">
        <v>270</v>
      </c>
      <c r="AT599" s="230" t="s">
        <v>136</v>
      </c>
      <c r="AU599" s="230" t="s">
        <v>82</v>
      </c>
      <c r="AY599" s="19" t="s">
        <v>133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9" t="s">
        <v>80</v>
      </c>
      <c r="BK599" s="231">
        <f>ROUND(I599*H599,2)</f>
        <v>0</v>
      </c>
      <c r="BL599" s="19" t="s">
        <v>270</v>
      </c>
      <c r="BM599" s="230" t="s">
        <v>1291</v>
      </c>
    </row>
    <row r="600" s="13" customFormat="1">
      <c r="A600" s="13"/>
      <c r="B600" s="232"/>
      <c r="C600" s="233"/>
      <c r="D600" s="234" t="s">
        <v>143</v>
      </c>
      <c r="E600" s="235" t="s">
        <v>18</v>
      </c>
      <c r="F600" s="236" t="s">
        <v>1056</v>
      </c>
      <c r="G600" s="233"/>
      <c r="H600" s="235" t="s">
        <v>18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143</v>
      </c>
      <c r="AU600" s="242" t="s">
        <v>82</v>
      </c>
      <c r="AV600" s="13" t="s">
        <v>80</v>
      </c>
      <c r="AW600" s="13" t="s">
        <v>34</v>
      </c>
      <c r="AX600" s="13" t="s">
        <v>72</v>
      </c>
      <c r="AY600" s="242" t="s">
        <v>133</v>
      </c>
    </row>
    <row r="601" s="14" customFormat="1">
      <c r="A601" s="14"/>
      <c r="B601" s="243"/>
      <c r="C601" s="244"/>
      <c r="D601" s="234" t="s">
        <v>143</v>
      </c>
      <c r="E601" s="245" t="s">
        <v>18</v>
      </c>
      <c r="F601" s="246" t="s">
        <v>80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143</v>
      </c>
      <c r="AU601" s="253" t="s">
        <v>82</v>
      </c>
      <c r="AV601" s="14" t="s">
        <v>82</v>
      </c>
      <c r="AW601" s="14" t="s">
        <v>34</v>
      </c>
      <c r="AX601" s="14" t="s">
        <v>72</v>
      </c>
      <c r="AY601" s="253" t="s">
        <v>133</v>
      </c>
    </row>
    <row r="602" s="15" customFormat="1">
      <c r="A602" s="15"/>
      <c r="B602" s="254"/>
      <c r="C602" s="255"/>
      <c r="D602" s="234" t="s">
        <v>143</v>
      </c>
      <c r="E602" s="256" t="s">
        <v>18</v>
      </c>
      <c r="F602" s="257" t="s">
        <v>148</v>
      </c>
      <c r="G602" s="255"/>
      <c r="H602" s="258">
        <v>1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143</v>
      </c>
      <c r="AU602" s="264" t="s">
        <v>82</v>
      </c>
      <c r="AV602" s="15" t="s">
        <v>141</v>
      </c>
      <c r="AW602" s="15" t="s">
        <v>34</v>
      </c>
      <c r="AX602" s="15" t="s">
        <v>80</v>
      </c>
      <c r="AY602" s="264" t="s">
        <v>133</v>
      </c>
    </row>
    <row r="603" s="2" customFormat="1" ht="16.5" customHeight="1">
      <c r="A603" s="40"/>
      <c r="B603" s="41"/>
      <c r="C603" s="265" t="s">
        <v>774</v>
      </c>
      <c r="D603" s="265" t="s">
        <v>193</v>
      </c>
      <c r="E603" s="266" t="s">
        <v>787</v>
      </c>
      <c r="F603" s="267" t="s">
        <v>788</v>
      </c>
      <c r="G603" s="268" t="s">
        <v>151</v>
      </c>
      <c r="H603" s="269">
        <v>1</v>
      </c>
      <c r="I603" s="270"/>
      <c r="J603" s="269">
        <f>ROUND(I603*H603,2)</f>
        <v>0</v>
      </c>
      <c r="K603" s="267" t="s">
        <v>140</v>
      </c>
      <c r="L603" s="271"/>
      <c r="M603" s="272" t="s">
        <v>18</v>
      </c>
      <c r="N603" s="273" t="s">
        <v>43</v>
      </c>
      <c r="O603" s="86"/>
      <c r="P603" s="228">
        <f>O603*H603</f>
        <v>0</v>
      </c>
      <c r="Q603" s="228">
        <v>0.020500000000000001</v>
      </c>
      <c r="R603" s="228">
        <f>Q603*H603</f>
        <v>0.020500000000000001</v>
      </c>
      <c r="S603" s="228">
        <v>0</v>
      </c>
      <c r="T603" s="22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0" t="s">
        <v>459</v>
      </c>
      <c r="AT603" s="230" t="s">
        <v>193</v>
      </c>
      <c r="AU603" s="230" t="s">
        <v>82</v>
      </c>
      <c r="AY603" s="19" t="s">
        <v>133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9" t="s">
        <v>80</v>
      </c>
      <c r="BK603" s="231">
        <f>ROUND(I603*H603,2)</f>
        <v>0</v>
      </c>
      <c r="BL603" s="19" t="s">
        <v>270</v>
      </c>
      <c r="BM603" s="230" t="s">
        <v>1292</v>
      </c>
    </row>
    <row r="604" s="13" customFormat="1">
      <c r="A604" s="13"/>
      <c r="B604" s="232"/>
      <c r="C604" s="233"/>
      <c r="D604" s="234" t="s">
        <v>143</v>
      </c>
      <c r="E604" s="235" t="s">
        <v>18</v>
      </c>
      <c r="F604" s="236" t="s">
        <v>1056</v>
      </c>
      <c r="G604" s="233"/>
      <c r="H604" s="235" t="s">
        <v>18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143</v>
      </c>
      <c r="AU604" s="242" t="s">
        <v>82</v>
      </c>
      <c r="AV604" s="13" t="s">
        <v>80</v>
      </c>
      <c r="AW604" s="13" t="s">
        <v>34</v>
      </c>
      <c r="AX604" s="13" t="s">
        <v>72</v>
      </c>
      <c r="AY604" s="242" t="s">
        <v>133</v>
      </c>
    </row>
    <row r="605" s="14" customFormat="1">
      <c r="A605" s="14"/>
      <c r="B605" s="243"/>
      <c r="C605" s="244"/>
      <c r="D605" s="234" t="s">
        <v>143</v>
      </c>
      <c r="E605" s="245" t="s">
        <v>18</v>
      </c>
      <c r="F605" s="246" t="s">
        <v>80</v>
      </c>
      <c r="G605" s="244"/>
      <c r="H605" s="247">
        <v>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143</v>
      </c>
      <c r="AU605" s="253" t="s">
        <v>82</v>
      </c>
      <c r="AV605" s="14" t="s">
        <v>82</v>
      </c>
      <c r="AW605" s="14" t="s">
        <v>34</v>
      </c>
      <c r="AX605" s="14" t="s">
        <v>72</v>
      </c>
      <c r="AY605" s="253" t="s">
        <v>133</v>
      </c>
    </row>
    <row r="606" s="15" customFormat="1">
      <c r="A606" s="15"/>
      <c r="B606" s="254"/>
      <c r="C606" s="255"/>
      <c r="D606" s="234" t="s">
        <v>143</v>
      </c>
      <c r="E606" s="256" t="s">
        <v>18</v>
      </c>
      <c r="F606" s="257" t="s">
        <v>148</v>
      </c>
      <c r="G606" s="255"/>
      <c r="H606" s="258">
        <v>1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4" t="s">
        <v>143</v>
      </c>
      <c r="AU606" s="264" t="s">
        <v>82</v>
      </c>
      <c r="AV606" s="15" t="s">
        <v>141</v>
      </c>
      <c r="AW606" s="15" t="s">
        <v>34</v>
      </c>
      <c r="AX606" s="15" t="s">
        <v>80</v>
      </c>
      <c r="AY606" s="264" t="s">
        <v>133</v>
      </c>
    </row>
    <row r="607" s="2" customFormat="1" ht="16.5" customHeight="1">
      <c r="A607" s="40"/>
      <c r="B607" s="41"/>
      <c r="C607" s="220" t="s">
        <v>778</v>
      </c>
      <c r="D607" s="220" t="s">
        <v>136</v>
      </c>
      <c r="E607" s="221" t="s">
        <v>1293</v>
      </c>
      <c r="F607" s="222" t="s">
        <v>1294</v>
      </c>
      <c r="G607" s="223" t="s">
        <v>151</v>
      </c>
      <c r="H607" s="224">
        <v>2</v>
      </c>
      <c r="I607" s="225"/>
      <c r="J607" s="224">
        <f>ROUND(I607*H607,2)</f>
        <v>0</v>
      </c>
      <c r="K607" s="222" t="s">
        <v>140</v>
      </c>
      <c r="L607" s="46"/>
      <c r="M607" s="226" t="s">
        <v>18</v>
      </c>
      <c r="N607" s="227" t="s">
        <v>43</v>
      </c>
      <c r="O607" s="86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30" t="s">
        <v>270</v>
      </c>
      <c r="AT607" s="230" t="s">
        <v>136</v>
      </c>
      <c r="AU607" s="230" t="s">
        <v>82</v>
      </c>
      <c r="AY607" s="19" t="s">
        <v>133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9" t="s">
        <v>80</v>
      </c>
      <c r="BK607" s="231">
        <f>ROUND(I607*H607,2)</f>
        <v>0</v>
      </c>
      <c r="BL607" s="19" t="s">
        <v>270</v>
      </c>
      <c r="BM607" s="230" t="s">
        <v>1295</v>
      </c>
    </row>
    <row r="608" s="13" customFormat="1">
      <c r="A608" s="13"/>
      <c r="B608" s="232"/>
      <c r="C608" s="233"/>
      <c r="D608" s="234" t="s">
        <v>143</v>
      </c>
      <c r="E608" s="235" t="s">
        <v>18</v>
      </c>
      <c r="F608" s="236" t="s">
        <v>1296</v>
      </c>
      <c r="G608" s="233"/>
      <c r="H608" s="235" t="s">
        <v>18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143</v>
      </c>
      <c r="AU608" s="242" t="s">
        <v>82</v>
      </c>
      <c r="AV608" s="13" t="s">
        <v>80</v>
      </c>
      <c r="AW608" s="13" t="s">
        <v>34</v>
      </c>
      <c r="AX608" s="13" t="s">
        <v>72</v>
      </c>
      <c r="AY608" s="242" t="s">
        <v>133</v>
      </c>
    </row>
    <row r="609" s="14" customFormat="1">
      <c r="A609" s="14"/>
      <c r="B609" s="243"/>
      <c r="C609" s="244"/>
      <c r="D609" s="234" t="s">
        <v>143</v>
      </c>
      <c r="E609" s="245" t="s">
        <v>18</v>
      </c>
      <c r="F609" s="246" t="s">
        <v>438</v>
      </c>
      <c r="G609" s="244"/>
      <c r="H609" s="247">
        <v>2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143</v>
      </c>
      <c r="AU609" s="253" t="s">
        <v>82</v>
      </c>
      <c r="AV609" s="14" t="s">
        <v>82</v>
      </c>
      <c r="AW609" s="14" t="s">
        <v>34</v>
      </c>
      <c r="AX609" s="14" t="s">
        <v>72</v>
      </c>
      <c r="AY609" s="253" t="s">
        <v>133</v>
      </c>
    </row>
    <row r="610" s="15" customFormat="1">
      <c r="A610" s="15"/>
      <c r="B610" s="254"/>
      <c r="C610" s="255"/>
      <c r="D610" s="234" t="s">
        <v>143</v>
      </c>
      <c r="E610" s="256" t="s">
        <v>18</v>
      </c>
      <c r="F610" s="257" t="s">
        <v>148</v>
      </c>
      <c r="G610" s="255"/>
      <c r="H610" s="258">
        <v>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143</v>
      </c>
      <c r="AU610" s="264" t="s">
        <v>82</v>
      </c>
      <c r="AV610" s="15" t="s">
        <v>141</v>
      </c>
      <c r="AW610" s="15" t="s">
        <v>34</v>
      </c>
      <c r="AX610" s="15" t="s">
        <v>80</v>
      </c>
      <c r="AY610" s="264" t="s">
        <v>133</v>
      </c>
    </row>
    <row r="611" s="2" customFormat="1" ht="16.5" customHeight="1">
      <c r="A611" s="40"/>
      <c r="B611" s="41"/>
      <c r="C611" s="265" t="s">
        <v>782</v>
      </c>
      <c r="D611" s="265" t="s">
        <v>193</v>
      </c>
      <c r="E611" s="266" t="s">
        <v>1297</v>
      </c>
      <c r="F611" s="267" t="s">
        <v>1298</v>
      </c>
      <c r="G611" s="268" t="s">
        <v>151</v>
      </c>
      <c r="H611" s="269">
        <v>2</v>
      </c>
      <c r="I611" s="270"/>
      <c r="J611" s="269">
        <f>ROUND(I611*H611,2)</f>
        <v>0</v>
      </c>
      <c r="K611" s="267" t="s">
        <v>670</v>
      </c>
      <c r="L611" s="271"/>
      <c r="M611" s="272" t="s">
        <v>18</v>
      </c>
      <c r="N611" s="273" t="s">
        <v>43</v>
      </c>
      <c r="O611" s="86"/>
      <c r="P611" s="228">
        <f>O611*H611</f>
        <v>0</v>
      </c>
      <c r="Q611" s="228">
        <v>0.00035</v>
      </c>
      <c r="R611" s="228">
        <f>Q611*H611</f>
        <v>0.00069999999999999999</v>
      </c>
      <c r="S611" s="228">
        <v>0</v>
      </c>
      <c r="T611" s="22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0" t="s">
        <v>459</v>
      </c>
      <c r="AT611" s="230" t="s">
        <v>193</v>
      </c>
      <c r="AU611" s="230" t="s">
        <v>82</v>
      </c>
      <c r="AY611" s="19" t="s">
        <v>133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9" t="s">
        <v>80</v>
      </c>
      <c r="BK611" s="231">
        <f>ROUND(I611*H611,2)</f>
        <v>0</v>
      </c>
      <c r="BL611" s="19" t="s">
        <v>270</v>
      </c>
      <c r="BM611" s="230" t="s">
        <v>1299</v>
      </c>
    </row>
    <row r="612" s="13" customFormat="1">
      <c r="A612" s="13"/>
      <c r="B612" s="232"/>
      <c r="C612" s="233"/>
      <c r="D612" s="234" t="s">
        <v>143</v>
      </c>
      <c r="E612" s="235" t="s">
        <v>18</v>
      </c>
      <c r="F612" s="236" t="s">
        <v>1296</v>
      </c>
      <c r="G612" s="233"/>
      <c r="H612" s="235" t="s">
        <v>18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143</v>
      </c>
      <c r="AU612" s="242" t="s">
        <v>82</v>
      </c>
      <c r="AV612" s="13" t="s">
        <v>80</v>
      </c>
      <c r="AW612" s="13" t="s">
        <v>34</v>
      </c>
      <c r="AX612" s="13" t="s">
        <v>72</v>
      </c>
      <c r="AY612" s="242" t="s">
        <v>133</v>
      </c>
    </row>
    <row r="613" s="14" customFormat="1">
      <c r="A613" s="14"/>
      <c r="B613" s="243"/>
      <c r="C613" s="244"/>
      <c r="D613" s="234" t="s">
        <v>143</v>
      </c>
      <c r="E613" s="245" t="s">
        <v>18</v>
      </c>
      <c r="F613" s="246" t="s">
        <v>438</v>
      </c>
      <c r="G613" s="244"/>
      <c r="H613" s="247">
        <v>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143</v>
      </c>
      <c r="AU613" s="253" t="s">
        <v>82</v>
      </c>
      <c r="AV613" s="14" t="s">
        <v>82</v>
      </c>
      <c r="AW613" s="14" t="s">
        <v>34</v>
      </c>
      <c r="AX613" s="14" t="s">
        <v>72</v>
      </c>
      <c r="AY613" s="253" t="s">
        <v>133</v>
      </c>
    </row>
    <row r="614" s="15" customFormat="1">
      <c r="A614" s="15"/>
      <c r="B614" s="254"/>
      <c r="C614" s="255"/>
      <c r="D614" s="234" t="s">
        <v>143</v>
      </c>
      <c r="E614" s="256" t="s">
        <v>18</v>
      </c>
      <c r="F614" s="257" t="s">
        <v>148</v>
      </c>
      <c r="G614" s="255"/>
      <c r="H614" s="258">
        <v>2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4" t="s">
        <v>143</v>
      </c>
      <c r="AU614" s="264" t="s">
        <v>82</v>
      </c>
      <c r="AV614" s="15" t="s">
        <v>141</v>
      </c>
      <c r="AW614" s="15" t="s">
        <v>34</v>
      </c>
      <c r="AX614" s="15" t="s">
        <v>80</v>
      </c>
      <c r="AY614" s="264" t="s">
        <v>133</v>
      </c>
    </row>
    <row r="615" s="2" customFormat="1" ht="21.75" customHeight="1">
      <c r="A615" s="40"/>
      <c r="B615" s="41"/>
      <c r="C615" s="220" t="s">
        <v>786</v>
      </c>
      <c r="D615" s="220" t="s">
        <v>136</v>
      </c>
      <c r="E615" s="221" t="s">
        <v>834</v>
      </c>
      <c r="F615" s="222" t="s">
        <v>835</v>
      </c>
      <c r="G615" s="223" t="s">
        <v>647</v>
      </c>
      <c r="H615" s="225"/>
      <c r="I615" s="225"/>
      <c r="J615" s="224">
        <f>ROUND(I615*H615,2)</f>
        <v>0</v>
      </c>
      <c r="K615" s="222" t="s">
        <v>140</v>
      </c>
      <c r="L615" s="46"/>
      <c r="M615" s="226" t="s">
        <v>18</v>
      </c>
      <c r="N615" s="227" t="s">
        <v>43</v>
      </c>
      <c r="O615" s="86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0" t="s">
        <v>270</v>
      </c>
      <c r="AT615" s="230" t="s">
        <v>136</v>
      </c>
      <c r="AU615" s="230" t="s">
        <v>82</v>
      </c>
      <c r="AY615" s="19" t="s">
        <v>133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9" t="s">
        <v>80</v>
      </c>
      <c r="BK615" s="231">
        <f>ROUND(I615*H615,2)</f>
        <v>0</v>
      </c>
      <c r="BL615" s="19" t="s">
        <v>270</v>
      </c>
      <c r="BM615" s="230" t="s">
        <v>1300</v>
      </c>
    </row>
    <row r="616" s="12" customFormat="1" ht="22.8" customHeight="1">
      <c r="A616" s="12"/>
      <c r="B616" s="204"/>
      <c r="C616" s="205"/>
      <c r="D616" s="206" t="s">
        <v>71</v>
      </c>
      <c r="E616" s="218" t="s">
        <v>837</v>
      </c>
      <c r="F616" s="218" t="s">
        <v>838</v>
      </c>
      <c r="G616" s="205"/>
      <c r="H616" s="205"/>
      <c r="I616" s="208"/>
      <c r="J616" s="219">
        <f>BK616</f>
        <v>0</v>
      </c>
      <c r="K616" s="205"/>
      <c r="L616" s="210"/>
      <c r="M616" s="211"/>
      <c r="N616" s="212"/>
      <c r="O616" s="212"/>
      <c r="P616" s="213">
        <f>SUM(P617:P622)</f>
        <v>0</v>
      </c>
      <c r="Q616" s="212"/>
      <c r="R616" s="213">
        <f>SUM(R617:R622)</f>
        <v>0</v>
      </c>
      <c r="S616" s="212"/>
      <c r="T616" s="214">
        <f>SUM(T617:T622)</f>
        <v>0.14399999999999999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5" t="s">
        <v>82</v>
      </c>
      <c r="AT616" s="216" t="s">
        <v>71</v>
      </c>
      <c r="AU616" s="216" t="s">
        <v>80</v>
      </c>
      <c r="AY616" s="215" t="s">
        <v>133</v>
      </c>
      <c r="BK616" s="217">
        <f>SUM(BK617:BK622)</f>
        <v>0</v>
      </c>
    </row>
    <row r="617" s="2" customFormat="1" ht="16.5" customHeight="1">
      <c r="A617" s="40"/>
      <c r="B617" s="41"/>
      <c r="C617" s="220" t="s">
        <v>790</v>
      </c>
      <c r="D617" s="220" t="s">
        <v>136</v>
      </c>
      <c r="E617" s="221" t="s">
        <v>840</v>
      </c>
      <c r="F617" s="222" t="s">
        <v>841</v>
      </c>
      <c r="G617" s="223" t="s">
        <v>178</v>
      </c>
      <c r="H617" s="224">
        <v>8</v>
      </c>
      <c r="I617" s="225"/>
      <c r="J617" s="224">
        <f>ROUND(I617*H617,2)</f>
        <v>0</v>
      </c>
      <c r="K617" s="222" t="s">
        <v>140</v>
      </c>
      <c r="L617" s="46"/>
      <c r="M617" s="226" t="s">
        <v>18</v>
      </c>
      <c r="N617" s="227" t="s">
        <v>43</v>
      </c>
      <c r="O617" s="86"/>
      <c r="P617" s="228">
        <f>O617*H617</f>
        <v>0</v>
      </c>
      <c r="Q617" s="228">
        <v>0</v>
      </c>
      <c r="R617" s="228">
        <f>Q617*H617</f>
        <v>0</v>
      </c>
      <c r="S617" s="228">
        <v>0.017999999999999999</v>
      </c>
      <c r="T617" s="229">
        <f>S617*H617</f>
        <v>0.14399999999999999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0" t="s">
        <v>270</v>
      </c>
      <c r="AT617" s="230" t="s">
        <v>136</v>
      </c>
      <c r="AU617" s="230" t="s">
        <v>82</v>
      </c>
      <c r="AY617" s="19" t="s">
        <v>133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9" t="s">
        <v>80</v>
      </c>
      <c r="BK617" s="231">
        <f>ROUND(I617*H617,2)</f>
        <v>0</v>
      </c>
      <c r="BL617" s="19" t="s">
        <v>270</v>
      </c>
      <c r="BM617" s="230" t="s">
        <v>1301</v>
      </c>
    </row>
    <row r="618" s="13" customFormat="1">
      <c r="A618" s="13"/>
      <c r="B618" s="232"/>
      <c r="C618" s="233"/>
      <c r="D618" s="234" t="s">
        <v>143</v>
      </c>
      <c r="E618" s="235" t="s">
        <v>18</v>
      </c>
      <c r="F618" s="236" t="s">
        <v>1302</v>
      </c>
      <c r="G618" s="233"/>
      <c r="H618" s="235" t="s">
        <v>18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143</v>
      </c>
      <c r="AU618" s="242" t="s">
        <v>82</v>
      </c>
      <c r="AV618" s="13" t="s">
        <v>80</v>
      </c>
      <c r="AW618" s="13" t="s">
        <v>34</v>
      </c>
      <c r="AX618" s="13" t="s">
        <v>72</v>
      </c>
      <c r="AY618" s="242" t="s">
        <v>133</v>
      </c>
    </row>
    <row r="619" s="14" customFormat="1">
      <c r="A619" s="14"/>
      <c r="B619" s="243"/>
      <c r="C619" s="244"/>
      <c r="D619" s="234" t="s">
        <v>143</v>
      </c>
      <c r="E619" s="245" t="s">
        <v>18</v>
      </c>
      <c r="F619" s="246" t="s">
        <v>515</v>
      </c>
      <c r="G619" s="244"/>
      <c r="H619" s="247">
        <v>5.7999999999999998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143</v>
      </c>
      <c r="AU619" s="253" t="s">
        <v>82</v>
      </c>
      <c r="AV619" s="14" t="s">
        <v>82</v>
      </c>
      <c r="AW619" s="14" t="s">
        <v>34</v>
      </c>
      <c r="AX619" s="14" t="s">
        <v>72</v>
      </c>
      <c r="AY619" s="253" t="s">
        <v>133</v>
      </c>
    </row>
    <row r="620" s="14" customFormat="1">
      <c r="A620" s="14"/>
      <c r="B620" s="243"/>
      <c r="C620" s="244"/>
      <c r="D620" s="234" t="s">
        <v>143</v>
      </c>
      <c r="E620" s="245" t="s">
        <v>18</v>
      </c>
      <c r="F620" s="246" t="s">
        <v>468</v>
      </c>
      <c r="G620" s="244"/>
      <c r="H620" s="247">
        <v>2.2000000000000002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143</v>
      </c>
      <c r="AU620" s="253" t="s">
        <v>82</v>
      </c>
      <c r="AV620" s="14" t="s">
        <v>82</v>
      </c>
      <c r="AW620" s="14" t="s">
        <v>34</v>
      </c>
      <c r="AX620" s="14" t="s">
        <v>72</v>
      </c>
      <c r="AY620" s="253" t="s">
        <v>133</v>
      </c>
    </row>
    <row r="621" s="15" customFormat="1">
      <c r="A621" s="15"/>
      <c r="B621" s="254"/>
      <c r="C621" s="255"/>
      <c r="D621" s="234" t="s">
        <v>143</v>
      </c>
      <c r="E621" s="256" t="s">
        <v>18</v>
      </c>
      <c r="F621" s="257" t="s">
        <v>148</v>
      </c>
      <c r="G621" s="255"/>
      <c r="H621" s="258">
        <v>8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143</v>
      </c>
      <c r="AU621" s="264" t="s">
        <v>82</v>
      </c>
      <c r="AV621" s="15" t="s">
        <v>141</v>
      </c>
      <c r="AW621" s="15" t="s">
        <v>34</v>
      </c>
      <c r="AX621" s="15" t="s">
        <v>80</v>
      </c>
      <c r="AY621" s="264" t="s">
        <v>133</v>
      </c>
    </row>
    <row r="622" s="2" customFormat="1" ht="21.75" customHeight="1">
      <c r="A622" s="40"/>
      <c r="B622" s="41"/>
      <c r="C622" s="220" t="s">
        <v>795</v>
      </c>
      <c r="D622" s="220" t="s">
        <v>136</v>
      </c>
      <c r="E622" s="221" t="s">
        <v>848</v>
      </c>
      <c r="F622" s="222" t="s">
        <v>849</v>
      </c>
      <c r="G622" s="223" t="s">
        <v>647</v>
      </c>
      <c r="H622" s="225"/>
      <c r="I622" s="225"/>
      <c r="J622" s="224">
        <f>ROUND(I622*H622,2)</f>
        <v>0</v>
      </c>
      <c r="K622" s="222" t="s">
        <v>140</v>
      </c>
      <c r="L622" s="46"/>
      <c r="M622" s="226" t="s">
        <v>18</v>
      </c>
      <c r="N622" s="227" t="s">
        <v>43</v>
      </c>
      <c r="O622" s="86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0" t="s">
        <v>270</v>
      </c>
      <c r="AT622" s="230" t="s">
        <v>136</v>
      </c>
      <c r="AU622" s="230" t="s">
        <v>82</v>
      </c>
      <c r="AY622" s="19" t="s">
        <v>133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9" t="s">
        <v>80</v>
      </c>
      <c r="BK622" s="231">
        <f>ROUND(I622*H622,2)</f>
        <v>0</v>
      </c>
      <c r="BL622" s="19" t="s">
        <v>270</v>
      </c>
      <c r="BM622" s="230" t="s">
        <v>1303</v>
      </c>
    </row>
    <row r="623" s="12" customFormat="1" ht="22.8" customHeight="1">
      <c r="A623" s="12"/>
      <c r="B623" s="204"/>
      <c r="C623" s="205"/>
      <c r="D623" s="206" t="s">
        <v>71</v>
      </c>
      <c r="E623" s="218" t="s">
        <v>851</v>
      </c>
      <c r="F623" s="218" t="s">
        <v>852</v>
      </c>
      <c r="G623" s="205"/>
      <c r="H623" s="205"/>
      <c r="I623" s="208"/>
      <c r="J623" s="219">
        <f>BK623</f>
        <v>0</v>
      </c>
      <c r="K623" s="205"/>
      <c r="L623" s="210"/>
      <c r="M623" s="211"/>
      <c r="N623" s="212"/>
      <c r="O623" s="212"/>
      <c r="P623" s="213">
        <f>SUM(P624:P641)</f>
        <v>0</v>
      </c>
      <c r="Q623" s="212"/>
      <c r="R623" s="213">
        <f>SUM(R624:R641)</f>
        <v>0.76176599999999994</v>
      </c>
      <c r="S623" s="212"/>
      <c r="T623" s="214">
        <f>SUM(T624:T641)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5" t="s">
        <v>82</v>
      </c>
      <c r="AT623" s="216" t="s">
        <v>71</v>
      </c>
      <c r="AU623" s="216" t="s">
        <v>80</v>
      </c>
      <c r="AY623" s="215" t="s">
        <v>133</v>
      </c>
      <c r="BK623" s="217">
        <f>SUM(BK624:BK641)</f>
        <v>0</v>
      </c>
    </row>
    <row r="624" s="2" customFormat="1" ht="21.75" customHeight="1">
      <c r="A624" s="40"/>
      <c r="B624" s="41"/>
      <c r="C624" s="220" t="s">
        <v>800</v>
      </c>
      <c r="D624" s="220" t="s">
        <v>136</v>
      </c>
      <c r="E624" s="221" t="s">
        <v>854</v>
      </c>
      <c r="F624" s="222" t="s">
        <v>855</v>
      </c>
      <c r="G624" s="223" t="s">
        <v>178</v>
      </c>
      <c r="H624" s="224">
        <v>22.670000000000002</v>
      </c>
      <c r="I624" s="225"/>
      <c r="J624" s="224">
        <f>ROUND(I624*H624,2)</f>
        <v>0</v>
      </c>
      <c r="K624" s="222" t="s">
        <v>140</v>
      </c>
      <c r="L624" s="46"/>
      <c r="M624" s="226" t="s">
        <v>18</v>
      </c>
      <c r="N624" s="227" t="s">
        <v>43</v>
      </c>
      <c r="O624" s="86"/>
      <c r="P624" s="228">
        <f>O624*H624</f>
        <v>0</v>
      </c>
      <c r="Q624" s="228">
        <v>0.0074999999999999997</v>
      </c>
      <c r="R624" s="228">
        <f>Q624*H624</f>
        <v>0.17002500000000001</v>
      </c>
      <c r="S624" s="228">
        <v>0</v>
      </c>
      <c r="T624" s="22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0" t="s">
        <v>270</v>
      </c>
      <c r="AT624" s="230" t="s">
        <v>136</v>
      </c>
      <c r="AU624" s="230" t="s">
        <v>82</v>
      </c>
      <c r="AY624" s="19" t="s">
        <v>133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9" t="s">
        <v>80</v>
      </c>
      <c r="BK624" s="231">
        <f>ROUND(I624*H624,2)</f>
        <v>0</v>
      </c>
      <c r="BL624" s="19" t="s">
        <v>270</v>
      </c>
      <c r="BM624" s="230" t="s">
        <v>1304</v>
      </c>
    </row>
    <row r="625" s="13" customFormat="1">
      <c r="A625" s="13"/>
      <c r="B625" s="232"/>
      <c r="C625" s="233"/>
      <c r="D625" s="234" t="s">
        <v>143</v>
      </c>
      <c r="E625" s="235" t="s">
        <v>18</v>
      </c>
      <c r="F625" s="236" t="s">
        <v>1056</v>
      </c>
      <c r="G625" s="233"/>
      <c r="H625" s="235" t="s">
        <v>18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143</v>
      </c>
      <c r="AU625" s="242" t="s">
        <v>82</v>
      </c>
      <c r="AV625" s="13" t="s">
        <v>80</v>
      </c>
      <c r="AW625" s="13" t="s">
        <v>34</v>
      </c>
      <c r="AX625" s="13" t="s">
        <v>72</v>
      </c>
      <c r="AY625" s="242" t="s">
        <v>133</v>
      </c>
    </row>
    <row r="626" s="14" customFormat="1">
      <c r="A626" s="14"/>
      <c r="B626" s="243"/>
      <c r="C626" s="244"/>
      <c r="D626" s="234" t="s">
        <v>143</v>
      </c>
      <c r="E626" s="245" t="s">
        <v>18</v>
      </c>
      <c r="F626" s="246" t="s">
        <v>1082</v>
      </c>
      <c r="G626" s="244"/>
      <c r="H626" s="247">
        <v>22.670000000000002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143</v>
      </c>
      <c r="AU626" s="253" t="s">
        <v>82</v>
      </c>
      <c r="AV626" s="14" t="s">
        <v>82</v>
      </c>
      <c r="AW626" s="14" t="s">
        <v>34</v>
      </c>
      <c r="AX626" s="14" t="s">
        <v>72</v>
      </c>
      <c r="AY626" s="253" t="s">
        <v>133</v>
      </c>
    </row>
    <row r="627" s="15" customFormat="1">
      <c r="A627" s="15"/>
      <c r="B627" s="254"/>
      <c r="C627" s="255"/>
      <c r="D627" s="234" t="s">
        <v>143</v>
      </c>
      <c r="E627" s="256" t="s">
        <v>18</v>
      </c>
      <c r="F627" s="257" t="s">
        <v>148</v>
      </c>
      <c r="G627" s="255"/>
      <c r="H627" s="258">
        <v>22.670000000000002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4" t="s">
        <v>143</v>
      </c>
      <c r="AU627" s="264" t="s">
        <v>82</v>
      </c>
      <c r="AV627" s="15" t="s">
        <v>141</v>
      </c>
      <c r="AW627" s="15" t="s">
        <v>34</v>
      </c>
      <c r="AX627" s="15" t="s">
        <v>80</v>
      </c>
      <c r="AY627" s="264" t="s">
        <v>133</v>
      </c>
    </row>
    <row r="628" s="2" customFormat="1" ht="21.75" customHeight="1">
      <c r="A628" s="40"/>
      <c r="B628" s="41"/>
      <c r="C628" s="220" t="s">
        <v>804</v>
      </c>
      <c r="D628" s="220" t="s">
        <v>136</v>
      </c>
      <c r="E628" s="221" t="s">
        <v>858</v>
      </c>
      <c r="F628" s="222" t="s">
        <v>859</v>
      </c>
      <c r="G628" s="223" t="s">
        <v>178</v>
      </c>
      <c r="H628" s="224">
        <v>22.670000000000002</v>
      </c>
      <c r="I628" s="225"/>
      <c r="J628" s="224">
        <f>ROUND(I628*H628,2)</f>
        <v>0</v>
      </c>
      <c r="K628" s="222" t="s">
        <v>140</v>
      </c>
      <c r="L628" s="46"/>
      <c r="M628" s="226" t="s">
        <v>18</v>
      </c>
      <c r="N628" s="227" t="s">
        <v>43</v>
      </c>
      <c r="O628" s="86"/>
      <c r="P628" s="228">
        <f>O628*H628</f>
        <v>0</v>
      </c>
      <c r="Q628" s="228">
        <v>0.0063</v>
      </c>
      <c r="R628" s="228">
        <f>Q628*H628</f>
        <v>0.142821</v>
      </c>
      <c r="S628" s="228">
        <v>0</v>
      </c>
      <c r="T628" s="22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0" t="s">
        <v>270</v>
      </c>
      <c r="AT628" s="230" t="s">
        <v>136</v>
      </c>
      <c r="AU628" s="230" t="s">
        <v>82</v>
      </c>
      <c r="AY628" s="19" t="s">
        <v>133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9" t="s">
        <v>80</v>
      </c>
      <c r="BK628" s="231">
        <f>ROUND(I628*H628,2)</f>
        <v>0</v>
      </c>
      <c r="BL628" s="19" t="s">
        <v>270</v>
      </c>
      <c r="BM628" s="230" t="s">
        <v>1305</v>
      </c>
    </row>
    <row r="629" s="13" customFormat="1">
      <c r="A629" s="13"/>
      <c r="B629" s="232"/>
      <c r="C629" s="233"/>
      <c r="D629" s="234" t="s">
        <v>143</v>
      </c>
      <c r="E629" s="235" t="s">
        <v>18</v>
      </c>
      <c r="F629" s="236" t="s">
        <v>1056</v>
      </c>
      <c r="G629" s="233"/>
      <c r="H629" s="235" t="s">
        <v>18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143</v>
      </c>
      <c r="AU629" s="242" t="s">
        <v>82</v>
      </c>
      <c r="AV629" s="13" t="s">
        <v>80</v>
      </c>
      <c r="AW629" s="13" t="s">
        <v>34</v>
      </c>
      <c r="AX629" s="13" t="s">
        <v>72</v>
      </c>
      <c r="AY629" s="242" t="s">
        <v>133</v>
      </c>
    </row>
    <row r="630" s="14" customFormat="1">
      <c r="A630" s="14"/>
      <c r="B630" s="243"/>
      <c r="C630" s="244"/>
      <c r="D630" s="234" t="s">
        <v>143</v>
      </c>
      <c r="E630" s="245" t="s">
        <v>18</v>
      </c>
      <c r="F630" s="246" t="s">
        <v>1082</v>
      </c>
      <c r="G630" s="244"/>
      <c r="H630" s="247">
        <v>22.670000000000002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143</v>
      </c>
      <c r="AU630" s="253" t="s">
        <v>82</v>
      </c>
      <c r="AV630" s="14" t="s">
        <v>82</v>
      </c>
      <c r="AW630" s="14" t="s">
        <v>34</v>
      </c>
      <c r="AX630" s="14" t="s">
        <v>72</v>
      </c>
      <c r="AY630" s="253" t="s">
        <v>133</v>
      </c>
    </row>
    <row r="631" s="15" customFormat="1">
      <c r="A631" s="15"/>
      <c r="B631" s="254"/>
      <c r="C631" s="255"/>
      <c r="D631" s="234" t="s">
        <v>143</v>
      </c>
      <c r="E631" s="256" t="s">
        <v>18</v>
      </c>
      <c r="F631" s="257" t="s">
        <v>148</v>
      </c>
      <c r="G631" s="255"/>
      <c r="H631" s="258">
        <v>22.670000000000002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143</v>
      </c>
      <c r="AU631" s="264" t="s">
        <v>82</v>
      </c>
      <c r="AV631" s="15" t="s">
        <v>141</v>
      </c>
      <c r="AW631" s="15" t="s">
        <v>34</v>
      </c>
      <c r="AX631" s="15" t="s">
        <v>80</v>
      </c>
      <c r="AY631" s="264" t="s">
        <v>133</v>
      </c>
    </row>
    <row r="632" s="2" customFormat="1" ht="16.5" customHeight="1">
      <c r="A632" s="40"/>
      <c r="B632" s="41"/>
      <c r="C632" s="265" t="s">
        <v>809</v>
      </c>
      <c r="D632" s="265" t="s">
        <v>193</v>
      </c>
      <c r="E632" s="266" t="s">
        <v>862</v>
      </c>
      <c r="F632" s="267" t="s">
        <v>863</v>
      </c>
      <c r="G632" s="268" t="s">
        <v>178</v>
      </c>
      <c r="H632" s="269">
        <v>24.940000000000001</v>
      </c>
      <c r="I632" s="270"/>
      <c r="J632" s="269">
        <f>ROUND(I632*H632,2)</f>
        <v>0</v>
      </c>
      <c r="K632" s="267" t="s">
        <v>140</v>
      </c>
      <c r="L632" s="271"/>
      <c r="M632" s="272" t="s">
        <v>18</v>
      </c>
      <c r="N632" s="273" t="s">
        <v>43</v>
      </c>
      <c r="O632" s="86"/>
      <c r="P632" s="228">
        <f>O632*H632</f>
        <v>0</v>
      </c>
      <c r="Q632" s="228">
        <v>0.017999999999999999</v>
      </c>
      <c r="R632" s="228">
        <f>Q632*H632</f>
        <v>0.44891999999999999</v>
      </c>
      <c r="S632" s="228">
        <v>0</v>
      </c>
      <c r="T632" s="22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0" t="s">
        <v>459</v>
      </c>
      <c r="AT632" s="230" t="s">
        <v>193</v>
      </c>
      <c r="AU632" s="230" t="s">
        <v>82</v>
      </c>
      <c r="AY632" s="19" t="s">
        <v>133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9" t="s">
        <v>80</v>
      </c>
      <c r="BK632" s="231">
        <f>ROUND(I632*H632,2)</f>
        <v>0</v>
      </c>
      <c r="BL632" s="19" t="s">
        <v>270</v>
      </c>
      <c r="BM632" s="230" t="s">
        <v>1306</v>
      </c>
    </row>
    <row r="633" s="13" customFormat="1">
      <c r="A633" s="13"/>
      <c r="B633" s="232"/>
      <c r="C633" s="233"/>
      <c r="D633" s="234" t="s">
        <v>143</v>
      </c>
      <c r="E633" s="235" t="s">
        <v>18</v>
      </c>
      <c r="F633" s="236" t="s">
        <v>1056</v>
      </c>
      <c r="G633" s="233"/>
      <c r="H633" s="235" t="s">
        <v>18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143</v>
      </c>
      <c r="AU633" s="242" t="s">
        <v>82</v>
      </c>
      <c r="AV633" s="13" t="s">
        <v>80</v>
      </c>
      <c r="AW633" s="13" t="s">
        <v>34</v>
      </c>
      <c r="AX633" s="13" t="s">
        <v>72</v>
      </c>
      <c r="AY633" s="242" t="s">
        <v>133</v>
      </c>
    </row>
    <row r="634" s="14" customFormat="1">
      <c r="A634" s="14"/>
      <c r="B634" s="243"/>
      <c r="C634" s="244"/>
      <c r="D634" s="234" t="s">
        <v>143</v>
      </c>
      <c r="E634" s="245" t="s">
        <v>18</v>
      </c>
      <c r="F634" s="246" t="s">
        <v>1082</v>
      </c>
      <c r="G634" s="244"/>
      <c r="H634" s="247">
        <v>22.670000000000002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143</v>
      </c>
      <c r="AU634" s="253" t="s">
        <v>82</v>
      </c>
      <c r="AV634" s="14" t="s">
        <v>82</v>
      </c>
      <c r="AW634" s="14" t="s">
        <v>34</v>
      </c>
      <c r="AX634" s="14" t="s">
        <v>72</v>
      </c>
      <c r="AY634" s="253" t="s">
        <v>133</v>
      </c>
    </row>
    <row r="635" s="15" customFormat="1">
      <c r="A635" s="15"/>
      <c r="B635" s="254"/>
      <c r="C635" s="255"/>
      <c r="D635" s="234" t="s">
        <v>143</v>
      </c>
      <c r="E635" s="256" t="s">
        <v>18</v>
      </c>
      <c r="F635" s="257" t="s">
        <v>148</v>
      </c>
      <c r="G635" s="255"/>
      <c r="H635" s="258">
        <v>22.670000000000002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143</v>
      </c>
      <c r="AU635" s="264" t="s">
        <v>82</v>
      </c>
      <c r="AV635" s="15" t="s">
        <v>141</v>
      </c>
      <c r="AW635" s="15" t="s">
        <v>34</v>
      </c>
      <c r="AX635" s="15" t="s">
        <v>80</v>
      </c>
      <c r="AY635" s="264" t="s">
        <v>133</v>
      </c>
    </row>
    <row r="636" s="14" customFormat="1">
      <c r="A636" s="14"/>
      <c r="B636" s="243"/>
      <c r="C636" s="244"/>
      <c r="D636" s="234" t="s">
        <v>143</v>
      </c>
      <c r="E636" s="244"/>
      <c r="F636" s="246" t="s">
        <v>1307</v>
      </c>
      <c r="G636" s="244"/>
      <c r="H636" s="247">
        <v>24.940000000000001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143</v>
      </c>
      <c r="AU636" s="253" t="s">
        <v>82</v>
      </c>
      <c r="AV636" s="14" t="s">
        <v>82</v>
      </c>
      <c r="AW636" s="14" t="s">
        <v>4</v>
      </c>
      <c r="AX636" s="14" t="s">
        <v>80</v>
      </c>
      <c r="AY636" s="253" t="s">
        <v>133</v>
      </c>
    </row>
    <row r="637" s="2" customFormat="1" ht="21.75" customHeight="1">
      <c r="A637" s="40"/>
      <c r="B637" s="41"/>
      <c r="C637" s="220" t="s">
        <v>813</v>
      </c>
      <c r="D637" s="220" t="s">
        <v>136</v>
      </c>
      <c r="E637" s="221" t="s">
        <v>867</v>
      </c>
      <c r="F637" s="222" t="s">
        <v>868</v>
      </c>
      <c r="G637" s="223" t="s">
        <v>178</v>
      </c>
      <c r="H637" s="224">
        <v>22.670000000000002</v>
      </c>
      <c r="I637" s="225"/>
      <c r="J637" s="224">
        <f>ROUND(I637*H637,2)</f>
        <v>0</v>
      </c>
      <c r="K637" s="222" t="s">
        <v>140</v>
      </c>
      <c r="L637" s="46"/>
      <c r="M637" s="226" t="s">
        <v>18</v>
      </c>
      <c r="N637" s="227" t="s">
        <v>43</v>
      </c>
      <c r="O637" s="86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0" t="s">
        <v>270</v>
      </c>
      <c r="AT637" s="230" t="s">
        <v>136</v>
      </c>
      <c r="AU637" s="230" t="s">
        <v>82</v>
      </c>
      <c r="AY637" s="19" t="s">
        <v>133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9" t="s">
        <v>80</v>
      </c>
      <c r="BK637" s="231">
        <f>ROUND(I637*H637,2)</f>
        <v>0</v>
      </c>
      <c r="BL637" s="19" t="s">
        <v>270</v>
      </c>
      <c r="BM637" s="230" t="s">
        <v>1308</v>
      </c>
    </row>
    <row r="638" s="13" customFormat="1">
      <c r="A638" s="13"/>
      <c r="B638" s="232"/>
      <c r="C638" s="233"/>
      <c r="D638" s="234" t="s">
        <v>143</v>
      </c>
      <c r="E638" s="235" t="s">
        <v>18</v>
      </c>
      <c r="F638" s="236" t="s">
        <v>1056</v>
      </c>
      <c r="G638" s="233"/>
      <c r="H638" s="235" t="s">
        <v>18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143</v>
      </c>
      <c r="AU638" s="242" t="s">
        <v>82</v>
      </c>
      <c r="AV638" s="13" t="s">
        <v>80</v>
      </c>
      <c r="AW638" s="13" t="s">
        <v>34</v>
      </c>
      <c r="AX638" s="13" t="s">
        <v>72</v>
      </c>
      <c r="AY638" s="242" t="s">
        <v>133</v>
      </c>
    </row>
    <row r="639" s="14" customFormat="1">
      <c r="A639" s="14"/>
      <c r="B639" s="243"/>
      <c r="C639" s="244"/>
      <c r="D639" s="234" t="s">
        <v>143</v>
      </c>
      <c r="E639" s="245" t="s">
        <v>18</v>
      </c>
      <c r="F639" s="246" t="s">
        <v>1082</v>
      </c>
      <c r="G639" s="244"/>
      <c r="H639" s="247">
        <v>22.670000000000002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143</v>
      </c>
      <c r="AU639" s="253" t="s">
        <v>82</v>
      </c>
      <c r="AV639" s="14" t="s">
        <v>82</v>
      </c>
      <c r="AW639" s="14" t="s">
        <v>34</v>
      </c>
      <c r="AX639" s="14" t="s">
        <v>72</v>
      </c>
      <c r="AY639" s="253" t="s">
        <v>133</v>
      </c>
    </row>
    <row r="640" s="15" customFormat="1">
      <c r="A640" s="15"/>
      <c r="B640" s="254"/>
      <c r="C640" s="255"/>
      <c r="D640" s="234" t="s">
        <v>143</v>
      </c>
      <c r="E640" s="256" t="s">
        <v>18</v>
      </c>
      <c r="F640" s="257" t="s">
        <v>148</v>
      </c>
      <c r="G640" s="255"/>
      <c r="H640" s="258">
        <v>22.670000000000002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4" t="s">
        <v>143</v>
      </c>
      <c r="AU640" s="264" t="s">
        <v>82</v>
      </c>
      <c r="AV640" s="15" t="s">
        <v>141</v>
      </c>
      <c r="AW640" s="15" t="s">
        <v>34</v>
      </c>
      <c r="AX640" s="15" t="s">
        <v>80</v>
      </c>
      <c r="AY640" s="264" t="s">
        <v>133</v>
      </c>
    </row>
    <row r="641" s="2" customFormat="1" ht="21.75" customHeight="1">
      <c r="A641" s="40"/>
      <c r="B641" s="41"/>
      <c r="C641" s="220" t="s">
        <v>817</v>
      </c>
      <c r="D641" s="220" t="s">
        <v>136</v>
      </c>
      <c r="E641" s="221" t="s">
        <v>871</v>
      </c>
      <c r="F641" s="222" t="s">
        <v>872</v>
      </c>
      <c r="G641" s="223" t="s">
        <v>647</v>
      </c>
      <c r="H641" s="225"/>
      <c r="I641" s="225"/>
      <c r="J641" s="224">
        <f>ROUND(I641*H641,2)</f>
        <v>0</v>
      </c>
      <c r="K641" s="222" t="s">
        <v>140</v>
      </c>
      <c r="L641" s="46"/>
      <c r="M641" s="226" t="s">
        <v>18</v>
      </c>
      <c r="N641" s="227" t="s">
        <v>43</v>
      </c>
      <c r="O641" s="86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30" t="s">
        <v>270</v>
      </c>
      <c r="AT641" s="230" t="s">
        <v>136</v>
      </c>
      <c r="AU641" s="230" t="s">
        <v>82</v>
      </c>
      <c r="AY641" s="19" t="s">
        <v>133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9" t="s">
        <v>80</v>
      </c>
      <c r="BK641" s="231">
        <f>ROUND(I641*H641,2)</f>
        <v>0</v>
      </c>
      <c r="BL641" s="19" t="s">
        <v>270</v>
      </c>
      <c r="BM641" s="230" t="s">
        <v>1309</v>
      </c>
    </row>
    <row r="642" s="12" customFormat="1" ht="22.8" customHeight="1">
      <c r="A642" s="12"/>
      <c r="B642" s="204"/>
      <c r="C642" s="205"/>
      <c r="D642" s="206" t="s">
        <v>71</v>
      </c>
      <c r="E642" s="218" t="s">
        <v>874</v>
      </c>
      <c r="F642" s="218" t="s">
        <v>875</v>
      </c>
      <c r="G642" s="205"/>
      <c r="H642" s="205"/>
      <c r="I642" s="208"/>
      <c r="J642" s="219">
        <f>BK642</f>
        <v>0</v>
      </c>
      <c r="K642" s="205"/>
      <c r="L642" s="210"/>
      <c r="M642" s="211"/>
      <c r="N642" s="212"/>
      <c r="O642" s="212"/>
      <c r="P642" s="213">
        <f>SUM(P643:P651)</f>
        <v>0</v>
      </c>
      <c r="Q642" s="212"/>
      <c r="R642" s="213">
        <f>SUM(R643:R651)</f>
        <v>0</v>
      </c>
      <c r="S642" s="212"/>
      <c r="T642" s="214">
        <f>SUM(T643:T651)</f>
        <v>0.056550000000000003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5" t="s">
        <v>82</v>
      </c>
      <c r="AT642" s="216" t="s">
        <v>71</v>
      </c>
      <c r="AU642" s="216" t="s">
        <v>80</v>
      </c>
      <c r="AY642" s="215" t="s">
        <v>133</v>
      </c>
      <c r="BK642" s="217">
        <f>SUM(BK643:BK651)</f>
        <v>0</v>
      </c>
    </row>
    <row r="643" s="2" customFormat="1" ht="16.5" customHeight="1">
      <c r="A643" s="40"/>
      <c r="B643" s="41"/>
      <c r="C643" s="220" t="s">
        <v>828</v>
      </c>
      <c r="D643" s="220" t="s">
        <v>136</v>
      </c>
      <c r="E643" s="221" t="s">
        <v>877</v>
      </c>
      <c r="F643" s="222" t="s">
        <v>878</v>
      </c>
      <c r="G643" s="223" t="s">
        <v>178</v>
      </c>
      <c r="H643" s="224">
        <v>22.620000000000001</v>
      </c>
      <c r="I643" s="225"/>
      <c r="J643" s="224">
        <f>ROUND(I643*H643,2)</f>
        <v>0</v>
      </c>
      <c r="K643" s="222" t="s">
        <v>140</v>
      </c>
      <c r="L643" s="46"/>
      <c r="M643" s="226" t="s">
        <v>18</v>
      </c>
      <c r="N643" s="227" t="s">
        <v>43</v>
      </c>
      <c r="O643" s="86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30" t="s">
        <v>270</v>
      </c>
      <c r="AT643" s="230" t="s">
        <v>136</v>
      </c>
      <c r="AU643" s="230" t="s">
        <v>82</v>
      </c>
      <c r="AY643" s="19" t="s">
        <v>133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9" t="s">
        <v>80</v>
      </c>
      <c r="BK643" s="231">
        <f>ROUND(I643*H643,2)</f>
        <v>0</v>
      </c>
      <c r="BL643" s="19" t="s">
        <v>270</v>
      </c>
      <c r="BM643" s="230" t="s">
        <v>1310</v>
      </c>
    </row>
    <row r="644" s="13" customFormat="1">
      <c r="A644" s="13"/>
      <c r="B644" s="232"/>
      <c r="C644" s="233"/>
      <c r="D644" s="234" t="s">
        <v>143</v>
      </c>
      <c r="E644" s="235" t="s">
        <v>18</v>
      </c>
      <c r="F644" s="236" t="s">
        <v>1302</v>
      </c>
      <c r="G644" s="233"/>
      <c r="H644" s="235" t="s">
        <v>18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143</v>
      </c>
      <c r="AU644" s="242" t="s">
        <v>82</v>
      </c>
      <c r="AV644" s="13" t="s">
        <v>80</v>
      </c>
      <c r="AW644" s="13" t="s">
        <v>34</v>
      </c>
      <c r="AX644" s="13" t="s">
        <v>72</v>
      </c>
      <c r="AY644" s="242" t="s">
        <v>133</v>
      </c>
    </row>
    <row r="645" s="14" customFormat="1">
      <c r="A645" s="14"/>
      <c r="B645" s="243"/>
      <c r="C645" s="244"/>
      <c r="D645" s="234" t="s">
        <v>143</v>
      </c>
      <c r="E645" s="245" t="s">
        <v>18</v>
      </c>
      <c r="F645" s="246" t="s">
        <v>1311</v>
      </c>
      <c r="G645" s="244"/>
      <c r="H645" s="247">
        <v>22.620000000000001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143</v>
      </c>
      <c r="AU645" s="253" t="s">
        <v>82</v>
      </c>
      <c r="AV645" s="14" t="s">
        <v>82</v>
      </c>
      <c r="AW645" s="14" t="s">
        <v>34</v>
      </c>
      <c r="AX645" s="14" t="s">
        <v>72</v>
      </c>
      <c r="AY645" s="253" t="s">
        <v>133</v>
      </c>
    </row>
    <row r="646" s="15" customFormat="1">
      <c r="A646" s="15"/>
      <c r="B646" s="254"/>
      <c r="C646" s="255"/>
      <c r="D646" s="234" t="s">
        <v>143</v>
      </c>
      <c r="E646" s="256" t="s">
        <v>18</v>
      </c>
      <c r="F646" s="257" t="s">
        <v>148</v>
      </c>
      <c r="G646" s="255"/>
      <c r="H646" s="258">
        <v>22.620000000000001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4" t="s">
        <v>143</v>
      </c>
      <c r="AU646" s="264" t="s">
        <v>82</v>
      </c>
      <c r="AV646" s="15" t="s">
        <v>141</v>
      </c>
      <c r="AW646" s="15" t="s">
        <v>34</v>
      </c>
      <c r="AX646" s="15" t="s">
        <v>80</v>
      </c>
      <c r="AY646" s="264" t="s">
        <v>133</v>
      </c>
    </row>
    <row r="647" s="2" customFormat="1" ht="16.5" customHeight="1">
      <c r="A647" s="40"/>
      <c r="B647" s="41"/>
      <c r="C647" s="220" t="s">
        <v>833</v>
      </c>
      <c r="D647" s="220" t="s">
        <v>136</v>
      </c>
      <c r="E647" s="221" t="s">
        <v>882</v>
      </c>
      <c r="F647" s="222" t="s">
        <v>883</v>
      </c>
      <c r="G647" s="223" t="s">
        <v>178</v>
      </c>
      <c r="H647" s="224">
        <v>22.620000000000001</v>
      </c>
      <c r="I647" s="225"/>
      <c r="J647" s="224">
        <f>ROUND(I647*H647,2)</f>
        <v>0</v>
      </c>
      <c r="K647" s="222" t="s">
        <v>140</v>
      </c>
      <c r="L647" s="46"/>
      <c r="M647" s="226" t="s">
        <v>18</v>
      </c>
      <c r="N647" s="227" t="s">
        <v>43</v>
      </c>
      <c r="O647" s="86"/>
      <c r="P647" s="228">
        <f>O647*H647</f>
        <v>0</v>
      </c>
      <c r="Q647" s="228">
        <v>0</v>
      </c>
      <c r="R647" s="228">
        <f>Q647*H647</f>
        <v>0</v>
      </c>
      <c r="S647" s="228">
        <v>0.0025000000000000001</v>
      </c>
      <c r="T647" s="229">
        <f>S647*H647</f>
        <v>0.056550000000000003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0" t="s">
        <v>270</v>
      </c>
      <c r="AT647" s="230" t="s">
        <v>136</v>
      </c>
      <c r="AU647" s="230" t="s">
        <v>82</v>
      </c>
      <c r="AY647" s="19" t="s">
        <v>133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9" t="s">
        <v>80</v>
      </c>
      <c r="BK647" s="231">
        <f>ROUND(I647*H647,2)</f>
        <v>0</v>
      </c>
      <c r="BL647" s="19" t="s">
        <v>270</v>
      </c>
      <c r="BM647" s="230" t="s">
        <v>1312</v>
      </c>
    </row>
    <row r="648" s="13" customFormat="1">
      <c r="A648" s="13"/>
      <c r="B648" s="232"/>
      <c r="C648" s="233"/>
      <c r="D648" s="234" t="s">
        <v>143</v>
      </c>
      <c r="E648" s="235" t="s">
        <v>18</v>
      </c>
      <c r="F648" s="236" t="s">
        <v>1302</v>
      </c>
      <c r="G648" s="233"/>
      <c r="H648" s="235" t="s">
        <v>18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143</v>
      </c>
      <c r="AU648" s="242" t="s">
        <v>82</v>
      </c>
      <c r="AV648" s="13" t="s">
        <v>80</v>
      </c>
      <c r="AW648" s="13" t="s">
        <v>34</v>
      </c>
      <c r="AX648" s="13" t="s">
        <v>72</v>
      </c>
      <c r="AY648" s="242" t="s">
        <v>133</v>
      </c>
    </row>
    <row r="649" s="14" customFormat="1">
      <c r="A649" s="14"/>
      <c r="B649" s="243"/>
      <c r="C649" s="244"/>
      <c r="D649" s="234" t="s">
        <v>143</v>
      </c>
      <c r="E649" s="245" t="s">
        <v>18</v>
      </c>
      <c r="F649" s="246" t="s">
        <v>1311</v>
      </c>
      <c r="G649" s="244"/>
      <c r="H649" s="247">
        <v>22.620000000000001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143</v>
      </c>
      <c r="AU649" s="253" t="s">
        <v>82</v>
      </c>
      <c r="AV649" s="14" t="s">
        <v>82</v>
      </c>
      <c r="AW649" s="14" t="s">
        <v>34</v>
      </c>
      <c r="AX649" s="14" t="s">
        <v>72</v>
      </c>
      <c r="AY649" s="253" t="s">
        <v>133</v>
      </c>
    </row>
    <row r="650" s="15" customFormat="1">
      <c r="A650" s="15"/>
      <c r="B650" s="254"/>
      <c r="C650" s="255"/>
      <c r="D650" s="234" t="s">
        <v>143</v>
      </c>
      <c r="E650" s="256" t="s">
        <v>18</v>
      </c>
      <c r="F650" s="257" t="s">
        <v>148</v>
      </c>
      <c r="G650" s="255"/>
      <c r="H650" s="258">
        <v>22.620000000000001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4" t="s">
        <v>143</v>
      </c>
      <c r="AU650" s="264" t="s">
        <v>82</v>
      </c>
      <c r="AV650" s="15" t="s">
        <v>141</v>
      </c>
      <c r="AW650" s="15" t="s">
        <v>34</v>
      </c>
      <c r="AX650" s="15" t="s">
        <v>80</v>
      </c>
      <c r="AY650" s="264" t="s">
        <v>133</v>
      </c>
    </row>
    <row r="651" s="2" customFormat="1" ht="21.75" customHeight="1">
      <c r="A651" s="40"/>
      <c r="B651" s="41"/>
      <c r="C651" s="220" t="s">
        <v>839</v>
      </c>
      <c r="D651" s="220" t="s">
        <v>136</v>
      </c>
      <c r="E651" s="221" t="s">
        <v>906</v>
      </c>
      <c r="F651" s="222" t="s">
        <v>907</v>
      </c>
      <c r="G651" s="223" t="s">
        <v>647</v>
      </c>
      <c r="H651" s="225"/>
      <c r="I651" s="225"/>
      <c r="J651" s="224">
        <f>ROUND(I651*H651,2)</f>
        <v>0</v>
      </c>
      <c r="K651" s="222" t="s">
        <v>140</v>
      </c>
      <c r="L651" s="46"/>
      <c r="M651" s="226" t="s">
        <v>18</v>
      </c>
      <c r="N651" s="227" t="s">
        <v>43</v>
      </c>
      <c r="O651" s="86"/>
      <c r="P651" s="228">
        <f>O651*H651</f>
        <v>0</v>
      </c>
      <c r="Q651" s="228">
        <v>0</v>
      </c>
      <c r="R651" s="228">
        <f>Q651*H651</f>
        <v>0</v>
      </c>
      <c r="S651" s="228">
        <v>0</v>
      </c>
      <c r="T651" s="22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30" t="s">
        <v>270</v>
      </c>
      <c r="AT651" s="230" t="s">
        <v>136</v>
      </c>
      <c r="AU651" s="230" t="s">
        <v>82</v>
      </c>
      <c r="AY651" s="19" t="s">
        <v>133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9" t="s">
        <v>80</v>
      </c>
      <c r="BK651" s="231">
        <f>ROUND(I651*H651,2)</f>
        <v>0</v>
      </c>
      <c r="BL651" s="19" t="s">
        <v>270</v>
      </c>
      <c r="BM651" s="230" t="s">
        <v>1313</v>
      </c>
    </row>
    <row r="652" s="12" customFormat="1" ht="22.8" customHeight="1">
      <c r="A652" s="12"/>
      <c r="B652" s="204"/>
      <c r="C652" s="205"/>
      <c r="D652" s="206" t="s">
        <v>71</v>
      </c>
      <c r="E652" s="218" t="s">
        <v>909</v>
      </c>
      <c r="F652" s="218" t="s">
        <v>910</v>
      </c>
      <c r="G652" s="205"/>
      <c r="H652" s="205"/>
      <c r="I652" s="208"/>
      <c r="J652" s="219">
        <f>BK652</f>
        <v>0</v>
      </c>
      <c r="K652" s="205"/>
      <c r="L652" s="210"/>
      <c r="M652" s="211"/>
      <c r="N652" s="212"/>
      <c r="O652" s="212"/>
      <c r="P652" s="213">
        <f>SUM(P653:P749)</f>
        <v>0</v>
      </c>
      <c r="Q652" s="212"/>
      <c r="R652" s="213">
        <f>SUM(R653:R749)</f>
        <v>1.5042849999999999</v>
      </c>
      <c r="S652" s="212"/>
      <c r="T652" s="214">
        <f>SUM(T653:T749)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5" t="s">
        <v>82</v>
      </c>
      <c r="AT652" s="216" t="s">
        <v>71</v>
      </c>
      <c r="AU652" s="216" t="s">
        <v>80</v>
      </c>
      <c r="AY652" s="215" t="s">
        <v>133</v>
      </c>
      <c r="BK652" s="217">
        <f>SUM(BK653:BK749)</f>
        <v>0</v>
      </c>
    </row>
    <row r="653" s="2" customFormat="1" ht="21.75" customHeight="1">
      <c r="A653" s="40"/>
      <c r="B653" s="41"/>
      <c r="C653" s="220" t="s">
        <v>843</v>
      </c>
      <c r="D653" s="220" t="s">
        <v>136</v>
      </c>
      <c r="E653" s="221" t="s">
        <v>912</v>
      </c>
      <c r="F653" s="222" t="s">
        <v>913</v>
      </c>
      <c r="G653" s="223" t="s">
        <v>178</v>
      </c>
      <c r="H653" s="224">
        <v>77.159999999999997</v>
      </c>
      <c r="I653" s="225"/>
      <c r="J653" s="224">
        <f>ROUND(I653*H653,2)</f>
        <v>0</v>
      </c>
      <c r="K653" s="222" t="s">
        <v>140</v>
      </c>
      <c r="L653" s="46"/>
      <c r="M653" s="226" t="s">
        <v>18</v>
      </c>
      <c r="N653" s="227" t="s">
        <v>43</v>
      </c>
      <c r="O653" s="86"/>
      <c r="P653" s="228">
        <f>O653*H653</f>
        <v>0</v>
      </c>
      <c r="Q653" s="228">
        <v>0.0051999999999999998</v>
      </c>
      <c r="R653" s="228">
        <f>Q653*H653</f>
        <v>0.40123199999999998</v>
      </c>
      <c r="S653" s="228">
        <v>0</v>
      </c>
      <c r="T653" s="22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0" t="s">
        <v>270</v>
      </c>
      <c r="AT653" s="230" t="s">
        <v>136</v>
      </c>
      <c r="AU653" s="230" t="s">
        <v>82</v>
      </c>
      <c r="AY653" s="19" t="s">
        <v>133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9" t="s">
        <v>80</v>
      </c>
      <c r="BK653" s="231">
        <f>ROUND(I653*H653,2)</f>
        <v>0</v>
      </c>
      <c r="BL653" s="19" t="s">
        <v>270</v>
      </c>
      <c r="BM653" s="230" t="s">
        <v>1314</v>
      </c>
    </row>
    <row r="654" s="13" customFormat="1">
      <c r="A654" s="13"/>
      <c r="B654" s="232"/>
      <c r="C654" s="233"/>
      <c r="D654" s="234" t="s">
        <v>143</v>
      </c>
      <c r="E654" s="235" t="s">
        <v>18</v>
      </c>
      <c r="F654" s="236" t="s">
        <v>1129</v>
      </c>
      <c r="G654" s="233"/>
      <c r="H654" s="235" t="s">
        <v>18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143</v>
      </c>
      <c r="AU654" s="242" t="s">
        <v>82</v>
      </c>
      <c r="AV654" s="13" t="s">
        <v>80</v>
      </c>
      <c r="AW654" s="13" t="s">
        <v>34</v>
      </c>
      <c r="AX654" s="13" t="s">
        <v>72</v>
      </c>
      <c r="AY654" s="242" t="s">
        <v>133</v>
      </c>
    </row>
    <row r="655" s="13" customFormat="1">
      <c r="A655" s="13"/>
      <c r="B655" s="232"/>
      <c r="C655" s="233"/>
      <c r="D655" s="234" t="s">
        <v>143</v>
      </c>
      <c r="E655" s="235" t="s">
        <v>18</v>
      </c>
      <c r="F655" s="236" t="s">
        <v>1090</v>
      </c>
      <c r="G655" s="233"/>
      <c r="H655" s="235" t="s">
        <v>18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143</v>
      </c>
      <c r="AU655" s="242" t="s">
        <v>82</v>
      </c>
      <c r="AV655" s="13" t="s">
        <v>80</v>
      </c>
      <c r="AW655" s="13" t="s">
        <v>34</v>
      </c>
      <c r="AX655" s="13" t="s">
        <v>72</v>
      </c>
      <c r="AY655" s="242" t="s">
        <v>133</v>
      </c>
    </row>
    <row r="656" s="14" customFormat="1">
      <c r="A656" s="14"/>
      <c r="B656" s="243"/>
      <c r="C656" s="244"/>
      <c r="D656" s="234" t="s">
        <v>143</v>
      </c>
      <c r="E656" s="245" t="s">
        <v>18</v>
      </c>
      <c r="F656" s="246" t="s">
        <v>1199</v>
      </c>
      <c r="G656" s="244"/>
      <c r="H656" s="247">
        <v>29.43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143</v>
      </c>
      <c r="AU656" s="253" t="s">
        <v>82</v>
      </c>
      <c r="AV656" s="14" t="s">
        <v>82</v>
      </c>
      <c r="AW656" s="14" t="s">
        <v>34</v>
      </c>
      <c r="AX656" s="14" t="s">
        <v>72</v>
      </c>
      <c r="AY656" s="253" t="s">
        <v>133</v>
      </c>
    </row>
    <row r="657" s="14" customFormat="1">
      <c r="A657" s="14"/>
      <c r="B657" s="243"/>
      <c r="C657" s="244"/>
      <c r="D657" s="234" t="s">
        <v>143</v>
      </c>
      <c r="E657" s="245" t="s">
        <v>18</v>
      </c>
      <c r="F657" s="246" t="s">
        <v>1200</v>
      </c>
      <c r="G657" s="244"/>
      <c r="H657" s="247">
        <v>0.90000000000000002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143</v>
      </c>
      <c r="AU657" s="253" t="s">
        <v>82</v>
      </c>
      <c r="AV657" s="14" t="s">
        <v>82</v>
      </c>
      <c r="AW657" s="14" t="s">
        <v>34</v>
      </c>
      <c r="AX657" s="14" t="s">
        <v>72</v>
      </c>
      <c r="AY657" s="253" t="s">
        <v>133</v>
      </c>
    </row>
    <row r="658" s="14" customFormat="1">
      <c r="A658" s="14"/>
      <c r="B658" s="243"/>
      <c r="C658" s="244"/>
      <c r="D658" s="234" t="s">
        <v>143</v>
      </c>
      <c r="E658" s="245" t="s">
        <v>18</v>
      </c>
      <c r="F658" s="246" t="s">
        <v>921</v>
      </c>
      <c r="G658" s="244"/>
      <c r="H658" s="247">
        <v>-2.52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143</v>
      </c>
      <c r="AU658" s="253" t="s">
        <v>82</v>
      </c>
      <c r="AV658" s="14" t="s">
        <v>82</v>
      </c>
      <c r="AW658" s="14" t="s">
        <v>34</v>
      </c>
      <c r="AX658" s="14" t="s">
        <v>72</v>
      </c>
      <c r="AY658" s="253" t="s">
        <v>133</v>
      </c>
    </row>
    <row r="659" s="14" customFormat="1">
      <c r="A659" s="14"/>
      <c r="B659" s="243"/>
      <c r="C659" s="244"/>
      <c r="D659" s="234" t="s">
        <v>143</v>
      </c>
      <c r="E659" s="245" t="s">
        <v>18</v>
      </c>
      <c r="F659" s="246" t="s">
        <v>1201</v>
      </c>
      <c r="G659" s="244"/>
      <c r="H659" s="247">
        <v>-2.1299999999999999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143</v>
      </c>
      <c r="AU659" s="253" t="s">
        <v>82</v>
      </c>
      <c r="AV659" s="14" t="s">
        <v>82</v>
      </c>
      <c r="AW659" s="14" t="s">
        <v>34</v>
      </c>
      <c r="AX659" s="14" t="s">
        <v>72</v>
      </c>
      <c r="AY659" s="253" t="s">
        <v>133</v>
      </c>
    </row>
    <row r="660" s="13" customFormat="1">
      <c r="A660" s="13"/>
      <c r="B660" s="232"/>
      <c r="C660" s="233"/>
      <c r="D660" s="234" t="s">
        <v>143</v>
      </c>
      <c r="E660" s="235" t="s">
        <v>18</v>
      </c>
      <c r="F660" s="236" t="s">
        <v>1315</v>
      </c>
      <c r="G660" s="233"/>
      <c r="H660" s="235" t="s">
        <v>18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143</v>
      </c>
      <c r="AU660" s="242" t="s">
        <v>82</v>
      </c>
      <c r="AV660" s="13" t="s">
        <v>80</v>
      </c>
      <c r="AW660" s="13" t="s">
        <v>34</v>
      </c>
      <c r="AX660" s="13" t="s">
        <v>72</v>
      </c>
      <c r="AY660" s="242" t="s">
        <v>133</v>
      </c>
    </row>
    <row r="661" s="14" customFormat="1">
      <c r="A661" s="14"/>
      <c r="B661" s="243"/>
      <c r="C661" s="244"/>
      <c r="D661" s="234" t="s">
        <v>143</v>
      </c>
      <c r="E661" s="245" t="s">
        <v>18</v>
      </c>
      <c r="F661" s="246" t="s">
        <v>1202</v>
      </c>
      <c r="G661" s="244"/>
      <c r="H661" s="247">
        <v>7.7400000000000002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143</v>
      </c>
      <c r="AU661" s="253" t="s">
        <v>82</v>
      </c>
      <c r="AV661" s="14" t="s">
        <v>82</v>
      </c>
      <c r="AW661" s="14" t="s">
        <v>34</v>
      </c>
      <c r="AX661" s="14" t="s">
        <v>72</v>
      </c>
      <c r="AY661" s="253" t="s">
        <v>133</v>
      </c>
    </row>
    <row r="662" s="14" customFormat="1">
      <c r="A662" s="14"/>
      <c r="B662" s="243"/>
      <c r="C662" s="244"/>
      <c r="D662" s="234" t="s">
        <v>143</v>
      </c>
      <c r="E662" s="245" t="s">
        <v>18</v>
      </c>
      <c r="F662" s="246" t="s">
        <v>302</v>
      </c>
      <c r="G662" s="244"/>
      <c r="H662" s="247">
        <v>0.089999999999999997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143</v>
      </c>
      <c r="AU662" s="253" t="s">
        <v>82</v>
      </c>
      <c r="AV662" s="14" t="s">
        <v>82</v>
      </c>
      <c r="AW662" s="14" t="s">
        <v>34</v>
      </c>
      <c r="AX662" s="14" t="s">
        <v>72</v>
      </c>
      <c r="AY662" s="253" t="s">
        <v>133</v>
      </c>
    </row>
    <row r="663" s="14" customFormat="1">
      <c r="A663" s="14"/>
      <c r="B663" s="243"/>
      <c r="C663" s="244"/>
      <c r="D663" s="234" t="s">
        <v>143</v>
      </c>
      <c r="E663" s="245" t="s">
        <v>18</v>
      </c>
      <c r="F663" s="246" t="s">
        <v>596</v>
      </c>
      <c r="G663" s="244"/>
      <c r="H663" s="247">
        <v>-1.0800000000000001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143</v>
      </c>
      <c r="AU663" s="253" t="s">
        <v>82</v>
      </c>
      <c r="AV663" s="14" t="s">
        <v>82</v>
      </c>
      <c r="AW663" s="14" t="s">
        <v>34</v>
      </c>
      <c r="AX663" s="14" t="s">
        <v>72</v>
      </c>
      <c r="AY663" s="253" t="s">
        <v>133</v>
      </c>
    </row>
    <row r="664" s="13" customFormat="1">
      <c r="A664" s="13"/>
      <c r="B664" s="232"/>
      <c r="C664" s="233"/>
      <c r="D664" s="234" t="s">
        <v>143</v>
      </c>
      <c r="E664" s="235" t="s">
        <v>18</v>
      </c>
      <c r="F664" s="236" t="s">
        <v>1065</v>
      </c>
      <c r="G664" s="233"/>
      <c r="H664" s="235" t="s">
        <v>18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143</v>
      </c>
      <c r="AU664" s="242" t="s">
        <v>82</v>
      </c>
      <c r="AV664" s="13" t="s">
        <v>80</v>
      </c>
      <c r="AW664" s="13" t="s">
        <v>34</v>
      </c>
      <c r="AX664" s="13" t="s">
        <v>72</v>
      </c>
      <c r="AY664" s="242" t="s">
        <v>133</v>
      </c>
    </row>
    <row r="665" s="14" customFormat="1">
      <c r="A665" s="14"/>
      <c r="B665" s="243"/>
      <c r="C665" s="244"/>
      <c r="D665" s="234" t="s">
        <v>143</v>
      </c>
      <c r="E665" s="245" t="s">
        <v>18</v>
      </c>
      <c r="F665" s="246" t="s">
        <v>920</v>
      </c>
      <c r="G665" s="244"/>
      <c r="H665" s="247">
        <v>9.3599999999999994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143</v>
      </c>
      <c r="AU665" s="253" t="s">
        <v>82</v>
      </c>
      <c r="AV665" s="14" t="s">
        <v>82</v>
      </c>
      <c r="AW665" s="14" t="s">
        <v>34</v>
      </c>
      <c r="AX665" s="14" t="s">
        <v>72</v>
      </c>
      <c r="AY665" s="253" t="s">
        <v>133</v>
      </c>
    </row>
    <row r="666" s="14" customFormat="1">
      <c r="A666" s="14"/>
      <c r="B666" s="243"/>
      <c r="C666" s="244"/>
      <c r="D666" s="234" t="s">
        <v>143</v>
      </c>
      <c r="E666" s="245" t="s">
        <v>18</v>
      </c>
      <c r="F666" s="246" t="s">
        <v>921</v>
      </c>
      <c r="G666" s="244"/>
      <c r="H666" s="247">
        <v>-2.52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143</v>
      </c>
      <c r="AU666" s="253" t="s">
        <v>82</v>
      </c>
      <c r="AV666" s="14" t="s">
        <v>82</v>
      </c>
      <c r="AW666" s="14" t="s">
        <v>34</v>
      </c>
      <c r="AX666" s="14" t="s">
        <v>72</v>
      </c>
      <c r="AY666" s="253" t="s">
        <v>133</v>
      </c>
    </row>
    <row r="667" s="13" customFormat="1">
      <c r="A667" s="13"/>
      <c r="B667" s="232"/>
      <c r="C667" s="233"/>
      <c r="D667" s="234" t="s">
        <v>143</v>
      </c>
      <c r="E667" s="235" t="s">
        <v>18</v>
      </c>
      <c r="F667" s="236" t="s">
        <v>1067</v>
      </c>
      <c r="G667" s="233"/>
      <c r="H667" s="235" t="s">
        <v>18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143</v>
      </c>
      <c r="AU667" s="242" t="s">
        <v>82</v>
      </c>
      <c r="AV667" s="13" t="s">
        <v>80</v>
      </c>
      <c r="AW667" s="13" t="s">
        <v>34</v>
      </c>
      <c r="AX667" s="13" t="s">
        <v>72</v>
      </c>
      <c r="AY667" s="242" t="s">
        <v>133</v>
      </c>
    </row>
    <row r="668" s="14" customFormat="1">
      <c r="A668" s="14"/>
      <c r="B668" s="243"/>
      <c r="C668" s="244"/>
      <c r="D668" s="234" t="s">
        <v>143</v>
      </c>
      <c r="E668" s="245" t="s">
        <v>18</v>
      </c>
      <c r="F668" s="246" t="s">
        <v>922</v>
      </c>
      <c r="G668" s="244"/>
      <c r="H668" s="247">
        <v>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143</v>
      </c>
      <c r="AU668" s="253" t="s">
        <v>82</v>
      </c>
      <c r="AV668" s="14" t="s">
        <v>82</v>
      </c>
      <c r="AW668" s="14" t="s">
        <v>34</v>
      </c>
      <c r="AX668" s="14" t="s">
        <v>72</v>
      </c>
      <c r="AY668" s="253" t="s">
        <v>133</v>
      </c>
    </row>
    <row r="669" s="14" customFormat="1">
      <c r="A669" s="14"/>
      <c r="B669" s="243"/>
      <c r="C669" s="244"/>
      <c r="D669" s="234" t="s">
        <v>143</v>
      </c>
      <c r="E669" s="245" t="s">
        <v>18</v>
      </c>
      <c r="F669" s="246" t="s">
        <v>923</v>
      </c>
      <c r="G669" s="244"/>
      <c r="H669" s="247">
        <v>0.17999999999999999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143</v>
      </c>
      <c r="AU669" s="253" t="s">
        <v>82</v>
      </c>
      <c r="AV669" s="14" t="s">
        <v>82</v>
      </c>
      <c r="AW669" s="14" t="s">
        <v>34</v>
      </c>
      <c r="AX669" s="14" t="s">
        <v>72</v>
      </c>
      <c r="AY669" s="253" t="s">
        <v>133</v>
      </c>
    </row>
    <row r="670" s="14" customFormat="1">
      <c r="A670" s="14"/>
      <c r="B670" s="243"/>
      <c r="C670" s="244"/>
      <c r="D670" s="234" t="s">
        <v>143</v>
      </c>
      <c r="E670" s="245" t="s">
        <v>18</v>
      </c>
      <c r="F670" s="246" t="s">
        <v>924</v>
      </c>
      <c r="G670" s="244"/>
      <c r="H670" s="247">
        <v>-1.53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143</v>
      </c>
      <c r="AU670" s="253" t="s">
        <v>82</v>
      </c>
      <c r="AV670" s="14" t="s">
        <v>82</v>
      </c>
      <c r="AW670" s="14" t="s">
        <v>34</v>
      </c>
      <c r="AX670" s="14" t="s">
        <v>72</v>
      </c>
      <c r="AY670" s="253" t="s">
        <v>133</v>
      </c>
    </row>
    <row r="671" s="13" customFormat="1">
      <c r="A671" s="13"/>
      <c r="B671" s="232"/>
      <c r="C671" s="233"/>
      <c r="D671" s="234" t="s">
        <v>143</v>
      </c>
      <c r="E671" s="235" t="s">
        <v>18</v>
      </c>
      <c r="F671" s="236" t="s">
        <v>1099</v>
      </c>
      <c r="G671" s="233"/>
      <c r="H671" s="235" t="s">
        <v>18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143</v>
      </c>
      <c r="AU671" s="242" t="s">
        <v>82</v>
      </c>
      <c r="AV671" s="13" t="s">
        <v>80</v>
      </c>
      <c r="AW671" s="13" t="s">
        <v>34</v>
      </c>
      <c r="AX671" s="13" t="s">
        <v>72</v>
      </c>
      <c r="AY671" s="242" t="s">
        <v>133</v>
      </c>
    </row>
    <row r="672" s="14" customFormat="1">
      <c r="A672" s="14"/>
      <c r="B672" s="243"/>
      <c r="C672" s="244"/>
      <c r="D672" s="234" t="s">
        <v>143</v>
      </c>
      <c r="E672" s="245" t="s">
        <v>18</v>
      </c>
      <c r="F672" s="246" t="s">
        <v>1316</v>
      </c>
      <c r="G672" s="244"/>
      <c r="H672" s="247">
        <v>14.94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143</v>
      </c>
      <c r="AU672" s="253" t="s">
        <v>82</v>
      </c>
      <c r="AV672" s="14" t="s">
        <v>82</v>
      </c>
      <c r="AW672" s="14" t="s">
        <v>34</v>
      </c>
      <c r="AX672" s="14" t="s">
        <v>72</v>
      </c>
      <c r="AY672" s="253" t="s">
        <v>133</v>
      </c>
    </row>
    <row r="673" s="14" customFormat="1">
      <c r="A673" s="14"/>
      <c r="B673" s="243"/>
      <c r="C673" s="244"/>
      <c r="D673" s="234" t="s">
        <v>143</v>
      </c>
      <c r="E673" s="245" t="s">
        <v>18</v>
      </c>
      <c r="F673" s="246" t="s">
        <v>1204</v>
      </c>
      <c r="G673" s="244"/>
      <c r="H673" s="247">
        <v>-3.7799999999999998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143</v>
      </c>
      <c r="AU673" s="253" t="s">
        <v>82</v>
      </c>
      <c r="AV673" s="14" t="s">
        <v>82</v>
      </c>
      <c r="AW673" s="14" t="s">
        <v>34</v>
      </c>
      <c r="AX673" s="14" t="s">
        <v>72</v>
      </c>
      <c r="AY673" s="253" t="s">
        <v>133</v>
      </c>
    </row>
    <row r="674" s="13" customFormat="1">
      <c r="A674" s="13"/>
      <c r="B674" s="232"/>
      <c r="C674" s="233"/>
      <c r="D674" s="234" t="s">
        <v>143</v>
      </c>
      <c r="E674" s="235" t="s">
        <v>18</v>
      </c>
      <c r="F674" s="236" t="s">
        <v>1102</v>
      </c>
      <c r="G674" s="233"/>
      <c r="H674" s="235" t="s">
        <v>18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143</v>
      </c>
      <c r="AU674" s="242" t="s">
        <v>82</v>
      </c>
      <c r="AV674" s="13" t="s">
        <v>80</v>
      </c>
      <c r="AW674" s="13" t="s">
        <v>34</v>
      </c>
      <c r="AX674" s="13" t="s">
        <v>72</v>
      </c>
      <c r="AY674" s="242" t="s">
        <v>133</v>
      </c>
    </row>
    <row r="675" s="14" customFormat="1">
      <c r="A675" s="14"/>
      <c r="B675" s="243"/>
      <c r="C675" s="244"/>
      <c r="D675" s="234" t="s">
        <v>143</v>
      </c>
      <c r="E675" s="245" t="s">
        <v>18</v>
      </c>
      <c r="F675" s="246" t="s">
        <v>1205</v>
      </c>
      <c r="G675" s="244"/>
      <c r="H675" s="247">
        <v>15.84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143</v>
      </c>
      <c r="AU675" s="253" t="s">
        <v>82</v>
      </c>
      <c r="AV675" s="14" t="s">
        <v>82</v>
      </c>
      <c r="AW675" s="14" t="s">
        <v>34</v>
      </c>
      <c r="AX675" s="14" t="s">
        <v>72</v>
      </c>
      <c r="AY675" s="253" t="s">
        <v>133</v>
      </c>
    </row>
    <row r="676" s="14" customFormat="1">
      <c r="A676" s="14"/>
      <c r="B676" s="243"/>
      <c r="C676" s="244"/>
      <c r="D676" s="234" t="s">
        <v>143</v>
      </c>
      <c r="E676" s="245" t="s">
        <v>18</v>
      </c>
      <c r="F676" s="246" t="s">
        <v>1206</v>
      </c>
      <c r="G676" s="244"/>
      <c r="H676" s="247">
        <v>0.17999999999999999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143</v>
      </c>
      <c r="AU676" s="253" t="s">
        <v>82</v>
      </c>
      <c r="AV676" s="14" t="s">
        <v>82</v>
      </c>
      <c r="AW676" s="14" t="s">
        <v>34</v>
      </c>
      <c r="AX676" s="14" t="s">
        <v>72</v>
      </c>
      <c r="AY676" s="253" t="s">
        <v>133</v>
      </c>
    </row>
    <row r="677" s="14" customFormat="1">
      <c r="A677" s="14"/>
      <c r="B677" s="243"/>
      <c r="C677" s="244"/>
      <c r="D677" s="234" t="s">
        <v>143</v>
      </c>
      <c r="E677" s="245" t="s">
        <v>18</v>
      </c>
      <c r="F677" s="246" t="s">
        <v>1207</v>
      </c>
      <c r="G677" s="244"/>
      <c r="H677" s="247">
        <v>-2.1600000000000001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143</v>
      </c>
      <c r="AU677" s="253" t="s">
        <v>82</v>
      </c>
      <c r="AV677" s="14" t="s">
        <v>82</v>
      </c>
      <c r="AW677" s="14" t="s">
        <v>34</v>
      </c>
      <c r="AX677" s="14" t="s">
        <v>72</v>
      </c>
      <c r="AY677" s="253" t="s">
        <v>133</v>
      </c>
    </row>
    <row r="678" s="13" customFormat="1">
      <c r="A678" s="13"/>
      <c r="B678" s="232"/>
      <c r="C678" s="233"/>
      <c r="D678" s="234" t="s">
        <v>143</v>
      </c>
      <c r="E678" s="235" t="s">
        <v>18</v>
      </c>
      <c r="F678" s="236" t="s">
        <v>1106</v>
      </c>
      <c r="G678" s="233"/>
      <c r="H678" s="235" t="s">
        <v>18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143</v>
      </c>
      <c r="AU678" s="242" t="s">
        <v>82</v>
      </c>
      <c r="AV678" s="13" t="s">
        <v>80</v>
      </c>
      <c r="AW678" s="13" t="s">
        <v>34</v>
      </c>
      <c r="AX678" s="13" t="s">
        <v>72</v>
      </c>
      <c r="AY678" s="242" t="s">
        <v>133</v>
      </c>
    </row>
    <row r="679" s="14" customFormat="1">
      <c r="A679" s="14"/>
      <c r="B679" s="243"/>
      <c r="C679" s="244"/>
      <c r="D679" s="234" t="s">
        <v>143</v>
      </c>
      <c r="E679" s="245" t="s">
        <v>18</v>
      </c>
      <c r="F679" s="246" t="s">
        <v>1208</v>
      </c>
      <c r="G679" s="244"/>
      <c r="H679" s="247">
        <v>5.2199999999999998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143</v>
      </c>
      <c r="AU679" s="253" t="s">
        <v>82</v>
      </c>
      <c r="AV679" s="14" t="s">
        <v>82</v>
      </c>
      <c r="AW679" s="14" t="s">
        <v>34</v>
      </c>
      <c r="AX679" s="14" t="s">
        <v>72</v>
      </c>
      <c r="AY679" s="253" t="s">
        <v>133</v>
      </c>
    </row>
    <row r="680" s="15" customFormat="1">
      <c r="A680" s="15"/>
      <c r="B680" s="254"/>
      <c r="C680" s="255"/>
      <c r="D680" s="234" t="s">
        <v>143</v>
      </c>
      <c r="E680" s="256" t="s">
        <v>18</v>
      </c>
      <c r="F680" s="257" t="s">
        <v>148</v>
      </c>
      <c r="G680" s="255"/>
      <c r="H680" s="258">
        <v>77.160000000000011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143</v>
      </c>
      <c r="AU680" s="264" t="s">
        <v>82</v>
      </c>
      <c r="AV680" s="15" t="s">
        <v>141</v>
      </c>
      <c r="AW680" s="15" t="s">
        <v>34</v>
      </c>
      <c r="AX680" s="15" t="s">
        <v>80</v>
      </c>
      <c r="AY680" s="264" t="s">
        <v>133</v>
      </c>
    </row>
    <row r="681" s="2" customFormat="1" ht="16.5" customHeight="1">
      <c r="A681" s="40"/>
      <c r="B681" s="41"/>
      <c r="C681" s="265" t="s">
        <v>847</v>
      </c>
      <c r="D681" s="265" t="s">
        <v>193</v>
      </c>
      <c r="E681" s="266" t="s">
        <v>950</v>
      </c>
      <c r="F681" s="267" t="s">
        <v>951</v>
      </c>
      <c r="G681" s="268" t="s">
        <v>178</v>
      </c>
      <c r="H681" s="269">
        <v>84.879999999999995</v>
      </c>
      <c r="I681" s="270"/>
      <c r="J681" s="269">
        <f>ROUND(I681*H681,2)</f>
        <v>0</v>
      </c>
      <c r="K681" s="267" t="s">
        <v>140</v>
      </c>
      <c r="L681" s="271"/>
      <c r="M681" s="272" t="s">
        <v>18</v>
      </c>
      <c r="N681" s="273" t="s">
        <v>43</v>
      </c>
      <c r="O681" s="86"/>
      <c r="P681" s="228">
        <f>O681*H681</f>
        <v>0</v>
      </c>
      <c r="Q681" s="228">
        <v>0.0126</v>
      </c>
      <c r="R681" s="228">
        <f>Q681*H681</f>
        <v>1.069488</v>
      </c>
      <c r="S681" s="228">
        <v>0</v>
      </c>
      <c r="T681" s="22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0" t="s">
        <v>459</v>
      </c>
      <c r="AT681" s="230" t="s">
        <v>193</v>
      </c>
      <c r="AU681" s="230" t="s">
        <v>82</v>
      </c>
      <c r="AY681" s="19" t="s">
        <v>133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9" t="s">
        <v>80</v>
      </c>
      <c r="BK681" s="231">
        <f>ROUND(I681*H681,2)</f>
        <v>0</v>
      </c>
      <c r="BL681" s="19" t="s">
        <v>270</v>
      </c>
      <c r="BM681" s="230" t="s">
        <v>1317</v>
      </c>
    </row>
    <row r="682" s="13" customFormat="1">
      <c r="A682" s="13"/>
      <c r="B682" s="232"/>
      <c r="C682" s="233"/>
      <c r="D682" s="234" t="s">
        <v>143</v>
      </c>
      <c r="E682" s="235" t="s">
        <v>18</v>
      </c>
      <c r="F682" s="236" t="s">
        <v>1129</v>
      </c>
      <c r="G682" s="233"/>
      <c r="H682" s="235" t="s">
        <v>18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143</v>
      </c>
      <c r="AU682" s="242" t="s">
        <v>82</v>
      </c>
      <c r="AV682" s="13" t="s">
        <v>80</v>
      </c>
      <c r="AW682" s="13" t="s">
        <v>34</v>
      </c>
      <c r="AX682" s="13" t="s">
        <v>72</v>
      </c>
      <c r="AY682" s="242" t="s">
        <v>133</v>
      </c>
    </row>
    <row r="683" s="13" customFormat="1">
      <c r="A683" s="13"/>
      <c r="B683" s="232"/>
      <c r="C683" s="233"/>
      <c r="D683" s="234" t="s">
        <v>143</v>
      </c>
      <c r="E683" s="235" t="s">
        <v>18</v>
      </c>
      <c r="F683" s="236" t="s">
        <v>1090</v>
      </c>
      <c r="G683" s="233"/>
      <c r="H683" s="235" t="s">
        <v>18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143</v>
      </c>
      <c r="AU683" s="242" t="s">
        <v>82</v>
      </c>
      <c r="AV683" s="13" t="s">
        <v>80</v>
      </c>
      <c r="AW683" s="13" t="s">
        <v>34</v>
      </c>
      <c r="AX683" s="13" t="s">
        <v>72</v>
      </c>
      <c r="AY683" s="242" t="s">
        <v>133</v>
      </c>
    </row>
    <row r="684" s="14" customFormat="1">
      <c r="A684" s="14"/>
      <c r="B684" s="243"/>
      <c r="C684" s="244"/>
      <c r="D684" s="234" t="s">
        <v>143</v>
      </c>
      <c r="E684" s="245" t="s">
        <v>18</v>
      </c>
      <c r="F684" s="246" t="s">
        <v>1199</v>
      </c>
      <c r="G684" s="244"/>
      <c r="H684" s="247">
        <v>29.43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143</v>
      </c>
      <c r="AU684" s="253" t="s">
        <v>82</v>
      </c>
      <c r="AV684" s="14" t="s">
        <v>82</v>
      </c>
      <c r="AW684" s="14" t="s">
        <v>34</v>
      </c>
      <c r="AX684" s="14" t="s">
        <v>72</v>
      </c>
      <c r="AY684" s="253" t="s">
        <v>133</v>
      </c>
    </row>
    <row r="685" s="14" customFormat="1">
      <c r="A685" s="14"/>
      <c r="B685" s="243"/>
      <c r="C685" s="244"/>
      <c r="D685" s="234" t="s">
        <v>143</v>
      </c>
      <c r="E685" s="245" t="s">
        <v>18</v>
      </c>
      <c r="F685" s="246" t="s">
        <v>1200</v>
      </c>
      <c r="G685" s="244"/>
      <c r="H685" s="247">
        <v>0.90000000000000002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143</v>
      </c>
      <c r="AU685" s="253" t="s">
        <v>82</v>
      </c>
      <c r="AV685" s="14" t="s">
        <v>82</v>
      </c>
      <c r="AW685" s="14" t="s">
        <v>34</v>
      </c>
      <c r="AX685" s="14" t="s">
        <v>72</v>
      </c>
      <c r="AY685" s="253" t="s">
        <v>133</v>
      </c>
    </row>
    <row r="686" s="14" customFormat="1">
      <c r="A686" s="14"/>
      <c r="B686" s="243"/>
      <c r="C686" s="244"/>
      <c r="D686" s="234" t="s">
        <v>143</v>
      </c>
      <c r="E686" s="245" t="s">
        <v>18</v>
      </c>
      <c r="F686" s="246" t="s">
        <v>921</v>
      </c>
      <c r="G686" s="244"/>
      <c r="H686" s="247">
        <v>-2.52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143</v>
      </c>
      <c r="AU686" s="253" t="s">
        <v>82</v>
      </c>
      <c r="AV686" s="14" t="s">
        <v>82</v>
      </c>
      <c r="AW686" s="14" t="s">
        <v>34</v>
      </c>
      <c r="AX686" s="14" t="s">
        <v>72</v>
      </c>
      <c r="AY686" s="253" t="s">
        <v>133</v>
      </c>
    </row>
    <row r="687" s="14" customFormat="1">
      <c r="A687" s="14"/>
      <c r="B687" s="243"/>
      <c r="C687" s="244"/>
      <c r="D687" s="234" t="s">
        <v>143</v>
      </c>
      <c r="E687" s="245" t="s">
        <v>18</v>
      </c>
      <c r="F687" s="246" t="s">
        <v>1201</v>
      </c>
      <c r="G687" s="244"/>
      <c r="H687" s="247">
        <v>-2.1299999999999999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143</v>
      </c>
      <c r="AU687" s="253" t="s">
        <v>82</v>
      </c>
      <c r="AV687" s="14" t="s">
        <v>82</v>
      </c>
      <c r="AW687" s="14" t="s">
        <v>34</v>
      </c>
      <c r="AX687" s="14" t="s">
        <v>72</v>
      </c>
      <c r="AY687" s="253" t="s">
        <v>133</v>
      </c>
    </row>
    <row r="688" s="13" customFormat="1">
      <c r="A688" s="13"/>
      <c r="B688" s="232"/>
      <c r="C688" s="233"/>
      <c r="D688" s="234" t="s">
        <v>143</v>
      </c>
      <c r="E688" s="235" t="s">
        <v>18</v>
      </c>
      <c r="F688" s="236" t="s">
        <v>1315</v>
      </c>
      <c r="G688" s="233"/>
      <c r="H688" s="235" t="s">
        <v>18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143</v>
      </c>
      <c r="AU688" s="242" t="s">
        <v>82</v>
      </c>
      <c r="AV688" s="13" t="s">
        <v>80</v>
      </c>
      <c r="AW688" s="13" t="s">
        <v>34</v>
      </c>
      <c r="AX688" s="13" t="s">
        <v>72</v>
      </c>
      <c r="AY688" s="242" t="s">
        <v>133</v>
      </c>
    </row>
    <row r="689" s="14" customFormat="1">
      <c r="A689" s="14"/>
      <c r="B689" s="243"/>
      <c r="C689" s="244"/>
      <c r="D689" s="234" t="s">
        <v>143</v>
      </c>
      <c r="E689" s="245" t="s">
        <v>18</v>
      </c>
      <c r="F689" s="246" t="s">
        <v>1202</v>
      </c>
      <c r="G689" s="244"/>
      <c r="H689" s="247">
        <v>7.7400000000000002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143</v>
      </c>
      <c r="AU689" s="253" t="s">
        <v>82</v>
      </c>
      <c r="AV689" s="14" t="s">
        <v>82</v>
      </c>
      <c r="AW689" s="14" t="s">
        <v>34</v>
      </c>
      <c r="AX689" s="14" t="s">
        <v>72</v>
      </c>
      <c r="AY689" s="253" t="s">
        <v>133</v>
      </c>
    </row>
    <row r="690" s="14" customFormat="1">
      <c r="A690" s="14"/>
      <c r="B690" s="243"/>
      <c r="C690" s="244"/>
      <c r="D690" s="234" t="s">
        <v>143</v>
      </c>
      <c r="E690" s="245" t="s">
        <v>18</v>
      </c>
      <c r="F690" s="246" t="s">
        <v>302</v>
      </c>
      <c r="G690" s="244"/>
      <c r="H690" s="247">
        <v>0.089999999999999997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143</v>
      </c>
      <c r="AU690" s="253" t="s">
        <v>82</v>
      </c>
      <c r="AV690" s="14" t="s">
        <v>82</v>
      </c>
      <c r="AW690" s="14" t="s">
        <v>34</v>
      </c>
      <c r="AX690" s="14" t="s">
        <v>72</v>
      </c>
      <c r="AY690" s="253" t="s">
        <v>133</v>
      </c>
    </row>
    <row r="691" s="14" customFormat="1">
      <c r="A691" s="14"/>
      <c r="B691" s="243"/>
      <c r="C691" s="244"/>
      <c r="D691" s="234" t="s">
        <v>143</v>
      </c>
      <c r="E691" s="245" t="s">
        <v>18</v>
      </c>
      <c r="F691" s="246" t="s">
        <v>596</v>
      </c>
      <c r="G691" s="244"/>
      <c r="H691" s="247">
        <v>-1.0800000000000001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143</v>
      </c>
      <c r="AU691" s="253" t="s">
        <v>82</v>
      </c>
      <c r="AV691" s="14" t="s">
        <v>82</v>
      </c>
      <c r="AW691" s="14" t="s">
        <v>34</v>
      </c>
      <c r="AX691" s="14" t="s">
        <v>72</v>
      </c>
      <c r="AY691" s="253" t="s">
        <v>133</v>
      </c>
    </row>
    <row r="692" s="13" customFormat="1">
      <c r="A692" s="13"/>
      <c r="B692" s="232"/>
      <c r="C692" s="233"/>
      <c r="D692" s="234" t="s">
        <v>143</v>
      </c>
      <c r="E692" s="235" t="s">
        <v>18</v>
      </c>
      <c r="F692" s="236" t="s">
        <v>1065</v>
      </c>
      <c r="G692" s="233"/>
      <c r="H692" s="235" t="s">
        <v>18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143</v>
      </c>
      <c r="AU692" s="242" t="s">
        <v>82</v>
      </c>
      <c r="AV692" s="13" t="s">
        <v>80</v>
      </c>
      <c r="AW692" s="13" t="s">
        <v>34</v>
      </c>
      <c r="AX692" s="13" t="s">
        <v>72</v>
      </c>
      <c r="AY692" s="242" t="s">
        <v>133</v>
      </c>
    </row>
    <row r="693" s="14" customFormat="1">
      <c r="A693" s="14"/>
      <c r="B693" s="243"/>
      <c r="C693" s="244"/>
      <c r="D693" s="234" t="s">
        <v>143</v>
      </c>
      <c r="E693" s="245" t="s">
        <v>18</v>
      </c>
      <c r="F693" s="246" t="s">
        <v>920</v>
      </c>
      <c r="G693" s="244"/>
      <c r="H693" s="247">
        <v>9.3599999999999994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143</v>
      </c>
      <c r="AU693" s="253" t="s">
        <v>82</v>
      </c>
      <c r="AV693" s="14" t="s">
        <v>82</v>
      </c>
      <c r="AW693" s="14" t="s">
        <v>34</v>
      </c>
      <c r="AX693" s="14" t="s">
        <v>72</v>
      </c>
      <c r="AY693" s="253" t="s">
        <v>133</v>
      </c>
    </row>
    <row r="694" s="14" customFormat="1">
      <c r="A694" s="14"/>
      <c r="B694" s="243"/>
      <c r="C694" s="244"/>
      <c r="D694" s="234" t="s">
        <v>143</v>
      </c>
      <c r="E694" s="245" t="s">
        <v>18</v>
      </c>
      <c r="F694" s="246" t="s">
        <v>921</v>
      </c>
      <c r="G694" s="244"/>
      <c r="H694" s="247">
        <v>-2.52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143</v>
      </c>
      <c r="AU694" s="253" t="s">
        <v>82</v>
      </c>
      <c r="AV694" s="14" t="s">
        <v>82</v>
      </c>
      <c r="AW694" s="14" t="s">
        <v>34</v>
      </c>
      <c r="AX694" s="14" t="s">
        <v>72</v>
      </c>
      <c r="AY694" s="253" t="s">
        <v>133</v>
      </c>
    </row>
    <row r="695" s="13" customFormat="1">
      <c r="A695" s="13"/>
      <c r="B695" s="232"/>
      <c r="C695" s="233"/>
      <c r="D695" s="234" t="s">
        <v>143</v>
      </c>
      <c r="E695" s="235" t="s">
        <v>18</v>
      </c>
      <c r="F695" s="236" t="s">
        <v>1067</v>
      </c>
      <c r="G695" s="233"/>
      <c r="H695" s="235" t="s">
        <v>18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143</v>
      </c>
      <c r="AU695" s="242" t="s">
        <v>82</v>
      </c>
      <c r="AV695" s="13" t="s">
        <v>80</v>
      </c>
      <c r="AW695" s="13" t="s">
        <v>34</v>
      </c>
      <c r="AX695" s="13" t="s">
        <v>72</v>
      </c>
      <c r="AY695" s="242" t="s">
        <v>133</v>
      </c>
    </row>
    <row r="696" s="14" customFormat="1">
      <c r="A696" s="14"/>
      <c r="B696" s="243"/>
      <c r="C696" s="244"/>
      <c r="D696" s="234" t="s">
        <v>143</v>
      </c>
      <c r="E696" s="245" t="s">
        <v>18</v>
      </c>
      <c r="F696" s="246" t="s">
        <v>922</v>
      </c>
      <c r="G696" s="244"/>
      <c r="H696" s="247">
        <v>9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143</v>
      </c>
      <c r="AU696" s="253" t="s">
        <v>82</v>
      </c>
      <c r="AV696" s="14" t="s">
        <v>82</v>
      </c>
      <c r="AW696" s="14" t="s">
        <v>34</v>
      </c>
      <c r="AX696" s="14" t="s">
        <v>72</v>
      </c>
      <c r="AY696" s="253" t="s">
        <v>133</v>
      </c>
    </row>
    <row r="697" s="14" customFormat="1">
      <c r="A697" s="14"/>
      <c r="B697" s="243"/>
      <c r="C697" s="244"/>
      <c r="D697" s="234" t="s">
        <v>143</v>
      </c>
      <c r="E697" s="245" t="s">
        <v>18</v>
      </c>
      <c r="F697" s="246" t="s">
        <v>923</v>
      </c>
      <c r="G697" s="244"/>
      <c r="H697" s="247">
        <v>0.17999999999999999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143</v>
      </c>
      <c r="AU697" s="253" t="s">
        <v>82</v>
      </c>
      <c r="AV697" s="14" t="s">
        <v>82</v>
      </c>
      <c r="AW697" s="14" t="s">
        <v>34</v>
      </c>
      <c r="AX697" s="14" t="s">
        <v>72</v>
      </c>
      <c r="AY697" s="253" t="s">
        <v>133</v>
      </c>
    </row>
    <row r="698" s="14" customFormat="1">
      <c r="A698" s="14"/>
      <c r="B698" s="243"/>
      <c r="C698" s="244"/>
      <c r="D698" s="234" t="s">
        <v>143</v>
      </c>
      <c r="E698" s="245" t="s">
        <v>18</v>
      </c>
      <c r="F698" s="246" t="s">
        <v>924</v>
      </c>
      <c r="G698" s="244"/>
      <c r="H698" s="247">
        <v>-1.53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143</v>
      </c>
      <c r="AU698" s="253" t="s">
        <v>82</v>
      </c>
      <c r="AV698" s="14" t="s">
        <v>82</v>
      </c>
      <c r="AW698" s="14" t="s">
        <v>34</v>
      </c>
      <c r="AX698" s="14" t="s">
        <v>72</v>
      </c>
      <c r="AY698" s="253" t="s">
        <v>133</v>
      </c>
    </row>
    <row r="699" s="13" customFormat="1">
      <c r="A699" s="13"/>
      <c r="B699" s="232"/>
      <c r="C699" s="233"/>
      <c r="D699" s="234" t="s">
        <v>143</v>
      </c>
      <c r="E699" s="235" t="s">
        <v>18</v>
      </c>
      <c r="F699" s="236" t="s">
        <v>1099</v>
      </c>
      <c r="G699" s="233"/>
      <c r="H699" s="235" t="s">
        <v>18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143</v>
      </c>
      <c r="AU699" s="242" t="s">
        <v>82</v>
      </c>
      <c r="AV699" s="13" t="s">
        <v>80</v>
      </c>
      <c r="AW699" s="13" t="s">
        <v>34</v>
      </c>
      <c r="AX699" s="13" t="s">
        <v>72</v>
      </c>
      <c r="AY699" s="242" t="s">
        <v>133</v>
      </c>
    </row>
    <row r="700" s="14" customFormat="1">
      <c r="A700" s="14"/>
      <c r="B700" s="243"/>
      <c r="C700" s="244"/>
      <c r="D700" s="234" t="s">
        <v>143</v>
      </c>
      <c r="E700" s="245" t="s">
        <v>18</v>
      </c>
      <c r="F700" s="246" t="s">
        <v>1316</v>
      </c>
      <c r="G700" s="244"/>
      <c r="H700" s="247">
        <v>14.94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143</v>
      </c>
      <c r="AU700" s="253" t="s">
        <v>82</v>
      </c>
      <c r="AV700" s="14" t="s">
        <v>82</v>
      </c>
      <c r="AW700" s="14" t="s">
        <v>34</v>
      </c>
      <c r="AX700" s="14" t="s">
        <v>72</v>
      </c>
      <c r="AY700" s="253" t="s">
        <v>133</v>
      </c>
    </row>
    <row r="701" s="14" customFormat="1">
      <c r="A701" s="14"/>
      <c r="B701" s="243"/>
      <c r="C701" s="244"/>
      <c r="D701" s="234" t="s">
        <v>143</v>
      </c>
      <c r="E701" s="245" t="s">
        <v>18</v>
      </c>
      <c r="F701" s="246" t="s">
        <v>1204</v>
      </c>
      <c r="G701" s="244"/>
      <c r="H701" s="247">
        <v>-3.7799999999999998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143</v>
      </c>
      <c r="AU701" s="253" t="s">
        <v>82</v>
      </c>
      <c r="AV701" s="14" t="s">
        <v>82</v>
      </c>
      <c r="AW701" s="14" t="s">
        <v>34</v>
      </c>
      <c r="AX701" s="14" t="s">
        <v>72</v>
      </c>
      <c r="AY701" s="253" t="s">
        <v>133</v>
      </c>
    </row>
    <row r="702" s="13" customFormat="1">
      <c r="A702" s="13"/>
      <c r="B702" s="232"/>
      <c r="C702" s="233"/>
      <c r="D702" s="234" t="s">
        <v>143</v>
      </c>
      <c r="E702" s="235" t="s">
        <v>18</v>
      </c>
      <c r="F702" s="236" t="s">
        <v>1102</v>
      </c>
      <c r="G702" s="233"/>
      <c r="H702" s="235" t="s">
        <v>18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143</v>
      </c>
      <c r="AU702" s="242" t="s">
        <v>82</v>
      </c>
      <c r="AV702" s="13" t="s">
        <v>80</v>
      </c>
      <c r="AW702" s="13" t="s">
        <v>34</v>
      </c>
      <c r="AX702" s="13" t="s">
        <v>72</v>
      </c>
      <c r="AY702" s="242" t="s">
        <v>133</v>
      </c>
    </row>
    <row r="703" s="14" customFormat="1">
      <c r="A703" s="14"/>
      <c r="B703" s="243"/>
      <c r="C703" s="244"/>
      <c r="D703" s="234" t="s">
        <v>143</v>
      </c>
      <c r="E703" s="245" t="s">
        <v>18</v>
      </c>
      <c r="F703" s="246" t="s">
        <v>1205</v>
      </c>
      <c r="G703" s="244"/>
      <c r="H703" s="247">
        <v>15.84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143</v>
      </c>
      <c r="AU703" s="253" t="s">
        <v>82</v>
      </c>
      <c r="AV703" s="14" t="s">
        <v>82</v>
      </c>
      <c r="AW703" s="14" t="s">
        <v>34</v>
      </c>
      <c r="AX703" s="14" t="s">
        <v>72</v>
      </c>
      <c r="AY703" s="253" t="s">
        <v>133</v>
      </c>
    </row>
    <row r="704" s="14" customFormat="1">
      <c r="A704" s="14"/>
      <c r="B704" s="243"/>
      <c r="C704" s="244"/>
      <c r="D704" s="234" t="s">
        <v>143</v>
      </c>
      <c r="E704" s="245" t="s">
        <v>18</v>
      </c>
      <c r="F704" s="246" t="s">
        <v>1206</v>
      </c>
      <c r="G704" s="244"/>
      <c r="H704" s="247">
        <v>0.17999999999999999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143</v>
      </c>
      <c r="AU704" s="253" t="s">
        <v>82</v>
      </c>
      <c r="AV704" s="14" t="s">
        <v>82</v>
      </c>
      <c r="AW704" s="14" t="s">
        <v>34</v>
      </c>
      <c r="AX704" s="14" t="s">
        <v>72</v>
      </c>
      <c r="AY704" s="253" t="s">
        <v>133</v>
      </c>
    </row>
    <row r="705" s="14" customFormat="1">
      <c r="A705" s="14"/>
      <c r="B705" s="243"/>
      <c r="C705" s="244"/>
      <c r="D705" s="234" t="s">
        <v>143</v>
      </c>
      <c r="E705" s="245" t="s">
        <v>18</v>
      </c>
      <c r="F705" s="246" t="s">
        <v>1207</v>
      </c>
      <c r="G705" s="244"/>
      <c r="H705" s="247">
        <v>-2.1600000000000001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143</v>
      </c>
      <c r="AU705" s="253" t="s">
        <v>82</v>
      </c>
      <c r="AV705" s="14" t="s">
        <v>82</v>
      </c>
      <c r="AW705" s="14" t="s">
        <v>34</v>
      </c>
      <c r="AX705" s="14" t="s">
        <v>72</v>
      </c>
      <c r="AY705" s="253" t="s">
        <v>133</v>
      </c>
    </row>
    <row r="706" s="13" customFormat="1">
      <c r="A706" s="13"/>
      <c r="B706" s="232"/>
      <c r="C706" s="233"/>
      <c r="D706" s="234" t="s">
        <v>143</v>
      </c>
      <c r="E706" s="235" t="s">
        <v>18</v>
      </c>
      <c r="F706" s="236" t="s">
        <v>1106</v>
      </c>
      <c r="G706" s="233"/>
      <c r="H706" s="235" t="s">
        <v>18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143</v>
      </c>
      <c r="AU706" s="242" t="s">
        <v>82</v>
      </c>
      <c r="AV706" s="13" t="s">
        <v>80</v>
      </c>
      <c r="AW706" s="13" t="s">
        <v>34</v>
      </c>
      <c r="AX706" s="13" t="s">
        <v>72</v>
      </c>
      <c r="AY706" s="242" t="s">
        <v>133</v>
      </c>
    </row>
    <row r="707" s="14" customFormat="1">
      <c r="A707" s="14"/>
      <c r="B707" s="243"/>
      <c r="C707" s="244"/>
      <c r="D707" s="234" t="s">
        <v>143</v>
      </c>
      <c r="E707" s="245" t="s">
        <v>18</v>
      </c>
      <c r="F707" s="246" t="s">
        <v>1208</v>
      </c>
      <c r="G707" s="244"/>
      <c r="H707" s="247">
        <v>5.2199999999999998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143</v>
      </c>
      <c r="AU707" s="253" t="s">
        <v>82</v>
      </c>
      <c r="AV707" s="14" t="s">
        <v>82</v>
      </c>
      <c r="AW707" s="14" t="s">
        <v>34</v>
      </c>
      <c r="AX707" s="14" t="s">
        <v>72</v>
      </c>
      <c r="AY707" s="253" t="s">
        <v>133</v>
      </c>
    </row>
    <row r="708" s="15" customFormat="1">
      <c r="A708" s="15"/>
      <c r="B708" s="254"/>
      <c r="C708" s="255"/>
      <c r="D708" s="234" t="s">
        <v>143</v>
      </c>
      <c r="E708" s="256" t="s">
        <v>18</v>
      </c>
      <c r="F708" s="257" t="s">
        <v>148</v>
      </c>
      <c r="G708" s="255"/>
      <c r="H708" s="258">
        <v>77.160000000000011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4" t="s">
        <v>143</v>
      </c>
      <c r="AU708" s="264" t="s">
        <v>82</v>
      </c>
      <c r="AV708" s="15" t="s">
        <v>141</v>
      </c>
      <c r="AW708" s="15" t="s">
        <v>34</v>
      </c>
      <c r="AX708" s="15" t="s">
        <v>80</v>
      </c>
      <c r="AY708" s="264" t="s">
        <v>133</v>
      </c>
    </row>
    <row r="709" s="14" customFormat="1">
      <c r="A709" s="14"/>
      <c r="B709" s="243"/>
      <c r="C709" s="244"/>
      <c r="D709" s="234" t="s">
        <v>143</v>
      </c>
      <c r="E709" s="244"/>
      <c r="F709" s="246" t="s">
        <v>1318</v>
      </c>
      <c r="G709" s="244"/>
      <c r="H709" s="247">
        <v>84.879999999999995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143</v>
      </c>
      <c r="AU709" s="253" t="s">
        <v>82</v>
      </c>
      <c r="AV709" s="14" t="s">
        <v>82</v>
      </c>
      <c r="AW709" s="14" t="s">
        <v>4</v>
      </c>
      <c r="AX709" s="14" t="s">
        <v>80</v>
      </c>
      <c r="AY709" s="253" t="s">
        <v>133</v>
      </c>
    </row>
    <row r="710" s="2" customFormat="1" ht="16.5" customHeight="1">
      <c r="A710" s="40"/>
      <c r="B710" s="41"/>
      <c r="C710" s="220" t="s">
        <v>853</v>
      </c>
      <c r="D710" s="220" t="s">
        <v>136</v>
      </c>
      <c r="E710" s="221" t="s">
        <v>967</v>
      </c>
      <c r="F710" s="222" t="s">
        <v>968</v>
      </c>
      <c r="G710" s="223" t="s">
        <v>505</v>
      </c>
      <c r="H710" s="224">
        <v>26.300000000000001</v>
      </c>
      <c r="I710" s="225"/>
      <c r="J710" s="224">
        <f>ROUND(I710*H710,2)</f>
        <v>0</v>
      </c>
      <c r="K710" s="222" t="s">
        <v>140</v>
      </c>
      <c r="L710" s="46"/>
      <c r="M710" s="226" t="s">
        <v>18</v>
      </c>
      <c r="N710" s="227" t="s">
        <v>43</v>
      </c>
      <c r="O710" s="86"/>
      <c r="P710" s="228">
        <f>O710*H710</f>
        <v>0</v>
      </c>
      <c r="Q710" s="228">
        <v>0.00055000000000000003</v>
      </c>
      <c r="R710" s="228">
        <f>Q710*H710</f>
        <v>0.014465</v>
      </c>
      <c r="S710" s="228">
        <v>0</v>
      </c>
      <c r="T710" s="22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0" t="s">
        <v>270</v>
      </c>
      <c r="AT710" s="230" t="s">
        <v>136</v>
      </c>
      <c r="AU710" s="230" t="s">
        <v>82</v>
      </c>
      <c r="AY710" s="19" t="s">
        <v>133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9" t="s">
        <v>80</v>
      </c>
      <c r="BK710" s="231">
        <f>ROUND(I710*H710,2)</f>
        <v>0</v>
      </c>
      <c r="BL710" s="19" t="s">
        <v>270</v>
      </c>
      <c r="BM710" s="230" t="s">
        <v>1319</v>
      </c>
    </row>
    <row r="711" s="13" customFormat="1">
      <c r="A711" s="13"/>
      <c r="B711" s="232"/>
      <c r="C711" s="233"/>
      <c r="D711" s="234" t="s">
        <v>143</v>
      </c>
      <c r="E711" s="235" t="s">
        <v>18</v>
      </c>
      <c r="F711" s="236" t="s">
        <v>1129</v>
      </c>
      <c r="G711" s="233"/>
      <c r="H711" s="235" t="s">
        <v>18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143</v>
      </c>
      <c r="AU711" s="242" t="s">
        <v>82</v>
      </c>
      <c r="AV711" s="13" t="s">
        <v>80</v>
      </c>
      <c r="AW711" s="13" t="s">
        <v>34</v>
      </c>
      <c r="AX711" s="13" t="s">
        <v>72</v>
      </c>
      <c r="AY711" s="242" t="s">
        <v>133</v>
      </c>
    </row>
    <row r="712" s="13" customFormat="1">
      <c r="A712" s="13"/>
      <c r="B712" s="232"/>
      <c r="C712" s="233"/>
      <c r="D712" s="234" t="s">
        <v>143</v>
      </c>
      <c r="E712" s="235" t="s">
        <v>18</v>
      </c>
      <c r="F712" s="236" t="s">
        <v>1090</v>
      </c>
      <c r="G712" s="233"/>
      <c r="H712" s="235" t="s">
        <v>18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143</v>
      </c>
      <c r="AU712" s="242" t="s">
        <v>82</v>
      </c>
      <c r="AV712" s="13" t="s">
        <v>80</v>
      </c>
      <c r="AW712" s="13" t="s">
        <v>34</v>
      </c>
      <c r="AX712" s="13" t="s">
        <v>72</v>
      </c>
      <c r="AY712" s="242" t="s">
        <v>133</v>
      </c>
    </row>
    <row r="713" s="14" customFormat="1">
      <c r="A713" s="14"/>
      <c r="B713" s="243"/>
      <c r="C713" s="244"/>
      <c r="D713" s="234" t="s">
        <v>143</v>
      </c>
      <c r="E713" s="245" t="s">
        <v>18</v>
      </c>
      <c r="F713" s="246" t="s">
        <v>970</v>
      </c>
      <c r="G713" s="244"/>
      <c r="H713" s="247">
        <v>3.6000000000000001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143</v>
      </c>
      <c r="AU713" s="253" t="s">
        <v>82</v>
      </c>
      <c r="AV713" s="14" t="s">
        <v>82</v>
      </c>
      <c r="AW713" s="14" t="s">
        <v>34</v>
      </c>
      <c r="AX713" s="14" t="s">
        <v>72</v>
      </c>
      <c r="AY713" s="253" t="s">
        <v>133</v>
      </c>
    </row>
    <row r="714" s="14" customFormat="1">
      <c r="A714" s="14"/>
      <c r="B714" s="243"/>
      <c r="C714" s="244"/>
      <c r="D714" s="234" t="s">
        <v>143</v>
      </c>
      <c r="E714" s="245" t="s">
        <v>18</v>
      </c>
      <c r="F714" s="246" t="s">
        <v>971</v>
      </c>
      <c r="G714" s="244"/>
      <c r="H714" s="247">
        <v>5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143</v>
      </c>
      <c r="AU714" s="253" t="s">
        <v>82</v>
      </c>
      <c r="AV714" s="14" t="s">
        <v>82</v>
      </c>
      <c r="AW714" s="14" t="s">
        <v>34</v>
      </c>
      <c r="AX714" s="14" t="s">
        <v>72</v>
      </c>
      <c r="AY714" s="253" t="s">
        <v>133</v>
      </c>
    </row>
    <row r="715" s="14" customFormat="1">
      <c r="A715" s="14"/>
      <c r="B715" s="243"/>
      <c r="C715" s="244"/>
      <c r="D715" s="234" t="s">
        <v>143</v>
      </c>
      <c r="E715" s="245" t="s">
        <v>18</v>
      </c>
      <c r="F715" s="246" t="s">
        <v>1320</v>
      </c>
      <c r="G715" s="244"/>
      <c r="H715" s="247">
        <v>4.25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143</v>
      </c>
      <c r="AU715" s="253" t="s">
        <v>82</v>
      </c>
      <c r="AV715" s="14" t="s">
        <v>82</v>
      </c>
      <c r="AW715" s="14" t="s">
        <v>34</v>
      </c>
      <c r="AX715" s="14" t="s">
        <v>72</v>
      </c>
      <c r="AY715" s="253" t="s">
        <v>133</v>
      </c>
    </row>
    <row r="716" s="14" customFormat="1">
      <c r="A716" s="14"/>
      <c r="B716" s="243"/>
      <c r="C716" s="244"/>
      <c r="D716" s="234" t="s">
        <v>143</v>
      </c>
      <c r="E716" s="245" t="s">
        <v>18</v>
      </c>
      <c r="F716" s="246" t="s">
        <v>973</v>
      </c>
      <c r="G716" s="244"/>
      <c r="H716" s="247">
        <v>0.90000000000000002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143</v>
      </c>
      <c r="AU716" s="253" t="s">
        <v>82</v>
      </c>
      <c r="AV716" s="14" t="s">
        <v>82</v>
      </c>
      <c r="AW716" s="14" t="s">
        <v>34</v>
      </c>
      <c r="AX716" s="14" t="s">
        <v>72</v>
      </c>
      <c r="AY716" s="253" t="s">
        <v>133</v>
      </c>
    </row>
    <row r="717" s="14" customFormat="1">
      <c r="A717" s="14"/>
      <c r="B717" s="243"/>
      <c r="C717" s="244"/>
      <c r="D717" s="234" t="s">
        <v>143</v>
      </c>
      <c r="E717" s="245" t="s">
        <v>18</v>
      </c>
      <c r="F717" s="246" t="s">
        <v>972</v>
      </c>
      <c r="G717" s="244"/>
      <c r="H717" s="247">
        <v>2.3500000000000001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143</v>
      </c>
      <c r="AU717" s="253" t="s">
        <v>82</v>
      </c>
      <c r="AV717" s="14" t="s">
        <v>82</v>
      </c>
      <c r="AW717" s="14" t="s">
        <v>34</v>
      </c>
      <c r="AX717" s="14" t="s">
        <v>72</v>
      </c>
      <c r="AY717" s="253" t="s">
        <v>133</v>
      </c>
    </row>
    <row r="718" s="13" customFormat="1">
      <c r="A718" s="13"/>
      <c r="B718" s="232"/>
      <c r="C718" s="233"/>
      <c r="D718" s="234" t="s">
        <v>143</v>
      </c>
      <c r="E718" s="235" t="s">
        <v>18</v>
      </c>
      <c r="F718" s="236" t="s">
        <v>1067</v>
      </c>
      <c r="G718" s="233"/>
      <c r="H718" s="235" t="s">
        <v>18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143</v>
      </c>
      <c r="AU718" s="242" t="s">
        <v>82</v>
      </c>
      <c r="AV718" s="13" t="s">
        <v>80</v>
      </c>
      <c r="AW718" s="13" t="s">
        <v>34</v>
      </c>
      <c r="AX718" s="13" t="s">
        <v>72</v>
      </c>
      <c r="AY718" s="242" t="s">
        <v>133</v>
      </c>
    </row>
    <row r="719" s="14" customFormat="1">
      <c r="A719" s="14"/>
      <c r="B719" s="243"/>
      <c r="C719" s="244"/>
      <c r="D719" s="234" t="s">
        <v>143</v>
      </c>
      <c r="E719" s="245" t="s">
        <v>18</v>
      </c>
      <c r="F719" s="246" t="s">
        <v>975</v>
      </c>
      <c r="G719" s="244"/>
      <c r="H719" s="247">
        <v>1.1000000000000001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143</v>
      </c>
      <c r="AU719" s="253" t="s">
        <v>82</v>
      </c>
      <c r="AV719" s="14" t="s">
        <v>82</v>
      </c>
      <c r="AW719" s="14" t="s">
        <v>34</v>
      </c>
      <c r="AX719" s="14" t="s">
        <v>72</v>
      </c>
      <c r="AY719" s="253" t="s">
        <v>133</v>
      </c>
    </row>
    <row r="720" s="14" customFormat="1">
      <c r="A720" s="14"/>
      <c r="B720" s="243"/>
      <c r="C720" s="244"/>
      <c r="D720" s="234" t="s">
        <v>143</v>
      </c>
      <c r="E720" s="245" t="s">
        <v>18</v>
      </c>
      <c r="F720" s="246" t="s">
        <v>1321</v>
      </c>
      <c r="G720" s="244"/>
      <c r="H720" s="247">
        <v>1.8999999999999999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143</v>
      </c>
      <c r="AU720" s="253" t="s">
        <v>82</v>
      </c>
      <c r="AV720" s="14" t="s">
        <v>82</v>
      </c>
      <c r="AW720" s="14" t="s">
        <v>34</v>
      </c>
      <c r="AX720" s="14" t="s">
        <v>72</v>
      </c>
      <c r="AY720" s="253" t="s">
        <v>133</v>
      </c>
    </row>
    <row r="721" s="13" customFormat="1">
      <c r="A721" s="13"/>
      <c r="B721" s="232"/>
      <c r="C721" s="233"/>
      <c r="D721" s="234" t="s">
        <v>143</v>
      </c>
      <c r="E721" s="235" t="s">
        <v>18</v>
      </c>
      <c r="F721" s="236" t="s">
        <v>1099</v>
      </c>
      <c r="G721" s="233"/>
      <c r="H721" s="235" t="s">
        <v>18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143</v>
      </c>
      <c r="AU721" s="242" t="s">
        <v>82</v>
      </c>
      <c r="AV721" s="13" t="s">
        <v>80</v>
      </c>
      <c r="AW721" s="13" t="s">
        <v>34</v>
      </c>
      <c r="AX721" s="13" t="s">
        <v>72</v>
      </c>
      <c r="AY721" s="242" t="s">
        <v>133</v>
      </c>
    </row>
    <row r="722" s="14" customFormat="1">
      <c r="A722" s="14"/>
      <c r="B722" s="243"/>
      <c r="C722" s="244"/>
      <c r="D722" s="234" t="s">
        <v>143</v>
      </c>
      <c r="E722" s="245" t="s">
        <v>18</v>
      </c>
      <c r="F722" s="246" t="s">
        <v>970</v>
      </c>
      <c r="G722" s="244"/>
      <c r="H722" s="247">
        <v>3.6000000000000001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143</v>
      </c>
      <c r="AU722" s="253" t="s">
        <v>82</v>
      </c>
      <c r="AV722" s="14" t="s">
        <v>82</v>
      </c>
      <c r="AW722" s="14" t="s">
        <v>34</v>
      </c>
      <c r="AX722" s="14" t="s">
        <v>72</v>
      </c>
      <c r="AY722" s="253" t="s">
        <v>133</v>
      </c>
    </row>
    <row r="723" s="13" customFormat="1">
      <c r="A723" s="13"/>
      <c r="B723" s="232"/>
      <c r="C723" s="233"/>
      <c r="D723" s="234" t="s">
        <v>143</v>
      </c>
      <c r="E723" s="235" t="s">
        <v>18</v>
      </c>
      <c r="F723" s="236" t="s">
        <v>1102</v>
      </c>
      <c r="G723" s="233"/>
      <c r="H723" s="235" t="s">
        <v>18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143</v>
      </c>
      <c r="AU723" s="242" t="s">
        <v>82</v>
      </c>
      <c r="AV723" s="13" t="s">
        <v>80</v>
      </c>
      <c r="AW723" s="13" t="s">
        <v>34</v>
      </c>
      <c r="AX723" s="13" t="s">
        <v>72</v>
      </c>
      <c r="AY723" s="242" t="s">
        <v>133</v>
      </c>
    </row>
    <row r="724" s="14" customFormat="1">
      <c r="A724" s="14"/>
      <c r="B724" s="243"/>
      <c r="C724" s="244"/>
      <c r="D724" s="234" t="s">
        <v>143</v>
      </c>
      <c r="E724" s="245" t="s">
        <v>18</v>
      </c>
      <c r="F724" s="246" t="s">
        <v>1322</v>
      </c>
      <c r="G724" s="244"/>
      <c r="H724" s="247">
        <v>3.6000000000000001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143</v>
      </c>
      <c r="AU724" s="253" t="s">
        <v>82</v>
      </c>
      <c r="AV724" s="14" t="s">
        <v>82</v>
      </c>
      <c r="AW724" s="14" t="s">
        <v>34</v>
      </c>
      <c r="AX724" s="14" t="s">
        <v>72</v>
      </c>
      <c r="AY724" s="253" t="s">
        <v>133</v>
      </c>
    </row>
    <row r="725" s="15" customFormat="1">
      <c r="A725" s="15"/>
      <c r="B725" s="254"/>
      <c r="C725" s="255"/>
      <c r="D725" s="234" t="s">
        <v>143</v>
      </c>
      <c r="E725" s="256" t="s">
        <v>18</v>
      </c>
      <c r="F725" s="257" t="s">
        <v>148</v>
      </c>
      <c r="G725" s="255"/>
      <c r="H725" s="258">
        <v>26.300000000000004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4" t="s">
        <v>143</v>
      </c>
      <c r="AU725" s="264" t="s">
        <v>82</v>
      </c>
      <c r="AV725" s="15" t="s">
        <v>141</v>
      </c>
      <c r="AW725" s="15" t="s">
        <v>34</v>
      </c>
      <c r="AX725" s="15" t="s">
        <v>80</v>
      </c>
      <c r="AY725" s="264" t="s">
        <v>133</v>
      </c>
    </row>
    <row r="726" s="2" customFormat="1" ht="16.5" customHeight="1">
      <c r="A726" s="40"/>
      <c r="B726" s="41"/>
      <c r="C726" s="220" t="s">
        <v>857</v>
      </c>
      <c r="D726" s="220" t="s">
        <v>136</v>
      </c>
      <c r="E726" s="221" t="s">
        <v>980</v>
      </c>
      <c r="F726" s="222" t="s">
        <v>981</v>
      </c>
      <c r="G726" s="223" t="s">
        <v>505</v>
      </c>
      <c r="H726" s="224">
        <v>38.200000000000003</v>
      </c>
      <c r="I726" s="225"/>
      <c r="J726" s="224">
        <f>ROUND(I726*H726,2)</f>
        <v>0</v>
      </c>
      <c r="K726" s="222" t="s">
        <v>140</v>
      </c>
      <c r="L726" s="46"/>
      <c r="M726" s="226" t="s">
        <v>18</v>
      </c>
      <c r="N726" s="227" t="s">
        <v>43</v>
      </c>
      <c r="O726" s="86"/>
      <c r="P726" s="228">
        <f>O726*H726</f>
        <v>0</v>
      </c>
      <c r="Q726" s="228">
        <v>0.00050000000000000001</v>
      </c>
      <c r="R726" s="228">
        <f>Q726*H726</f>
        <v>0.019100000000000002</v>
      </c>
      <c r="S726" s="228">
        <v>0</v>
      </c>
      <c r="T726" s="22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0" t="s">
        <v>270</v>
      </c>
      <c r="AT726" s="230" t="s">
        <v>136</v>
      </c>
      <c r="AU726" s="230" t="s">
        <v>82</v>
      </c>
      <c r="AY726" s="19" t="s">
        <v>133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9" t="s">
        <v>80</v>
      </c>
      <c r="BK726" s="231">
        <f>ROUND(I726*H726,2)</f>
        <v>0</v>
      </c>
      <c r="BL726" s="19" t="s">
        <v>270</v>
      </c>
      <c r="BM726" s="230" t="s">
        <v>1323</v>
      </c>
    </row>
    <row r="727" s="13" customFormat="1">
      <c r="A727" s="13"/>
      <c r="B727" s="232"/>
      <c r="C727" s="233"/>
      <c r="D727" s="234" t="s">
        <v>143</v>
      </c>
      <c r="E727" s="235" t="s">
        <v>18</v>
      </c>
      <c r="F727" s="236" t="s">
        <v>1129</v>
      </c>
      <c r="G727" s="233"/>
      <c r="H727" s="235" t="s">
        <v>18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143</v>
      </c>
      <c r="AU727" s="242" t="s">
        <v>82</v>
      </c>
      <c r="AV727" s="13" t="s">
        <v>80</v>
      </c>
      <c r="AW727" s="13" t="s">
        <v>34</v>
      </c>
      <c r="AX727" s="13" t="s">
        <v>72</v>
      </c>
      <c r="AY727" s="242" t="s">
        <v>133</v>
      </c>
    </row>
    <row r="728" s="13" customFormat="1">
      <c r="A728" s="13"/>
      <c r="B728" s="232"/>
      <c r="C728" s="233"/>
      <c r="D728" s="234" t="s">
        <v>143</v>
      </c>
      <c r="E728" s="235" t="s">
        <v>18</v>
      </c>
      <c r="F728" s="236" t="s">
        <v>1090</v>
      </c>
      <c r="G728" s="233"/>
      <c r="H728" s="235" t="s">
        <v>18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143</v>
      </c>
      <c r="AU728" s="242" t="s">
        <v>82</v>
      </c>
      <c r="AV728" s="13" t="s">
        <v>80</v>
      </c>
      <c r="AW728" s="13" t="s">
        <v>34</v>
      </c>
      <c r="AX728" s="13" t="s">
        <v>72</v>
      </c>
      <c r="AY728" s="242" t="s">
        <v>133</v>
      </c>
    </row>
    <row r="729" s="14" customFormat="1">
      <c r="A729" s="14"/>
      <c r="B729" s="243"/>
      <c r="C729" s="244"/>
      <c r="D729" s="234" t="s">
        <v>143</v>
      </c>
      <c r="E729" s="245" t="s">
        <v>18</v>
      </c>
      <c r="F729" s="246" t="s">
        <v>1324</v>
      </c>
      <c r="G729" s="244"/>
      <c r="H729" s="247">
        <v>16.449999999999999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143</v>
      </c>
      <c r="AU729" s="253" t="s">
        <v>82</v>
      </c>
      <c r="AV729" s="14" t="s">
        <v>82</v>
      </c>
      <c r="AW729" s="14" t="s">
        <v>34</v>
      </c>
      <c r="AX729" s="14" t="s">
        <v>72</v>
      </c>
      <c r="AY729" s="253" t="s">
        <v>133</v>
      </c>
    </row>
    <row r="730" s="14" customFormat="1">
      <c r="A730" s="14"/>
      <c r="B730" s="243"/>
      <c r="C730" s="244"/>
      <c r="D730" s="234" t="s">
        <v>143</v>
      </c>
      <c r="E730" s="245" t="s">
        <v>18</v>
      </c>
      <c r="F730" s="246" t="s">
        <v>987</v>
      </c>
      <c r="G730" s="244"/>
      <c r="H730" s="247">
        <v>-1.3999999999999999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143</v>
      </c>
      <c r="AU730" s="253" t="s">
        <v>82</v>
      </c>
      <c r="AV730" s="14" t="s">
        <v>82</v>
      </c>
      <c r="AW730" s="14" t="s">
        <v>34</v>
      </c>
      <c r="AX730" s="14" t="s">
        <v>72</v>
      </c>
      <c r="AY730" s="253" t="s">
        <v>133</v>
      </c>
    </row>
    <row r="731" s="14" customFormat="1">
      <c r="A731" s="14"/>
      <c r="B731" s="243"/>
      <c r="C731" s="244"/>
      <c r="D731" s="234" t="s">
        <v>143</v>
      </c>
      <c r="E731" s="245" t="s">
        <v>18</v>
      </c>
      <c r="F731" s="246" t="s">
        <v>1325</v>
      </c>
      <c r="G731" s="244"/>
      <c r="H731" s="247">
        <v>-4.25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143</v>
      </c>
      <c r="AU731" s="253" t="s">
        <v>82</v>
      </c>
      <c r="AV731" s="14" t="s">
        <v>82</v>
      </c>
      <c r="AW731" s="14" t="s">
        <v>34</v>
      </c>
      <c r="AX731" s="14" t="s">
        <v>72</v>
      </c>
      <c r="AY731" s="253" t="s">
        <v>133</v>
      </c>
    </row>
    <row r="732" s="14" customFormat="1">
      <c r="A732" s="14"/>
      <c r="B732" s="243"/>
      <c r="C732" s="244"/>
      <c r="D732" s="234" t="s">
        <v>143</v>
      </c>
      <c r="E732" s="245" t="s">
        <v>18</v>
      </c>
      <c r="F732" s="246" t="s">
        <v>1326</v>
      </c>
      <c r="G732" s="244"/>
      <c r="H732" s="247">
        <v>4.2999999999999998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143</v>
      </c>
      <c r="AU732" s="253" t="s">
        <v>82</v>
      </c>
      <c r="AV732" s="14" t="s">
        <v>82</v>
      </c>
      <c r="AW732" s="14" t="s">
        <v>34</v>
      </c>
      <c r="AX732" s="14" t="s">
        <v>72</v>
      </c>
      <c r="AY732" s="253" t="s">
        <v>133</v>
      </c>
    </row>
    <row r="733" s="14" customFormat="1">
      <c r="A733" s="14"/>
      <c r="B733" s="243"/>
      <c r="C733" s="244"/>
      <c r="D733" s="234" t="s">
        <v>143</v>
      </c>
      <c r="E733" s="245" t="s">
        <v>18</v>
      </c>
      <c r="F733" s="246" t="s">
        <v>985</v>
      </c>
      <c r="G733" s="244"/>
      <c r="H733" s="247">
        <v>-0.59999999999999998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143</v>
      </c>
      <c r="AU733" s="253" t="s">
        <v>82</v>
      </c>
      <c r="AV733" s="14" t="s">
        <v>82</v>
      </c>
      <c r="AW733" s="14" t="s">
        <v>34</v>
      </c>
      <c r="AX733" s="14" t="s">
        <v>72</v>
      </c>
      <c r="AY733" s="253" t="s">
        <v>133</v>
      </c>
    </row>
    <row r="734" s="13" customFormat="1">
      <c r="A734" s="13"/>
      <c r="B734" s="232"/>
      <c r="C734" s="233"/>
      <c r="D734" s="234" t="s">
        <v>143</v>
      </c>
      <c r="E734" s="235" t="s">
        <v>18</v>
      </c>
      <c r="F734" s="236" t="s">
        <v>1065</v>
      </c>
      <c r="G734" s="233"/>
      <c r="H734" s="235" t="s">
        <v>18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143</v>
      </c>
      <c r="AU734" s="242" t="s">
        <v>82</v>
      </c>
      <c r="AV734" s="13" t="s">
        <v>80</v>
      </c>
      <c r="AW734" s="13" t="s">
        <v>34</v>
      </c>
      <c r="AX734" s="13" t="s">
        <v>72</v>
      </c>
      <c r="AY734" s="242" t="s">
        <v>133</v>
      </c>
    </row>
    <row r="735" s="14" customFormat="1">
      <c r="A735" s="14"/>
      <c r="B735" s="243"/>
      <c r="C735" s="244"/>
      <c r="D735" s="234" t="s">
        <v>143</v>
      </c>
      <c r="E735" s="245" t="s">
        <v>18</v>
      </c>
      <c r="F735" s="246" t="s">
        <v>986</v>
      </c>
      <c r="G735" s="244"/>
      <c r="H735" s="247">
        <v>5.2000000000000002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143</v>
      </c>
      <c r="AU735" s="253" t="s">
        <v>82</v>
      </c>
      <c r="AV735" s="14" t="s">
        <v>82</v>
      </c>
      <c r="AW735" s="14" t="s">
        <v>34</v>
      </c>
      <c r="AX735" s="14" t="s">
        <v>72</v>
      </c>
      <c r="AY735" s="253" t="s">
        <v>133</v>
      </c>
    </row>
    <row r="736" s="14" customFormat="1">
      <c r="A736" s="14"/>
      <c r="B736" s="243"/>
      <c r="C736" s="244"/>
      <c r="D736" s="234" t="s">
        <v>143</v>
      </c>
      <c r="E736" s="245" t="s">
        <v>18</v>
      </c>
      <c r="F736" s="246" t="s">
        <v>987</v>
      </c>
      <c r="G736" s="244"/>
      <c r="H736" s="247">
        <v>-1.3999999999999999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143</v>
      </c>
      <c r="AU736" s="253" t="s">
        <v>82</v>
      </c>
      <c r="AV736" s="14" t="s">
        <v>82</v>
      </c>
      <c r="AW736" s="14" t="s">
        <v>34</v>
      </c>
      <c r="AX736" s="14" t="s">
        <v>72</v>
      </c>
      <c r="AY736" s="253" t="s">
        <v>133</v>
      </c>
    </row>
    <row r="737" s="13" customFormat="1">
      <c r="A737" s="13"/>
      <c r="B737" s="232"/>
      <c r="C737" s="233"/>
      <c r="D737" s="234" t="s">
        <v>143</v>
      </c>
      <c r="E737" s="235" t="s">
        <v>18</v>
      </c>
      <c r="F737" s="236" t="s">
        <v>1067</v>
      </c>
      <c r="G737" s="233"/>
      <c r="H737" s="235" t="s">
        <v>18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143</v>
      </c>
      <c r="AU737" s="242" t="s">
        <v>82</v>
      </c>
      <c r="AV737" s="13" t="s">
        <v>80</v>
      </c>
      <c r="AW737" s="13" t="s">
        <v>34</v>
      </c>
      <c r="AX737" s="13" t="s">
        <v>72</v>
      </c>
      <c r="AY737" s="242" t="s">
        <v>133</v>
      </c>
    </row>
    <row r="738" s="14" customFormat="1">
      <c r="A738" s="14"/>
      <c r="B738" s="243"/>
      <c r="C738" s="244"/>
      <c r="D738" s="234" t="s">
        <v>143</v>
      </c>
      <c r="E738" s="245" t="s">
        <v>18</v>
      </c>
      <c r="F738" s="246" t="s">
        <v>988</v>
      </c>
      <c r="G738" s="244"/>
      <c r="H738" s="247">
        <v>5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143</v>
      </c>
      <c r="AU738" s="253" t="s">
        <v>82</v>
      </c>
      <c r="AV738" s="14" t="s">
        <v>82</v>
      </c>
      <c r="AW738" s="14" t="s">
        <v>34</v>
      </c>
      <c r="AX738" s="14" t="s">
        <v>72</v>
      </c>
      <c r="AY738" s="253" t="s">
        <v>133</v>
      </c>
    </row>
    <row r="739" s="14" customFormat="1">
      <c r="A739" s="14"/>
      <c r="B739" s="243"/>
      <c r="C739" s="244"/>
      <c r="D739" s="234" t="s">
        <v>143</v>
      </c>
      <c r="E739" s="245" t="s">
        <v>18</v>
      </c>
      <c r="F739" s="246" t="s">
        <v>989</v>
      </c>
      <c r="G739" s="244"/>
      <c r="H739" s="247">
        <v>-1.5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143</v>
      </c>
      <c r="AU739" s="253" t="s">
        <v>82</v>
      </c>
      <c r="AV739" s="14" t="s">
        <v>82</v>
      </c>
      <c r="AW739" s="14" t="s">
        <v>34</v>
      </c>
      <c r="AX739" s="14" t="s">
        <v>72</v>
      </c>
      <c r="AY739" s="253" t="s">
        <v>133</v>
      </c>
    </row>
    <row r="740" s="13" customFormat="1">
      <c r="A740" s="13"/>
      <c r="B740" s="232"/>
      <c r="C740" s="233"/>
      <c r="D740" s="234" t="s">
        <v>143</v>
      </c>
      <c r="E740" s="235" t="s">
        <v>18</v>
      </c>
      <c r="F740" s="236" t="s">
        <v>1099</v>
      </c>
      <c r="G740" s="233"/>
      <c r="H740" s="235" t="s">
        <v>18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143</v>
      </c>
      <c r="AU740" s="242" t="s">
        <v>82</v>
      </c>
      <c r="AV740" s="13" t="s">
        <v>80</v>
      </c>
      <c r="AW740" s="13" t="s">
        <v>34</v>
      </c>
      <c r="AX740" s="13" t="s">
        <v>72</v>
      </c>
      <c r="AY740" s="242" t="s">
        <v>133</v>
      </c>
    </row>
    <row r="741" s="14" customFormat="1">
      <c r="A741" s="14"/>
      <c r="B741" s="243"/>
      <c r="C741" s="244"/>
      <c r="D741" s="234" t="s">
        <v>143</v>
      </c>
      <c r="E741" s="245" t="s">
        <v>18</v>
      </c>
      <c r="F741" s="246" t="s">
        <v>1327</v>
      </c>
      <c r="G741" s="244"/>
      <c r="H741" s="247">
        <v>8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143</v>
      </c>
      <c r="AU741" s="253" t="s">
        <v>82</v>
      </c>
      <c r="AV741" s="14" t="s">
        <v>82</v>
      </c>
      <c r="AW741" s="14" t="s">
        <v>34</v>
      </c>
      <c r="AX741" s="14" t="s">
        <v>72</v>
      </c>
      <c r="AY741" s="253" t="s">
        <v>133</v>
      </c>
    </row>
    <row r="742" s="14" customFormat="1">
      <c r="A742" s="14"/>
      <c r="B742" s="243"/>
      <c r="C742" s="244"/>
      <c r="D742" s="234" t="s">
        <v>143</v>
      </c>
      <c r="E742" s="245" t="s">
        <v>18</v>
      </c>
      <c r="F742" s="246" t="s">
        <v>1328</v>
      </c>
      <c r="G742" s="244"/>
      <c r="H742" s="247">
        <v>-2.1000000000000001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143</v>
      </c>
      <c r="AU742" s="253" t="s">
        <v>82</v>
      </c>
      <c r="AV742" s="14" t="s">
        <v>82</v>
      </c>
      <c r="AW742" s="14" t="s">
        <v>34</v>
      </c>
      <c r="AX742" s="14" t="s">
        <v>72</v>
      </c>
      <c r="AY742" s="253" t="s">
        <v>133</v>
      </c>
    </row>
    <row r="743" s="13" customFormat="1">
      <c r="A743" s="13"/>
      <c r="B743" s="232"/>
      <c r="C743" s="233"/>
      <c r="D743" s="234" t="s">
        <v>143</v>
      </c>
      <c r="E743" s="235" t="s">
        <v>18</v>
      </c>
      <c r="F743" s="236" t="s">
        <v>1102</v>
      </c>
      <c r="G743" s="233"/>
      <c r="H743" s="235" t="s">
        <v>18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143</v>
      </c>
      <c r="AU743" s="242" t="s">
        <v>82</v>
      </c>
      <c r="AV743" s="13" t="s">
        <v>80</v>
      </c>
      <c r="AW743" s="13" t="s">
        <v>34</v>
      </c>
      <c r="AX743" s="13" t="s">
        <v>72</v>
      </c>
      <c r="AY743" s="242" t="s">
        <v>133</v>
      </c>
    </row>
    <row r="744" s="14" customFormat="1">
      <c r="A744" s="14"/>
      <c r="B744" s="243"/>
      <c r="C744" s="244"/>
      <c r="D744" s="234" t="s">
        <v>143</v>
      </c>
      <c r="E744" s="245" t="s">
        <v>18</v>
      </c>
      <c r="F744" s="246" t="s">
        <v>1329</v>
      </c>
      <c r="G744" s="244"/>
      <c r="H744" s="247">
        <v>8.8000000000000007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143</v>
      </c>
      <c r="AU744" s="253" t="s">
        <v>82</v>
      </c>
      <c r="AV744" s="14" t="s">
        <v>82</v>
      </c>
      <c r="AW744" s="14" t="s">
        <v>34</v>
      </c>
      <c r="AX744" s="14" t="s">
        <v>72</v>
      </c>
      <c r="AY744" s="253" t="s">
        <v>133</v>
      </c>
    </row>
    <row r="745" s="14" customFormat="1">
      <c r="A745" s="14"/>
      <c r="B745" s="243"/>
      <c r="C745" s="244"/>
      <c r="D745" s="234" t="s">
        <v>143</v>
      </c>
      <c r="E745" s="245" t="s">
        <v>18</v>
      </c>
      <c r="F745" s="246" t="s">
        <v>1330</v>
      </c>
      <c r="G745" s="244"/>
      <c r="H745" s="247">
        <v>-1.2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143</v>
      </c>
      <c r="AU745" s="253" t="s">
        <v>82</v>
      </c>
      <c r="AV745" s="14" t="s">
        <v>82</v>
      </c>
      <c r="AW745" s="14" t="s">
        <v>34</v>
      </c>
      <c r="AX745" s="14" t="s">
        <v>72</v>
      </c>
      <c r="AY745" s="253" t="s">
        <v>133</v>
      </c>
    </row>
    <row r="746" s="13" customFormat="1">
      <c r="A746" s="13"/>
      <c r="B746" s="232"/>
      <c r="C746" s="233"/>
      <c r="D746" s="234" t="s">
        <v>143</v>
      </c>
      <c r="E746" s="235" t="s">
        <v>18</v>
      </c>
      <c r="F746" s="236" t="s">
        <v>1106</v>
      </c>
      <c r="G746" s="233"/>
      <c r="H746" s="235" t="s">
        <v>18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143</v>
      </c>
      <c r="AU746" s="242" t="s">
        <v>82</v>
      </c>
      <c r="AV746" s="13" t="s">
        <v>80</v>
      </c>
      <c r="AW746" s="13" t="s">
        <v>34</v>
      </c>
      <c r="AX746" s="13" t="s">
        <v>72</v>
      </c>
      <c r="AY746" s="242" t="s">
        <v>133</v>
      </c>
    </row>
    <row r="747" s="14" customFormat="1">
      <c r="A747" s="14"/>
      <c r="B747" s="243"/>
      <c r="C747" s="244"/>
      <c r="D747" s="234" t="s">
        <v>143</v>
      </c>
      <c r="E747" s="245" t="s">
        <v>18</v>
      </c>
      <c r="F747" s="246" t="s">
        <v>1331</v>
      </c>
      <c r="G747" s="244"/>
      <c r="H747" s="247">
        <v>2.8999999999999999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143</v>
      </c>
      <c r="AU747" s="253" t="s">
        <v>82</v>
      </c>
      <c r="AV747" s="14" t="s">
        <v>82</v>
      </c>
      <c r="AW747" s="14" t="s">
        <v>34</v>
      </c>
      <c r="AX747" s="14" t="s">
        <v>72</v>
      </c>
      <c r="AY747" s="253" t="s">
        <v>133</v>
      </c>
    </row>
    <row r="748" s="15" customFormat="1">
      <c r="A748" s="15"/>
      <c r="B748" s="254"/>
      <c r="C748" s="255"/>
      <c r="D748" s="234" t="s">
        <v>143</v>
      </c>
      <c r="E748" s="256" t="s">
        <v>18</v>
      </c>
      <c r="F748" s="257" t="s">
        <v>148</v>
      </c>
      <c r="G748" s="255"/>
      <c r="H748" s="258">
        <v>38.199999999999996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4" t="s">
        <v>143</v>
      </c>
      <c r="AU748" s="264" t="s">
        <v>82</v>
      </c>
      <c r="AV748" s="15" t="s">
        <v>141</v>
      </c>
      <c r="AW748" s="15" t="s">
        <v>34</v>
      </c>
      <c r="AX748" s="15" t="s">
        <v>80</v>
      </c>
      <c r="AY748" s="264" t="s">
        <v>133</v>
      </c>
    </row>
    <row r="749" s="2" customFormat="1" ht="21.75" customHeight="1">
      <c r="A749" s="40"/>
      <c r="B749" s="41"/>
      <c r="C749" s="220" t="s">
        <v>861</v>
      </c>
      <c r="D749" s="220" t="s">
        <v>136</v>
      </c>
      <c r="E749" s="221" t="s">
        <v>1015</v>
      </c>
      <c r="F749" s="222" t="s">
        <v>1016</v>
      </c>
      <c r="G749" s="223" t="s">
        <v>647</v>
      </c>
      <c r="H749" s="225"/>
      <c r="I749" s="225"/>
      <c r="J749" s="224">
        <f>ROUND(I749*H749,2)</f>
        <v>0</v>
      </c>
      <c r="K749" s="222" t="s">
        <v>140</v>
      </c>
      <c r="L749" s="46"/>
      <c r="M749" s="226" t="s">
        <v>18</v>
      </c>
      <c r="N749" s="227" t="s">
        <v>43</v>
      </c>
      <c r="O749" s="86"/>
      <c r="P749" s="228">
        <f>O749*H749</f>
        <v>0</v>
      </c>
      <c r="Q749" s="228">
        <v>0</v>
      </c>
      <c r="R749" s="228">
        <f>Q749*H749</f>
        <v>0</v>
      </c>
      <c r="S749" s="228">
        <v>0</v>
      </c>
      <c r="T749" s="22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0" t="s">
        <v>270</v>
      </c>
      <c r="AT749" s="230" t="s">
        <v>136</v>
      </c>
      <c r="AU749" s="230" t="s">
        <v>82</v>
      </c>
      <c r="AY749" s="19" t="s">
        <v>133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9" t="s">
        <v>80</v>
      </c>
      <c r="BK749" s="231">
        <f>ROUND(I749*H749,2)</f>
        <v>0</v>
      </c>
      <c r="BL749" s="19" t="s">
        <v>270</v>
      </c>
      <c r="BM749" s="230" t="s">
        <v>1332</v>
      </c>
    </row>
    <row r="750" s="12" customFormat="1" ht="22.8" customHeight="1">
      <c r="A750" s="12"/>
      <c r="B750" s="204"/>
      <c r="C750" s="205"/>
      <c r="D750" s="206" t="s">
        <v>71</v>
      </c>
      <c r="E750" s="218" t="s">
        <v>1018</v>
      </c>
      <c r="F750" s="218" t="s">
        <v>1019</v>
      </c>
      <c r="G750" s="205"/>
      <c r="H750" s="205"/>
      <c r="I750" s="208"/>
      <c r="J750" s="219">
        <f>BK750</f>
        <v>0</v>
      </c>
      <c r="K750" s="205"/>
      <c r="L750" s="210"/>
      <c r="M750" s="211"/>
      <c r="N750" s="212"/>
      <c r="O750" s="212"/>
      <c r="P750" s="213">
        <f>SUM(P751:P754)</f>
        <v>0</v>
      </c>
      <c r="Q750" s="212"/>
      <c r="R750" s="213">
        <f>SUM(R751:R754)</f>
        <v>0.032715799999999996</v>
      </c>
      <c r="S750" s="212"/>
      <c r="T750" s="214">
        <f>SUM(T751:T754)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5" t="s">
        <v>82</v>
      </c>
      <c r="AT750" s="216" t="s">
        <v>71</v>
      </c>
      <c r="AU750" s="216" t="s">
        <v>80</v>
      </c>
      <c r="AY750" s="215" t="s">
        <v>133</v>
      </c>
      <c r="BK750" s="217">
        <f>SUM(BK751:BK754)</f>
        <v>0</v>
      </c>
    </row>
    <row r="751" s="2" customFormat="1" ht="21.75" customHeight="1">
      <c r="A751" s="40"/>
      <c r="B751" s="41"/>
      <c r="C751" s="220" t="s">
        <v>866</v>
      </c>
      <c r="D751" s="220" t="s">
        <v>136</v>
      </c>
      <c r="E751" s="221" t="s">
        <v>1021</v>
      </c>
      <c r="F751" s="222" t="s">
        <v>1022</v>
      </c>
      <c r="G751" s="223" t="s">
        <v>178</v>
      </c>
      <c r="H751" s="224">
        <v>125.83</v>
      </c>
      <c r="I751" s="225"/>
      <c r="J751" s="224">
        <f>ROUND(I751*H751,2)</f>
        <v>0</v>
      </c>
      <c r="K751" s="222" t="s">
        <v>140</v>
      </c>
      <c r="L751" s="46"/>
      <c r="M751" s="226" t="s">
        <v>18</v>
      </c>
      <c r="N751" s="227" t="s">
        <v>43</v>
      </c>
      <c r="O751" s="86"/>
      <c r="P751" s="228">
        <f>O751*H751</f>
        <v>0</v>
      </c>
      <c r="Q751" s="228">
        <v>0.00025999999999999998</v>
      </c>
      <c r="R751" s="228">
        <f>Q751*H751</f>
        <v>0.032715799999999996</v>
      </c>
      <c r="S751" s="228">
        <v>0</v>
      </c>
      <c r="T751" s="22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0" t="s">
        <v>270</v>
      </c>
      <c r="AT751" s="230" t="s">
        <v>136</v>
      </c>
      <c r="AU751" s="230" t="s">
        <v>82</v>
      </c>
      <c r="AY751" s="19" t="s">
        <v>133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9" t="s">
        <v>80</v>
      </c>
      <c r="BK751" s="231">
        <f>ROUND(I751*H751,2)</f>
        <v>0</v>
      </c>
      <c r="BL751" s="19" t="s">
        <v>270</v>
      </c>
      <c r="BM751" s="230" t="s">
        <v>1333</v>
      </c>
    </row>
    <row r="752" s="14" customFormat="1">
      <c r="A752" s="14"/>
      <c r="B752" s="243"/>
      <c r="C752" s="244"/>
      <c r="D752" s="234" t="s">
        <v>143</v>
      </c>
      <c r="E752" s="245" t="s">
        <v>18</v>
      </c>
      <c r="F752" s="246" t="s">
        <v>1334</v>
      </c>
      <c r="G752" s="244"/>
      <c r="H752" s="247">
        <v>22.670000000000002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143</v>
      </c>
      <c r="AU752" s="253" t="s">
        <v>82</v>
      </c>
      <c r="AV752" s="14" t="s">
        <v>82</v>
      </c>
      <c r="AW752" s="14" t="s">
        <v>34</v>
      </c>
      <c r="AX752" s="14" t="s">
        <v>72</v>
      </c>
      <c r="AY752" s="253" t="s">
        <v>133</v>
      </c>
    </row>
    <row r="753" s="14" customFormat="1">
      <c r="A753" s="14"/>
      <c r="B753" s="243"/>
      <c r="C753" s="244"/>
      <c r="D753" s="234" t="s">
        <v>143</v>
      </c>
      <c r="E753" s="245" t="s">
        <v>18</v>
      </c>
      <c r="F753" s="246" t="s">
        <v>1335</v>
      </c>
      <c r="G753" s="244"/>
      <c r="H753" s="247">
        <v>103.16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143</v>
      </c>
      <c r="AU753" s="253" t="s">
        <v>82</v>
      </c>
      <c r="AV753" s="14" t="s">
        <v>82</v>
      </c>
      <c r="AW753" s="14" t="s">
        <v>34</v>
      </c>
      <c r="AX753" s="14" t="s">
        <v>72</v>
      </c>
      <c r="AY753" s="253" t="s">
        <v>133</v>
      </c>
    </row>
    <row r="754" s="15" customFormat="1">
      <c r="A754" s="15"/>
      <c r="B754" s="254"/>
      <c r="C754" s="255"/>
      <c r="D754" s="234" t="s">
        <v>143</v>
      </c>
      <c r="E754" s="256" t="s">
        <v>18</v>
      </c>
      <c r="F754" s="257" t="s">
        <v>148</v>
      </c>
      <c r="G754" s="255"/>
      <c r="H754" s="258">
        <v>125.83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143</v>
      </c>
      <c r="AU754" s="264" t="s">
        <v>82</v>
      </c>
      <c r="AV754" s="15" t="s">
        <v>141</v>
      </c>
      <c r="AW754" s="15" t="s">
        <v>34</v>
      </c>
      <c r="AX754" s="15" t="s">
        <v>80</v>
      </c>
      <c r="AY754" s="264" t="s">
        <v>133</v>
      </c>
    </row>
    <row r="755" s="12" customFormat="1" ht="25.92" customHeight="1">
      <c r="A755" s="12"/>
      <c r="B755" s="204"/>
      <c r="C755" s="205"/>
      <c r="D755" s="206" t="s">
        <v>71</v>
      </c>
      <c r="E755" s="207" t="s">
        <v>1034</v>
      </c>
      <c r="F755" s="207" t="s">
        <v>1035</v>
      </c>
      <c r="G755" s="205"/>
      <c r="H755" s="205"/>
      <c r="I755" s="208"/>
      <c r="J755" s="209">
        <f>BK755</f>
        <v>0</v>
      </c>
      <c r="K755" s="205"/>
      <c r="L755" s="210"/>
      <c r="M755" s="211"/>
      <c r="N755" s="212"/>
      <c r="O755" s="212"/>
      <c r="P755" s="213">
        <f>P756</f>
        <v>0</v>
      </c>
      <c r="Q755" s="212"/>
      <c r="R755" s="213">
        <f>R756</f>
        <v>0</v>
      </c>
      <c r="S755" s="212"/>
      <c r="T755" s="214">
        <f>T756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5" t="s">
        <v>163</v>
      </c>
      <c r="AT755" s="216" t="s">
        <v>71</v>
      </c>
      <c r="AU755" s="216" t="s">
        <v>72</v>
      </c>
      <c r="AY755" s="215" t="s">
        <v>133</v>
      </c>
      <c r="BK755" s="217">
        <f>BK756</f>
        <v>0</v>
      </c>
    </row>
    <row r="756" s="2" customFormat="1" ht="16.5" customHeight="1">
      <c r="A756" s="40"/>
      <c r="B756" s="41"/>
      <c r="C756" s="220" t="s">
        <v>870</v>
      </c>
      <c r="D756" s="220" t="s">
        <v>136</v>
      </c>
      <c r="E756" s="221" t="s">
        <v>1037</v>
      </c>
      <c r="F756" s="222" t="s">
        <v>1038</v>
      </c>
      <c r="G756" s="223" t="s">
        <v>647</v>
      </c>
      <c r="H756" s="225"/>
      <c r="I756" s="225"/>
      <c r="J756" s="224">
        <f>ROUND(I756*H756,2)</f>
        <v>0</v>
      </c>
      <c r="K756" s="222" t="s">
        <v>18</v>
      </c>
      <c r="L756" s="46"/>
      <c r="M756" s="274" t="s">
        <v>18</v>
      </c>
      <c r="N756" s="275" t="s">
        <v>43</v>
      </c>
      <c r="O756" s="276"/>
      <c r="P756" s="277">
        <f>O756*H756</f>
        <v>0</v>
      </c>
      <c r="Q756" s="277">
        <v>0</v>
      </c>
      <c r="R756" s="277">
        <f>Q756*H756</f>
        <v>0</v>
      </c>
      <c r="S756" s="277">
        <v>0</v>
      </c>
      <c r="T756" s="27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0" t="s">
        <v>141</v>
      </c>
      <c r="AT756" s="230" t="s">
        <v>136</v>
      </c>
      <c r="AU756" s="230" t="s">
        <v>80</v>
      </c>
      <c r="AY756" s="19" t="s">
        <v>133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9" t="s">
        <v>80</v>
      </c>
      <c r="BK756" s="231">
        <f>ROUND(I756*H756,2)</f>
        <v>0</v>
      </c>
      <c r="BL756" s="19" t="s">
        <v>141</v>
      </c>
      <c r="BM756" s="230" t="s">
        <v>1336</v>
      </c>
    </row>
    <row r="757" s="2" customFormat="1" ht="6.96" customHeight="1">
      <c r="A757" s="40"/>
      <c r="B757" s="61"/>
      <c r="C757" s="62"/>
      <c r="D757" s="62"/>
      <c r="E757" s="62"/>
      <c r="F757" s="62"/>
      <c r="G757" s="62"/>
      <c r="H757" s="62"/>
      <c r="I757" s="168"/>
      <c r="J757" s="62"/>
      <c r="K757" s="62"/>
      <c r="L757" s="46"/>
      <c r="M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</sheetData>
  <sheetProtection sheet="1" autoFilter="0" formatColumns="0" formatRows="0" objects="1" scenarios="1" spinCount="100000" saltValue="zF8xYNS/bUf3JhofQgstvHNDNcfDH2loesMcwezSw68RoWQqFFpqvJ0Nl9J4qIje7F/+M+2VIyicQs2JG+3ZVw==" hashValue="D+t06V8qqR98xLYofkkOi9ZyWjl9p8w8G/JyM5O0NUWKsZAlrgE40Eu/wADVhbALysn1DDCFRtNMHNkgg2bjbQ==" algorithmName="SHA-512" password="CC35"/>
  <autoFilter ref="C97:K75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92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15</v>
      </c>
      <c r="I6" s="130"/>
      <c r="L6" s="22"/>
    </row>
    <row r="7" s="1" customFormat="1" ht="16.5" customHeight="1">
      <c r="B7" s="22"/>
      <c r="E7" s="137" t="str">
        <f>'Rekapitulace stavby'!K6</f>
        <v>Rozšíření sociálního zařízení v budově Tyršova 1053, Frenštát p.R.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93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1337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17</v>
      </c>
      <c r="E11" s="40"/>
      <c r="F11" s="141" t="s">
        <v>18</v>
      </c>
      <c r="G11" s="40"/>
      <c r="H11" s="40"/>
      <c r="I11" s="142" t="s">
        <v>19</v>
      </c>
      <c r="J11" s="141" t="s">
        <v>18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20</v>
      </c>
      <c r="E12" s="40"/>
      <c r="F12" s="141" t="s">
        <v>21</v>
      </c>
      <c r="G12" s="40"/>
      <c r="H12" s="40"/>
      <c r="I12" s="142" t="s">
        <v>22</v>
      </c>
      <c r="J12" s="143" t="str">
        <f>'Rekapitulace stavby'!AN8</f>
        <v>13. 2. 2020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24</v>
      </c>
      <c r="E14" s="40"/>
      <c r="F14" s="40"/>
      <c r="G14" s="40"/>
      <c r="H14" s="40"/>
      <c r="I14" s="142" t="s">
        <v>25</v>
      </c>
      <c r="J14" s="141" t="str">
        <f>IF('Rekapitulace stavby'!AN10="","",'Rekapitulace stavby'!AN10)</f>
        <v/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tr">
        <f>IF('Rekapitulace stavby'!E11="","",'Rekapitulace stavby'!E11)</f>
        <v>Město Frenštát p.R.</v>
      </c>
      <c r="F15" s="40"/>
      <c r="G15" s="40"/>
      <c r="H15" s="40"/>
      <c r="I15" s="142" t="s">
        <v>27</v>
      </c>
      <c r="J15" s="141" t="str">
        <f>IF('Rekapitulace stavby'!AN11="","",'Rekapitulace stavby'!AN11)</f>
        <v/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27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30</v>
      </c>
      <c r="E20" s="40"/>
      <c r="F20" s="40"/>
      <c r="G20" s="40"/>
      <c r="H20" s="40"/>
      <c r="I20" s="142" t="s">
        <v>25</v>
      </c>
      <c r="J20" s="141" t="str">
        <f>IF('Rekapitulace stavby'!AN16="","",'Rekapitulace stavby'!AN16)</f>
        <v>60766859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tr">
        <f>IF('Rekapitulace stavby'!E17="","",'Rekapitulace stavby'!E17)</f>
        <v>Ing. arch. Martin Janda</v>
      </c>
      <c r="F21" s="40"/>
      <c r="G21" s="40"/>
      <c r="H21" s="40"/>
      <c r="I21" s="142" t="s">
        <v>27</v>
      </c>
      <c r="J21" s="141" t="str">
        <f>IF('Rekapitulace stavby'!AN17="","",'Rekapitulace stavby'!AN17)</f>
        <v>CZ 6908075548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35</v>
      </c>
      <c r="E23" s="40"/>
      <c r="F23" s="40"/>
      <c r="G23" s="40"/>
      <c r="H23" s="40"/>
      <c r="I23" s="142" t="s">
        <v>25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27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ROUND((SUM(BE94:BE155)),  2)</f>
        <v>0</v>
      </c>
      <c r="G33" s="40"/>
      <c r="H33" s="40"/>
      <c r="I33" s="157">
        <v>0.20999999999999999</v>
      </c>
      <c r="J33" s="156">
        <f>ROUND(((SUM(BE94:BE155))*I33),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ROUND((SUM(BF94:BF155)),  2)</f>
        <v>0</v>
      </c>
      <c r="G34" s="40"/>
      <c r="H34" s="40"/>
      <c r="I34" s="157">
        <v>0.14999999999999999</v>
      </c>
      <c r="J34" s="156">
        <f>ROUND(((SUM(BF94:BF155))*I34),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ROUND((SUM(BG94:BG155)),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ROUND((SUM(BH94:BH155)),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ROUND((SUM(BI94:BI155)),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Rozšíření sociálního zařízení v budově Tyršova 1053, Frenštát p.R.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Elektroinstalace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 </v>
      </c>
      <c r="G52" s="42"/>
      <c r="H52" s="42"/>
      <c r="I52" s="142" t="s">
        <v>22</v>
      </c>
      <c r="J52" s="74" t="str">
        <f>IF(J12="","",J12)</f>
        <v>13. 2. 2020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Město Frenštát p.R.</v>
      </c>
      <c r="G54" s="42"/>
      <c r="H54" s="42"/>
      <c r="I54" s="142" t="s">
        <v>30</v>
      </c>
      <c r="J54" s="38" t="str">
        <f>E21</f>
        <v>Ing. arch. Martin Janda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142" t="s">
        <v>35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96</v>
      </c>
      <c r="D57" s="174"/>
      <c r="E57" s="174"/>
      <c r="F57" s="174"/>
      <c r="G57" s="174"/>
      <c r="H57" s="174"/>
      <c r="I57" s="175"/>
      <c r="J57" s="176" t="s">
        <v>97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78"/>
      <c r="C60" s="179"/>
      <c r="D60" s="180" t="s">
        <v>1338</v>
      </c>
      <c r="E60" s="181"/>
      <c r="F60" s="181"/>
      <c r="G60" s="181"/>
      <c r="H60" s="181"/>
      <c r="I60" s="182"/>
      <c r="J60" s="183">
        <f>J95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1339</v>
      </c>
      <c r="E61" s="181"/>
      <c r="F61" s="181"/>
      <c r="G61" s="181"/>
      <c r="H61" s="181"/>
      <c r="I61" s="182"/>
      <c r="J61" s="183">
        <f>J97</f>
        <v>0</v>
      </c>
      <c r="K61" s="179"/>
      <c r="L61" s="18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1340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1341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86"/>
      <c r="D64" s="187" t="s">
        <v>1342</v>
      </c>
      <c r="E64" s="188"/>
      <c r="F64" s="188"/>
      <c r="G64" s="188"/>
      <c r="H64" s="188"/>
      <c r="I64" s="189"/>
      <c r="J64" s="190">
        <f>J106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1343</v>
      </c>
      <c r="E65" s="188"/>
      <c r="F65" s="188"/>
      <c r="G65" s="188"/>
      <c r="H65" s="188"/>
      <c r="I65" s="189"/>
      <c r="J65" s="190">
        <f>J108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1344</v>
      </c>
      <c r="E66" s="188"/>
      <c r="F66" s="188"/>
      <c r="G66" s="188"/>
      <c r="H66" s="188"/>
      <c r="I66" s="189"/>
      <c r="J66" s="190">
        <f>J110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1345</v>
      </c>
      <c r="E67" s="188"/>
      <c r="F67" s="188"/>
      <c r="G67" s="188"/>
      <c r="H67" s="188"/>
      <c r="I67" s="189"/>
      <c r="J67" s="190">
        <f>J112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1346</v>
      </c>
      <c r="E68" s="188"/>
      <c r="F68" s="188"/>
      <c r="G68" s="188"/>
      <c r="H68" s="188"/>
      <c r="I68" s="189"/>
      <c r="J68" s="190">
        <f>J114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1347</v>
      </c>
      <c r="E69" s="181"/>
      <c r="F69" s="181"/>
      <c r="G69" s="181"/>
      <c r="H69" s="181"/>
      <c r="I69" s="182"/>
      <c r="J69" s="183">
        <f>J116</f>
        <v>0</v>
      </c>
      <c r="K69" s="179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1348</v>
      </c>
      <c r="E70" s="181"/>
      <c r="F70" s="181"/>
      <c r="G70" s="181"/>
      <c r="H70" s="181"/>
      <c r="I70" s="182"/>
      <c r="J70" s="183">
        <f>J125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1349</v>
      </c>
      <c r="E71" s="181"/>
      <c r="F71" s="181"/>
      <c r="G71" s="181"/>
      <c r="H71" s="181"/>
      <c r="I71" s="182"/>
      <c r="J71" s="183">
        <f>J132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1350</v>
      </c>
      <c r="E72" s="181"/>
      <c r="F72" s="181"/>
      <c r="G72" s="181"/>
      <c r="H72" s="181"/>
      <c r="I72" s="182"/>
      <c r="J72" s="183">
        <f>J143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1351</v>
      </c>
      <c r="E73" s="181"/>
      <c r="F73" s="181"/>
      <c r="G73" s="181"/>
      <c r="H73" s="181"/>
      <c r="I73" s="182"/>
      <c r="J73" s="183">
        <f>J151</f>
        <v>0</v>
      </c>
      <c r="K73" s="179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117</v>
      </c>
      <c r="E74" s="181"/>
      <c r="F74" s="181"/>
      <c r="G74" s="181"/>
      <c r="H74" s="181"/>
      <c r="I74" s="182"/>
      <c r="J74" s="183">
        <f>J153</f>
        <v>0</v>
      </c>
      <c r="K74" s="179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68"/>
      <c r="J76" s="62"/>
      <c r="K76" s="6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71"/>
      <c r="J80" s="64"/>
      <c r="K80" s="64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118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</v>
      </c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Rozšíření sociálního zařízení v budově Tyršova 1053, Frenštát p.R.</v>
      </c>
      <c r="F84" s="34"/>
      <c r="G84" s="34"/>
      <c r="H84" s="34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93</v>
      </c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03 - Elektroinstalace</v>
      </c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20</v>
      </c>
      <c r="D88" s="42"/>
      <c r="E88" s="42"/>
      <c r="F88" s="29" t="str">
        <f>F12</f>
        <v xml:space="preserve"> </v>
      </c>
      <c r="G88" s="42"/>
      <c r="H88" s="42"/>
      <c r="I88" s="142" t="s">
        <v>22</v>
      </c>
      <c r="J88" s="74" t="str">
        <f>IF(J12="","",J12)</f>
        <v>13. 2. 2020</v>
      </c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38"/>
      <c r="J89" s="42"/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24</v>
      </c>
      <c r="D90" s="42"/>
      <c r="E90" s="42"/>
      <c r="F90" s="29" t="str">
        <f>E15</f>
        <v>Město Frenštát p.R.</v>
      </c>
      <c r="G90" s="42"/>
      <c r="H90" s="42"/>
      <c r="I90" s="142" t="s">
        <v>30</v>
      </c>
      <c r="J90" s="38" t="str">
        <f>E21</f>
        <v>Ing. arch. Martin Janda</v>
      </c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IF(E18="","",E18)</f>
        <v>Vyplň údaj</v>
      </c>
      <c r="G91" s="42"/>
      <c r="H91" s="42"/>
      <c r="I91" s="142" t="s">
        <v>35</v>
      </c>
      <c r="J91" s="38" t="str">
        <f>E24</f>
        <v xml:space="preserve"> </v>
      </c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2"/>
      <c r="B93" s="193"/>
      <c r="C93" s="194" t="s">
        <v>119</v>
      </c>
      <c r="D93" s="195" t="s">
        <v>57</v>
      </c>
      <c r="E93" s="195" t="s">
        <v>53</v>
      </c>
      <c r="F93" s="195" t="s">
        <v>54</v>
      </c>
      <c r="G93" s="195" t="s">
        <v>120</v>
      </c>
      <c r="H93" s="195" t="s">
        <v>121</v>
      </c>
      <c r="I93" s="196" t="s">
        <v>122</v>
      </c>
      <c r="J93" s="195" t="s">
        <v>97</v>
      </c>
      <c r="K93" s="197" t="s">
        <v>123</v>
      </c>
      <c r="L93" s="198"/>
      <c r="M93" s="94" t="s">
        <v>18</v>
      </c>
      <c r="N93" s="95" t="s">
        <v>42</v>
      </c>
      <c r="O93" s="95" t="s">
        <v>124</v>
      </c>
      <c r="P93" s="95" t="s">
        <v>125</v>
      </c>
      <c r="Q93" s="95" t="s">
        <v>126</v>
      </c>
      <c r="R93" s="95" t="s">
        <v>127</v>
      </c>
      <c r="S93" s="95" t="s">
        <v>128</v>
      </c>
      <c r="T93" s="96" t="s">
        <v>129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0"/>
      <c r="B94" s="41"/>
      <c r="C94" s="101" t="s">
        <v>130</v>
      </c>
      <c r="D94" s="42"/>
      <c r="E94" s="42"/>
      <c r="F94" s="42"/>
      <c r="G94" s="42"/>
      <c r="H94" s="42"/>
      <c r="I94" s="138"/>
      <c r="J94" s="199">
        <f>BK94</f>
        <v>0</v>
      </c>
      <c r="K94" s="42"/>
      <c r="L94" s="46"/>
      <c r="M94" s="97"/>
      <c r="N94" s="200"/>
      <c r="O94" s="98"/>
      <c r="P94" s="201">
        <f>P95+P97+P101+P105+P116+P125+P132+P143+P151+P153</f>
        <v>0</v>
      </c>
      <c r="Q94" s="98"/>
      <c r="R94" s="201">
        <f>R95+R97+R101+R105+R116+R125+R132+R143+R151+R153</f>
        <v>0</v>
      </c>
      <c r="S94" s="98"/>
      <c r="T94" s="202">
        <f>T95+T97+T101+T105+T116+T125+T132+T143+T151+T153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98</v>
      </c>
      <c r="BK94" s="203">
        <f>BK95+BK97+BK101+BK105+BK116+BK125+BK132+BK143+BK151+BK153</f>
        <v>0</v>
      </c>
    </row>
    <row r="95" s="12" customFormat="1" ht="25.92" customHeight="1">
      <c r="A95" s="12"/>
      <c r="B95" s="204"/>
      <c r="C95" s="205"/>
      <c r="D95" s="206" t="s">
        <v>71</v>
      </c>
      <c r="E95" s="207" t="s">
        <v>1352</v>
      </c>
      <c r="F95" s="207" t="s">
        <v>1353</v>
      </c>
      <c r="G95" s="205"/>
      <c r="H95" s="205"/>
      <c r="I95" s="208"/>
      <c r="J95" s="209">
        <f>BK95</f>
        <v>0</v>
      </c>
      <c r="K95" s="205"/>
      <c r="L95" s="210"/>
      <c r="M95" s="211"/>
      <c r="N95" s="212"/>
      <c r="O95" s="212"/>
      <c r="P95" s="213">
        <f>P96</f>
        <v>0</v>
      </c>
      <c r="Q95" s="212"/>
      <c r="R95" s="213">
        <f>R96</f>
        <v>0</v>
      </c>
      <c r="S95" s="212"/>
      <c r="T95" s="214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5" t="s">
        <v>80</v>
      </c>
      <c r="AT95" s="216" t="s">
        <v>71</v>
      </c>
      <c r="AU95" s="216" t="s">
        <v>72</v>
      </c>
      <c r="AY95" s="215" t="s">
        <v>133</v>
      </c>
      <c r="BK95" s="217">
        <f>BK96</f>
        <v>0</v>
      </c>
    </row>
    <row r="96" s="2" customFormat="1" ht="16.5" customHeight="1">
      <c r="A96" s="40"/>
      <c r="B96" s="41"/>
      <c r="C96" s="220" t="s">
        <v>72</v>
      </c>
      <c r="D96" s="220" t="s">
        <v>136</v>
      </c>
      <c r="E96" s="221" t="s">
        <v>1352</v>
      </c>
      <c r="F96" s="222" t="s">
        <v>1354</v>
      </c>
      <c r="G96" s="223" t="s">
        <v>1355</v>
      </c>
      <c r="H96" s="224">
        <v>1</v>
      </c>
      <c r="I96" s="225"/>
      <c r="J96" s="224">
        <f>ROUND(I96*H96,2)</f>
        <v>0</v>
      </c>
      <c r="K96" s="222" t="s">
        <v>18</v>
      </c>
      <c r="L96" s="46"/>
      <c r="M96" s="226" t="s">
        <v>18</v>
      </c>
      <c r="N96" s="227" t="s">
        <v>43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141</v>
      </c>
      <c r="AT96" s="230" t="s">
        <v>136</v>
      </c>
      <c r="AU96" s="230" t="s">
        <v>80</v>
      </c>
      <c r="AY96" s="19" t="s">
        <v>133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80</v>
      </c>
      <c r="BK96" s="231">
        <f>ROUND(I96*H96,2)</f>
        <v>0</v>
      </c>
      <c r="BL96" s="19" t="s">
        <v>141</v>
      </c>
      <c r="BM96" s="230" t="s">
        <v>82</v>
      </c>
    </row>
    <row r="97" s="12" customFormat="1" ht="25.92" customHeight="1">
      <c r="A97" s="12"/>
      <c r="B97" s="204"/>
      <c r="C97" s="205"/>
      <c r="D97" s="206" t="s">
        <v>71</v>
      </c>
      <c r="E97" s="207" t="s">
        <v>1356</v>
      </c>
      <c r="F97" s="207" t="s">
        <v>1357</v>
      </c>
      <c r="G97" s="205"/>
      <c r="H97" s="205"/>
      <c r="I97" s="208"/>
      <c r="J97" s="209">
        <f>BK97</f>
        <v>0</v>
      </c>
      <c r="K97" s="205"/>
      <c r="L97" s="210"/>
      <c r="M97" s="211"/>
      <c r="N97" s="212"/>
      <c r="O97" s="212"/>
      <c r="P97" s="213">
        <f>SUM(P98:P100)</f>
        <v>0</v>
      </c>
      <c r="Q97" s="212"/>
      <c r="R97" s="213">
        <f>SUM(R98:R100)</f>
        <v>0</v>
      </c>
      <c r="S97" s="212"/>
      <c r="T97" s="214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5" t="s">
        <v>80</v>
      </c>
      <c r="AT97" s="216" t="s">
        <v>71</v>
      </c>
      <c r="AU97" s="216" t="s">
        <v>72</v>
      </c>
      <c r="AY97" s="215" t="s">
        <v>133</v>
      </c>
      <c r="BK97" s="217">
        <f>SUM(BK98:BK100)</f>
        <v>0</v>
      </c>
    </row>
    <row r="98" s="2" customFormat="1" ht="16.5" customHeight="1">
      <c r="A98" s="40"/>
      <c r="B98" s="41"/>
      <c r="C98" s="220" t="s">
        <v>72</v>
      </c>
      <c r="D98" s="220" t="s">
        <v>136</v>
      </c>
      <c r="E98" s="221" t="s">
        <v>1358</v>
      </c>
      <c r="F98" s="222" t="s">
        <v>1359</v>
      </c>
      <c r="G98" s="223" t="s">
        <v>831</v>
      </c>
      <c r="H98" s="224">
        <v>1</v>
      </c>
      <c r="I98" s="225"/>
      <c r="J98" s="224">
        <f>ROUND(I98*H98,2)</f>
        <v>0</v>
      </c>
      <c r="K98" s="222" t="s">
        <v>18</v>
      </c>
      <c r="L98" s="46"/>
      <c r="M98" s="226" t="s">
        <v>18</v>
      </c>
      <c r="N98" s="227" t="s">
        <v>43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141</v>
      </c>
      <c r="AT98" s="230" t="s">
        <v>136</v>
      </c>
      <c r="AU98" s="230" t="s">
        <v>80</v>
      </c>
      <c r="AY98" s="19" t="s">
        <v>133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80</v>
      </c>
      <c r="BK98" s="231">
        <f>ROUND(I98*H98,2)</f>
        <v>0</v>
      </c>
      <c r="BL98" s="19" t="s">
        <v>141</v>
      </c>
      <c r="BM98" s="230" t="s">
        <v>141</v>
      </c>
    </row>
    <row r="99" s="2" customFormat="1" ht="16.5" customHeight="1">
      <c r="A99" s="40"/>
      <c r="B99" s="41"/>
      <c r="C99" s="220" t="s">
        <v>72</v>
      </c>
      <c r="D99" s="220" t="s">
        <v>136</v>
      </c>
      <c r="E99" s="221" t="s">
        <v>1356</v>
      </c>
      <c r="F99" s="222" t="s">
        <v>1360</v>
      </c>
      <c r="G99" s="223" t="s">
        <v>831</v>
      </c>
      <c r="H99" s="224">
        <v>3</v>
      </c>
      <c r="I99" s="225"/>
      <c r="J99" s="224">
        <f>ROUND(I99*H99,2)</f>
        <v>0</v>
      </c>
      <c r="K99" s="222" t="s">
        <v>18</v>
      </c>
      <c r="L99" s="46"/>
      <c r="M99" s="226" t="s">
        <v>18</v>
      </c>
      <c r="N99" s="227" t="s">
        <v>43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141</v>
      </c>
      <c r="AT99" s="230" t="s">
        <v>136</v>
      </c>
      <c r="AU99" s="230" t="s">
        <v>80</v>
      </c>
      <c r="AY99" s="19" t="s">
        <v>133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80</v>
      </c>
      <c r="BK99" s="231">
        <f>ROUND(I99*H99,2)</f>
        <v>0</v>
      </c>
      <c r="BL99" s="19" t="s">
        <v>141</v>
      </c>
      <c r="BM99" s="230" t="s">
        <v>169</v>
      </c>
    </row>
    <row r="100" s="2" customFormat="1" ht="16.5" customHeight="1">
      <c r="A100" s="40"/>
      <c r="B100" s="41"/>
      <c r="C100" s="220" t="s">
        <v>72</v>
      </c>
      <c r="D100" s="220" t="s">
        <v>136</v>
      </c>
      <c r="E100" s="221" t="s">
        <v>1361</v>
      </c>
      <c r="F100" s="222" t="s">
        <v>1362</v>
      </c>
      <c r="G100" s="223" t="s">
        <v>831</v>
      </c>
      <c r="H100" s="224">
        <v>2</v>
      </c>
      <c r="I100" s="225"/>
      <c r="J100" s="224">
        <f>ROUND(I100*H100,2)</f>
        <v>0</v>
      </c>
      <c r="K100" s="222" t="s">
        <v>18</v>
      </c>
      <c r="L100" s="46"/>
      <c r="M100" s="226" t="s">
        <v>18</v>
      </c>
      <c r="N100" s="227" t="s">
        <v>43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141</v>
      </c>
      <c r="AT100" s="230" t="s">
        <v>136</v>
      </c>
      <c r="AU100" s="230" t="s">
        <v>80</v>
      </c>
      <c r="AY100" s="19" t="s">
        <v>133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80</v>
      </c>
      <c r="BK100" s="231">
        <f>ROUND(I100*H100,2)</f>
        <v>0</v>
      </c>
      <c r="BL100" s="19" t="s">
        <v>141</v>
      </c>
      <c r="BM100" s="230" t="s">
        <v>181</v>
      </c>
    </row>
    <row r="101" s="12" customFormat="1" ht="25.92" customHeight="1">
      <c r="A101" s="12"/>
      <c r="B101" s="204"/>
      <c r="C101" s="205"/>
      <c r="D101" s="206" t="s">
        <v>71</v>
      </c>
      <c r="E101" s="207" t="s">
        <v>1361</v>
      </c>
      <c r="F101" s="207" t="s">
        <v>1363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SUM(P102:P104)</f>
        <v>0</v>
      </c>
      <c r="Q101" s="212"/>
      <c r="R101" s="213">
        <f>SUM(R102:R104)</f>
        <v>0</v>
      </c>
      <c r="S101" s="212"/>
      <c r="T101" s="214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80</v>
      </c>
      <c r="AT101" s="216" t="s">
        <v>71</v>
      </c>
      <c r="AU101" s="216" t="s">
        <v>72</v>
      </c>
      <c r="AY101" s="215" t="s">
        <v>133</v>
      </c>
      <c r="BK101" s="217">
        <f>SUM(BK102:BK104)</f>
        <v>0</v>
      </c>
    </row>
    <row r="102" s="2" customFormat="1" ht="16.5" customHeight="1">
      <c r="A102" s="40"/>
      <c r="B102" s="41"/>
      <c r="C102" s="220" t="s">
        <v>72</v>
      </c>
      <c r="D102" s="220" t="s">
        <v>136</v>
      </c>
      <c r="E102" s="221" t="s">
        <v>1358</v>
      </c>
      <c r="F102" s="222" t="s">
        <v>1359</v>
      </c>
      <c r="G102" s="223" t="s">
        <v>831</v>
      </c>
      <c r="H102" s="224">
        <v>1</v>
      </c>
      <c r="I102" s="225"/>
      <c r="J102" s="224">
        <f>ROUND(I102*H102,2)</f>
        <v>0</v>
      </c>
      <c r="K102" s="222" t="s">
        <v>18</v>
      </c>
      <c r="L102" s="46"/>
      <c r="M102" s="226" t="s">
        <v>18</v>
      </c>
      <c r="N102" s="227" t="s">
        <v>43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141</v>
      </c>
      <c r="AT102" s="230" t="s">
        <v>136</v>
      </c>
      <c r="AU102" s="230" t="s">
        <v>80</v>
      </c>
      <c r="AY102" s="19" t="s">
        <v>133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80</v>
      </c>
      <c r="BK102" s="231">
        <f>ROUND(I102*H102,2)</f>
        <v>0</v>
      </c>
      <c r="BL102" s="19" t="s">
        <v>141</v>
      </c>
      <c r="BM102" s="230" t="s">
        <v>192</v>
      </c>
    </row>
    <row r="103" s="2" customFormat="1" ht="16.5" customHeight="1">
      <c r="A103" s="40"/>
      <c r="B103" s="41"/>
      <c r="C103" s="220" t="s">
        <v>72</v>
      </c>
      <c r="D103" s="220" t="s">
        <v>136</v>
      </c>
      <c r="E103" s="221" t="s">
        <v>1356</v>
      </c>
      <c r="F103" s="222" t="s">
        <v>1360</v>
      </c>
      <c r="G103" s="223" t="s">
        <v>831</v>
      </c>
      <c r="H103" s="224">
        <v>2</v>
      </c>
      <c r="I103" s="225"/>
      <c r="J103" s="224">
        <f>ROUND(I103*H103,2)</f>
        <v>0</v>
      </c>
      <c r="K103" s="222" t="s">
        <v>18</v>
      </c>
      <c r="L103" s="46"/>
      <c r="M103" s="226" t="s">
        <v>18</v>
      </c>
      <c r="N103" s="227" t="s">
        <v>43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141</v>
      </c>
      <c r="AT103" s="230" t="s">
        <v>136</v>
      </c>
      <c r="AU103" s="230" t="s">
        <v>80</v>
      </c>
      <c r="AY103" s="19" t="s">
        <v>133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80</v>
      </c>
      <c r="BK103" s="231">
        <f>ROUND(I103*H103,2)</f>
        <v>0</v>
      </c>
      <c r="BL103" s="19" t="s">
        <v>141</v>
      </c>
      <c r="BM103" s="230" t="s">
        <v>154</v>
      </c>
    </row>
    <row r="104" s="2" customFormat="1" ht="16.5" customHeight="1">
      <c r="A104" s="40"/>
      <c r="B104" s="41"/>
      <c r="C104" s="220" t="s">
        <v>72</v>
      </c>
      <c r="D104" s="220" t="s">
        <v>136</v>
      </c>
      <c r="E104" s="221" t="s">
        <v>1361</v>
      </c>
      <c r="F104" s="222" t="s">
        <v>1362</v>
      </c>
      <c r="G104" s="223" t="s">
        <v>831</v>
      </c>
      <c r="H104" s="224">
        <v>1</v>
      </c>
      <c r="I104" s="225"/>
      <c r="J104" s="224">
        <f>ROUND(I104*H104,2)</f>
        <v>0</v>
      </c>
      <c r="K104" s="222" t="s">
        <v>18</v>
      </c>
      <c r="L104" s="46"/>
      <c r="M104" s="226" t="s">
        <v>18</v>
      </c>
      <c r="N104" s="227" t="s">
        <v>43</v>
      </c>
      <c r="O104" s="86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0" t="s">
        <v>141</v>
      </c>
      <c r="AT104" s="230" t="s">
        <v>136</v>
      </c>
      <c r="AU104" s="230" t="s">
        <v>80</v>
      </c>
      <c r="AY104" s="19" t="s">
        <v>133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80</v>
      </c>
      <c r="BK104" s="231">
        <f>ROUND(I104*H104,2)</f>
        <v>0</v>
      </c>
      <c r="BL104" s="19" t="s">
        <v>141</v>
      </c>
      <c r="BM104" s="230" t="s">
        <v>258</v>
      </c>
    </row>
    <row r="105" s="12" customFormat="1" ht="25.92" customHeight="1">
      <c r="A105" s="12"/>
      <c r="B105" s="204"/>
      <c r="C105" s="205"/>
      <c r="D105" s="206" t="s">
        <v>71</v>
      </c>
      <c r="E105" s="207" t="s">
        <v>1364</v>
      </c>
      <c r="F105" s="207" t="s">
        <v>1365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P106+P108+P110+P112+P114</f>
        <v>0</v>
      </c>
      <c r="Q105" s="212"/>
      <c r="R105" s="213">
        <f>R106+R108+R110+R112+R114</f>
        <v>0</v>
      </c>
      <c r="S105" s="212"/>
      <c r="T105" s="214">
        <f>T106+T108+T110+T112+T114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72</v>
      </c>
      <c r="AY105" s="215" t="s">
        <v>133</v>
      </c>
      <c r="BK105" s="217">
        <f>BK106+BK108+BK110+BK112+BK114</f>
        <v>0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1366</v>
      </c>
      <c r="F106" s="218" t="s">
        <v>1367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P107</f>
        <v>0</v>
      </c>
      <c r="Q106" s="212"/>
      <c r="R106" s="213">
        <f>R107</f>
        <v>0</v>
      </c>
      <c r="S106" s="212"/>
      <c r="T106" s="214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80</v>
      </c>
      <c r="AY106" s="215" t="s">
        <v>133</v>
      </c>
      <c r="BK106" s="217">
        <f>BK107</f>
        <v>0</v>
      </c>
    </row>
    <row r="107" s="2" customFormat="1" ht="21.75" customHeight="1">
      <c r="A107" s="40"/>
      <c r="B107" s="41"/>
      <c r="C107" s="220" t="s">
        <v>72</v>
      </c>
      <c r="D107" s="220" t="s">
        <v>136</v>
      </c>
      <c r="E107" s="221" t="s">
        <v>1368</v>
      </c>
      <c r="F107" s="222" t="s">
        <v>1369</v>
      </c>
      <c r="G107" s="223" t="s">
        <v>831</v>
      </c>
      <c r="H107" s="224">
        <v>9</v>
      </c>
      <c r="I107" s="225"/>
      <c r="J107" s="224">
        <f>ROUND(I107*H107,2)</f>
        <v>0</v>
      </c>
      <c r="K107" s="222" t="s">
        <v>18</v>
      </c>
      <c r="L107" s="46"/>
      <c r="M107" s="226" t="s">
        <v>18</v>
      </c>
      <c r="N107" s="227" t="s">
        <v>43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141</v>
      </c>
      <c r="AT107" s="230" t="s">
        <v>136</v>
      </c>
      <c r="AU107" s="230" t="s">
        <v>82</v>
      </c>
      <c r="AY107" s="19" t="s">
        <v>133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80</v>
      </c>
      <c r="BK107" s="231">
        <f>ROUND(I107*H107,2)</f>
        <v>0</v>
      </c>
      <c r="BL107" s="19" t="s">
        <v>141</v>
      </c>
      <c r="BM107" s="230" t="s">
        <v>270</v>
      </c>
    </row>
    <row r="108" s="12" customFormat="1" ht="22.8" customHeight="1">
      <c r="A108" s="12"/>
      <c r="B108" s="204"/>
      <c r="C108" s="205"/>
      <c r="D108" s="206" t="s">
        <v>71</v>
      </c>
      <c r="E108" s="218" t="s">
        <v>1370</v>
      </c>
      <c r="F108" s="218" t="s">
        <v>1371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P109</f>
        <v>0</v>
      </c>
      <c r="Q108" s="212"/>
      <c r="R108" s="213">
        <f>R109</f>
        <v>0</v>
      </c>
      <c r="S108" s="212"/>
      <c r="T108" s="214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5" t="s">
        <v>80</v>
      </c>
      <c r="AT108" s="216" t="s">
        <v>71</v>
      </c>
      <c r="AU108" s="216" t="s">
        <v>80</v>
      </c>
      <c r="AY108" s="215" t="s">
        <v>133</v>
      </c>
      <c r="BK108" s="217">
        <f>BK109</f>
        <v>0</v>
      </c>
    </row>
    <row r="109" s="2" customFormat="1" ht="21.75" customHeight="1">
      <c r="A109" s="40"/>
      <c r="B109" s="41"/>
      <c r="C109" s="220" t="s">
        <v>72</v>
      </c>
      <c r="D109" s="220" t="s">
        <v>136</v>
      </c>
      <c r="E109" s="221" t="s">
        <v>1372</v>
      </c>
      <c r="F109" s="222" t="s">
        <v>1373</v>
      </c>
      <c r="G109" s="223" t="s">
        <v>831</v>
      </c>
      <c r="H109" s="224">
        <v>16</v>
      </c>
      <c r="I109" s="225"/>
      <c r="J109" s="224">
        <f>ROUND(I109*H109,2)</f>
        <v>0</v>
      </c>
      <c r="K109" s="222" t="s">
        <v>18</v>
      </c>
      <c r="L109" s="46"/>
      <c r="M109" s="226" t="s">
        <v>18</v>
      </c>
      <c r="N109" s="227" t="s">
        <v>43</v>
      </c>
      <c r="O109" s="86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141</v>
      </c>
      <c r="AT109" s="230" t="s">
        <v>136</v>
      </c>
      <c r="AU109" s="230" t="s">
        <v>82</v>
      </c>
      <c r="AY109" s="19" t="s">
        <v>133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80</v>
      </c>
      <c r="BK109" s="231">
        <f>ROUND(I109*H109,2)</f>
        <v>0</v>
      </c>
      <c r="BL109" s="19" t="s">
        <v>141</v>
      </c>
      <c r="BM109" s="230" t="s">
        <v>285</v>
      </c>
    </row>
    <row r="110" s="12" customFormat="1" ht="22.8" customHeight="1">
      <c r="A110" s="12"/>
      <c r="B110" s="204"/>
      <c r="C110" s="205"/>
      <c r="D110" s="206" t="s">
        <v>71</v>
      </c>
      <c r="E110" s="218" t="s">
        <v>1374</v>
      </c>
      <c r="F110" s="218" t="s">
        <v>1375</v>
      </c>
      <c r="G110" s="205"/>
      <c r="H110" s="205"/>
      <c r="I110" s="208"/>
      <c r="J110" s="219">
        <f>BK110</f>
        <v>0</v>
      </c>
      <c r="K110" s="205"/>
      <c r="L110" s="210"/>
      <c r="M110" s="211"/>
      <c r="N110" s="212"/>
      <c r="O110" s="212"/>
      <c r="P110" s="213">
        <f>P111</f>
        <v>0</v>
      </c>
      <c r="Q110" s="212"/>
      <c r="R110" s="213">
        <f>R111</f>
        <v>0</v>
      </c>
      <c r="S110" s="212"/>
      <c r="T110" s="214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5" t="s">
        <v>80</v>
      </c>
      <c r="AT110" s="216" t="s">
        <v>71</v>
      </c>
      <c r="AU110" s="216" t="s">
        <v>80</v>
      </c>
      <c r="AY110" s="215" t="s">
        <v>133</v>
      </c>
      <c r="BK110" s="217">
        <f>BK111</f>
        <v>0</v>
      </c>
    </row>
    <row r="111" s="2" customFormat="1" ht="21.75" customHeight="1">
      <c r="A111" s="40"/>
      <c r="B111" s="41"/>
      <c r="C111" s="220" t="s">
        <v>72</v>
      </c>
      <c r="D111" s="220" t="s">
        <v>136</v>
      </c>
      <c r="E111" s="221" t="s">
        <v>1376</v>
      </c>
      <c r="F111" s="222" t="s">
        <v>1377</v>
      </c>
      <c r="G111" s="223" t="s">
        <v>831</v>
      </c>
      <c r="H111" s="224">
        <v>2</v>
      </c>
      <c r="I111" s="225"/>
      <c r="J111" s="224">
        <f>ROUND(I111*H111,2)</f>
        <v>0</v>
      </c>
      <c r="K111" s="222" t="s">
        <v>18</v>
      </c>
      <c r="L111" s="46"/>
      <c r="M111" s="226" t="s">
        <v>18</v>
      </c>
      <c r="N111" s="227" t="s">
        <v>43</v>
      </c>
      <c r="O111" s="86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141</v>
      </c>
      <c r="AT111" s="230" t="s">
        <v>136</v>
      </c>
      <c r="AU111" s="230" t="s">
        <v>82</v>
      </c>
      <c r="AY111" s="19" t="s">
        <v>133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80</v>
      </c>
      <c r="BK111" s="231">
        <f>ROUND(I111*H111,2)</f>
        <v>0</v>
      </c>
      <c r="BL111" s="19" t="s">
        <v>141</v>
      </c>
      <c r="BM111" s="230" t="s">
        <v>337</v>
      </c>
    </row>
    <row r="112" s="12" customFormat="1" ht="22.8" customHeight="1">
      <c r="A112" s="12"/>
      <c r="B112" s="204"/>
      <c r="C112" s="205"/>
      <c r="D112" s="206" t="s">
        <v>71</v>
      </c>
      <c r="E112" s="218" t="s">
        <v>1378</v>
      </c>
      <c r="F112" s="218" t="s">
        <v>71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P113</f>
        <v>0</v>
      </c>
      <c r="Q112" s="212"/>
      <c r="R112" s="213">
        <f>R113</f>
        <v>0</v>
      </c>
      <c r="S112" s="212"/>
      <c r="T112" s="214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80</v>
      </c>
      <c r="AT112" s="216" t="s">
        <v>71</v>
      </c>
      <c r="AU112" s="216" t="s">
        <v>80</v>
      </c>
      <c r="AY112" s="215" t="s">
        <v>133</v>
      </c>
      <c r="BK112" s="217">
        <f>BK113</f>
        <v>0</v>
      </c>
    </row>
    <row r="113" s="2" customFormat="1" ht="21.75" customHeight="1">
      <c r="A113" s="40"/>
      <c r="B113" s="41"/>
      <c r="C113" s="220" t="s">
        <v>72</v>
      </c>
      <c r="D113" s="220" t="s">
        <v>136</v>
      </c>
      <c r="E113" s="221" t="s">
        <v>1379</v>
      </c>
      <c r="F113" s="222" t="s">
        <v>1380</v>
      </c>
      <c r="G113" s="223" t="s">
        <v>831</v>
      </c>
      <c r="H113" s="224">
        <v>8</v>
      </c>
      <c r="I113" s="225"/>
      <c r="J113" s="224">
        <f>ROUND(I113*H113,2)</f>
        <v>0</v>
      </c>
      <c r="K113" s="222" t="s">
        <v>18</v>
      </c>
      <c r="L113" s="46"/>
      <c r="M113" s="226" t="s">
        <v>18</v>
      </c>
      <c r="N113" s="227" t="s">
        <v>43</v>
      </c>
      <c r="O113" s="86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141</v>
      </c>
      <c r="AT113" s="230" t="s">
        <v>136</v>
      </c>
      <c r="AU113" s="230" t="s">
        <v>82</v>
      </c>
      <c r="AY113" s="19" t="s">
        <v>133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80</v>
      </c>
      <c r="BK113" s="231">
        <f>ROUND(I113*H113,2)</f>
        <v>0</v>
      </c>
      <c r="BL113" s="19" t="s">
        <v>141</v>
      </c>
      <c r="BM113" s="230" t="s">
        <v>392</v>
      </c>
    </row>
    <row r="114" s="12" customFormat="1" ht="22.8" customHeight="1">
      <c r="A114" s="12"/>
      <c r="B114" s="204"/>
      <c r="C114" s="205"/>
      <c r="D114" s="206" t="s">
        <v>71</v>
      </c>
      <c r="E114" s="218" t="s">
        <v>1381</v>
      </c>
      <c r="F114" s="218" t="s">
        <v>1382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0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80</v>
      </c>
      <c r="AT114" s="216" t="s">
        <v>71</v>
      </c>
      <c r="AU114" s="216" t="s">
        <v>80</v>
      </c>
      <c r="AY114" s="215" t="s">
        <v>133</v>
      </c>
      <c r="BK114" s="217">
        <f>BK115</f>
        <v>0</v>
      </c>
    </row>
    <row r="115" s="2" customFormat="1" ht="21.75" customHeight="1">
      <c r="A115" s="40"/>
      <c r="B115" s="41"/>
      <c r="C115" s="220" t="s">
        <v>72</v>
      </c>
      <c r="D115" s="220" t="s">
        <v>136</v>
      </c>
      <c r="E115" s="221" t="s">
        <v>1383</v>
      </c>
      <c r="F115" s="222" t="s">
        <v>1384</v>
      </c>
      <c r="G115" s="223" t="s">
        <v>831</v>
      </c>
      <c r="H115" s="224">
        <v>3</v>
      </c>
      <c r="I115" s="225"/>
      <c r="J115" s="224">
        <f>ROUND(I115*H115,2)</f>
        <v>0</v>
      </c>
      <c r="K115" s="222" t="s">
        <v>18</v>
      </c>
      <c r="L115" s="46"/>
      <c r="M115" s="226" t="s">
        <v>18</v>
      </c>
      <c r="N115" s="227" t="s">
        <v>43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141</v>
      </c>
      <c r="AT115" s="230" t="s">
        <v>136</v>
      </c>
      <c r="AU115" s="230" t="s">
        <v>82</v>
      </c>
      <c r="AY115" s="19" t="s">
        <v>133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80</v>
      </c>
      <c r="BK115" s="231">
        <f>ROUND(I115*H115,2)</f>
        <v>0</v>
      </c>
      <c r="BL115" s="19" t="s">
        <v>141</v>
      </c>
      <c r="BM115" s="230" t="s">
        <v>408</v>
      </c>
    </row>
    <row r="116" s="12" customFormat="1" ht="25.92" customHeight="1">
      <c r="A116" s="12"/>
      <c r="B116" s="204"/>
      <c r="C116" s="205"/>
      <c r="D116" s="206" t="s">
        <v>71</v>
      </c>
      <c r="E116" s="207" t="s">
        <v>1385</v>
      </c>
      <c r="F116" s="207" t="s">
        <v>1386</v>
      </c>
      <c r="G116" s="205"/>
      <c r="H116" s="205"/>
      <c r="I116" s="208"/>
      <c r="J116" s="209">
        <f>BK116</f>
        <v>0</v>
      </c>
      <c r="K116" s="205"/>
      <c r="L116" s="210"/>
      <c r="M116" s="211"/>
      <c r="N116" s="212"/>
      <c r="O116" s="212"/>
      <c r="P116" s="213">
        <f>SUM(P117:P124)</f>
        <v>0</v>
      </c>
      <c r="Q116" s="212"/>
      <c r="R116" s="213">
        <f>SUM(R117:R124)</f>
        <v>0</v>
      </c>
      <c r="S116" s="212"/>
      <c r="T116" s="214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80</v>
      </c>
      <c r="AT116" s="216" t="s">
        <v>71</v>
      </c>
      <c r="AU116" s="216" t="s">
        <v>72</v>
      </c>
      <c r="AY116" s="215" t="s">
        <v>133</v>
      </c>
      <c r="BK116" s="217">
        <f>SUM(BK117:BK124)</f>
        <v>0</v>
      </c>
    </row>
    <row r="117" s="2" customFormat="1" ht="16.5" customHeight="1">
      <c r="A117" s="40"/>
      <c r="B117" s="41"/>
      <c r="C117" s="220" t="s">
        <v>72</v>
      </c>
      <c r="D117" s="220" t="s">
        <v>136</v>
      </c>
      <c r="E117" s="221" t="s">
        <v>1387</v>
      </c>
      <c r="F117" s="222" t="s">
        <v>1388</v>
      </c>
      <c r="G117" s="223" t="s">
        <v>831</v>
      </c>
      <c r="H117" s="224">
        <v>5</v>
      </c>
      <c r="I117" s="225"/>
      <c r="J117" s="224">
        <f>ROUND(I117*H117,2)</f>
        <v>0</v>
      </c>
      <c r="K117" s="222" t="s">
        <v>18</v>
      </c>
      <c r="L117" s="46"/>
      <c r="M117" s="226" t="s">
        <v>18</v>
      </c>
      <c r="N117" s="227" t="s">
        <v>43</v>
      </c>
      <c r="O117" s="86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141</v>
      </c>
      <c r="AT117" s="230" t="s">
        <v>136</v>
      </c>
      <c r="AU117" s="230" t="s">
        <v>80</v>
      </c>
      <c r="AY117" s="19" t="s">
        <v>133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80</v>
      </c>
      <c r="BK117" s="231">
        <f>ROUND(I117*H117,2)</f>
        <v>0</v>
      </c>
      <c r="BL117" s="19" t="s">
        <v>141</v>
      </c>
      <c r="BM117" s="230" t="s">
        <v>430</v>
      </c>
    </row>
    <row r="118" s="2" customFormat="1" ht="16.5" customHeight="1">
      <c r="A118" s="40"/>
      <c r="B118" s="41"/>
      <c r="C118" s="220" t="s">
        <v>72</v>
      </c>
      <c r="D118" s="220" t="s">
        <v>136</v>
      </c>
      <c r="E118" s="221" t="s">
        <v>1389</v>
      </c>
      <c r="F118" s="222" t="s">
        <v>1390</v>
      </c>
      <c r="G118" s="223" t="s">
        <v>831</v>
      </c>
      <c r="H118" s="224">
        <v>8</v>
      </c>
      <c r="I118" s="225"/>
      <c r="J118" s="224">
        <f>ROUND(I118*H118,2)</f>
        <v>0</v>
      </c>
      <c r="K118" s="222" t="s">
        <v>18</v>
      </c>
      <c r="L118" s="46"/>
      <c r="M118" s="226" t="s">
        <v>18</v>
      </c>
      <c r="N118" s="227" t="s">
        <v>43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141</v>
      </c>
      <c r="AT118" s="230" t="s">
        <v>136</v>
      </c>
      <c r="AU118" s="230" t="s">
        <v>80</v>
      </c>
      <c r="AY118" s="19" t="s">
        <v>133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80</v>
      </c>
      <c r="BK118" s="231">
        <f>ROUND(I118*H118,2)</f>
        <v>0</v>
      </c>
      <c r="BL118" s="19" t="s">
        <v>141</v>
      </c>
      <c r="BM118" s="230" t="s">
        <v>440</v>
      </c>
    </row>
    <row r="119" s="2" customFormat="1" ht="16.5" customHeight="1">
      <c r="A119" s="40"/>
      <c r="B119" s="41"/>
      <c r="C119" s="220" t="s">
        <v>72</v>
      </c>
      <c r="D119" s="220" t="s">
        <v>136</v>
      </c>
      <c r="E119" s="221" t="s">
        <v>1391</v>
      </c>
      <c r="F119" s="222" t="s">
        <v>1392</v>
      </c>
      <c r="G119" s="223" t="s">
        <v>831</v>
      </c>
      <c r="H119" s="224">
        <v>13</v>
      </c>
      <c r="I119" s="225"/>
      <c r="J119" s="224">
        <f>ROUND(I119*H119,2)</f>
        <v>0</v>
      </c>
      <c r="K119" s="222" t="s">
        <v>18</v>
      </c>
      <c r="L119" s="46"/>
      <c r="M119" s="226" t="s">
        <v>18</v>
      </c>
      <c r="N119" s="227" t="s">
        <v>43</v>
      </c>
      <c r="O119" s="86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141</v>
      </c>
      <c r="AT119" s="230" t="s">
        <v>136</v>
      </c>
      <c r="AU119" s="230" t="s">
        <v>80</v>
      </c>
      <c r="AY119" s="19" t="s">
        <v>133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80</v>
      </c>
      <c r="BK119" s="231">
        <f>ROUND(I119*H119,2)</f>
        <v>0</v>
      </c>
      <c r="BL119" s="19" t="s">
        <v>141</v>
      </c>
      <c r="BM119" s="230" t="s">
        <v>449</v>
      </c>
    </row>
    <row r="120" s="2" customFormat="1" ht="16.5" customHeight="1">
      <c r="A120" s="40"/>
      <c r="B120" s="41"/>
      <c r="C120" s="220" t="s">
        <v>72</v>
      </c>
      <c r="D120" s="220" t="s">
        <v>136</v>
      </c>
      <c r="E120" s="221" t="s">
        <v>1364</v>
      </c>
      <c r="F120" s="222" t="s">
        <v>1393</v>
      </c>
      <c r="G120" s="223" t="s">
        <v>831</v>
      </c>
      <c r="H120" s="224">
        <v>15</v>
      </c>
      <c r="I120" s="225"/>
      <c r="J120" s="224">
        <f>ROUND(I120*H120,2)</f>
        <v>0</v>
      </c>
      <c r="K120" s="222" t="s">
        <v>18</v>
      </c>
      <c r="L120" s="46"/>
      <c r="M120" s="226" t="s">
        <v>18</v>
      </c>
      <c r="N120" s="227" t="s">
        <v>43</v>
      </c>
      <c r="O120" s="86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141</v>
      </c>
      <c r="AT120" s="230" t="s">
        <v>136</v>
      </c>
      <c r="AU120" s="230" t="s">
        <v>80</v>
      </c>
      <c r="AY120" s="19" t="s">
        <v>133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80</v>
      </c>
      <c r="BK120" s="231">
        <f>ROUND(I120*H120,2)</f>
        <v>0</v>
      </c>
      <c r="BL120" s="19" t="s">
        <v>141</v>
      </c>
      <c r="BM120" s="230" t="s">
        <v>459</v>
      </c>
    </row>
    <row r="121" s="2" customFormat="1" ht="16.5" customHeight="1">
      <c r="A121" s="40"/>
      <c r="B121" s="41"/>
      <c r="C121" s="220" t="s">
        <v>72</v>
      </c>
      <c r="D121" s="220" t="s">
        <v>136</v>
      </c>
      <c r="E121" s="221" t="s">
        <v>1381</v>
      </c>
      <c r="F121" s="222" t="s">
        <v>1394</v>
      </c>
      <c r="G121" s="223" t="s">
        <v>831</v>
      </c>
      <c r="H121" s="224">
        <v>5</v>
      </c>
      <c r="I121" s="225"/>
      <c r="J121" s="224">
        <f>ROUND(I121*H121,2)</f>
        <v>0</v>
      </c>
      <c r="K121" s="222" t="s">
        <v>18</v>
      </c>
      <c r="L121" s="46"/>
      <c r="M121" s="226" t="s">
        <v>18</v>
      </c>
      <c r="N121" s="227" t="s">
        <v>43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141</v>
      </c>
      <c r="AT121" s="230" t="s">
        <v>136</v>
      </c>
      <c r="AU121" s="230" t="s">
        <v>80</v>
      </c>
      <c r="AY121" s="19" t="s">
        <v>133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80</v>
      </c>
      <c r="BK121" s="231">
        <f>ROUND(I121*H121,2)</f>
        <v>0</v>
      </c>
      <c r="BL121" s="19" t="s">
        <v>141</v>
      </c>
      <c r="BM121" s="230" t="s">
        <v>477</v>
      </c>
    </row>
    <row r="122" s="2" customFormat="1" ht="16.5" customHeight="1">
      <c r="A122" s="40"/>
      <c r="B122" s="41"/>
      <c r="C122" s="220" t="s">
        <v>72</v>
      </c>
      <c r="D122" s="220" t="s">
        <v>136</v>
      </c>
      <c r="E122" s="221" t="s">
        <v>1395</v>
      </c>
      <c r="F122" s="222" t="s">
        <v>1396</v>
      </c>
      <c r="G122" s="223" t="s">
        <v>831</v>
      </c>
      <c r="H122" s="224">
        <v>8</v>
      </c>
      <c r="I122" s="225"/>
      <c r="J122" s="224">
        <f>ROUND(I122*H122,2)</f>
        <v>0</v>
      </c>
      <c r="K122" s="222" t="s">
        <v>18</v>
      </c>
      <c r="L122" s="46"/>
      <c r="M122" s="226" t="s">
        <v>18</v>
      </c>
      <c r="N122" s="227" t="s">
        <v>43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141</v>
      </c>
      <c r="AT122" s="230" t="s">
        <v>136</v>
      </c>
      <c r="AU122" s="230" t="s">
        <v>80</v>
      </c>
      <c r="AY122" s="19" t="s">
        <v>133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80</v>
      </c>
      <c r="BK122" s="231">
        <f>ROUND(I122*H122,2)</f>
        <v>0</v>
      </c>
      <c r="BL122" s="19" t="s">
        <v>141</v>
      </c>
      <c r="BM122" s="230" t="s">
        <v>489</v>
      </c>
    </row>
    <row r="123" s="2" customFormat="1" ht="16.5" customHeight="1">
      <c r="A123" s="40"/>
      <c r="B123" s="41"/>
      <c r="C123" s="220" t="s">
        <v>72</v>
      </c>
      <c r="D123" s="220" t="s">
        <v>136</v>
      </c>
      <c r="E123" s="221" t="s">
        <v>1397</v>
      </c>
      <c r="F123" s="222" t="s">
        <v>1398</v>
      </c>
      <c r="G123" s="223" t="s">
        <v>831</v>
      </c>
      <c r="H123" s="224">
        <v>4</v>
      </c>
      <c r="I123" s="225"/>
      <c r="J123" s="224">
        <f>ROUND(I123*H123,2)</f>
        <v>0</v>
      </c>
      <c r="K123" s="222" t="s">
        <v>18</v>
      </c>
      <c r="L123" s="46"/>
      <c r="M123" s="226" t="s">
        <v>18</v>
      </c>
      <c r="N123" s="227" t="s">
        <v>43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141</v>
      </c>
      <c r="AT123" s="230" t="s">
        <v>136</v>
      </c>
      <c r="AU123" s="230" t="s">
        <v>80</v>
      </c>
      <c r="AY123" s="19" t="s">
        <v>133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80</v>
      </c>
      <c r="BK123" s="231">
        <f>ROUND(I123*H123,2)</f>
        <v>0</v>
      </c>
      <c r="BL123" s="19" t="s">
        <v>141</v>
      </c>
      <c r="BM123" s="230" t="s">
        <v>502</v>
      </c>
    </row>
    <row r="124" s="2" customFormat="1" ht="16.5" customHeight="1">
      <c r="A124" s="40"/>
      <c r="B124" s="41"/>
      <c r="C124" s="220" t="s">
        <v>72</v>
      </c>
      <c r="D124" s="220" t="s">
        <v>136</v>
      </c>
      <c r="E124" s="221" t="s">
        <v>1399</v>
      </c>
      <c r="F124" s="222" t="s">
        <v>1400</v>
      </c>
      <c r="G124" s="223" t="s">
        <v>831</v>
      </c>
      <c r="H124" s="224">
        <v>8</v>
      </c>
      <c r="I124" s="225"/>
      <c r="J124" s="224">
        <f>ROUND(I124*H124,2)</f>
        <v>0</v>
      </c>
      <c r="K124" s="222" t="s">
        <v>18</v>
      </c>
      <c r="L124" s="46"/>
      <c r="M124" s="226" t="s">
        <v>18</v>
      </c>
      <c r="N124" s="227" t="s">
        <v>43</v>
      </c>
      <c r="O124" s="86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141</v>
      </c>
      <c r="AT124" s="230" t="s">
        <v>136</v>
      </c>
      <c r="AU124" s="230" t="s">
        <v>80</v>
      </c>
      <c r="AY124" s="19" t="s">
        <v>133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80</v>
      </c>
      <c r="BK124" s="231">
        <f>ROUND(I124*H124,2)</f>
        <v>0</v>
      </c>
      <c r="BL124" s="19" t="s">
        <v>141</v>
      </c>
      <c r="BM124" s="230" t="s">
        <v>528</v>
      </c>
    </row>
    <row r="125" s="12" customFormat="1" ht="25.92" customHeight="1">
      <c r="A125" s="12"/>
      <c r="B125" s="204"/>
      <c r="C125" s="205"/>
      <c r="D125" s="206" t="s">
        <v>71</v>
      </c>
      <c r="E125" s="207" t="s">
        <v>1395</v>
      </c>
      <c r="F125" s="207" t="s">
        <v>1401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SUM(P126:P131)</f>
        <v>0</v>
      </c>
      <c r="Q125" s="212"/>
      <c r="R125" s="213">
        <f>SUM(R126:R131)</f>
        <v>0</v>
      </c>
      <c r="S125" s="212"/>
      <c r="T125" s="21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71</v>
      </c>
      <c r="AU125" s="216" t="s">
        <v>72</v>
      </c>
      <c r="AY125" s="215" t="s">
        <v>133</v>
      </c>
      <c r="BK125" s="217">
        <f>SUM(BK126:BK131)</f>
        <v>0</v>
      </c>
    </row>
    <row r="126" s="2" customFormat="1" ht="16.5" customHeight="1">
      <c r="A126" s="40"/>
      <c r="B126" s="41"/>
      <c r="C126" s="220" t="s">
        <v>72</v>
      </c>
      <c r="D126" s="220" t="s">
        <v>136</v>
      </c>
      <c r="E126" s="221" t="s">
        <v>1402</v>
      </c>
      <c r="F126" s="222" t="s">
        <v>1403</v>
      </c>
      <c r="G126" s="223" t="s">
        <v>831</v>
      </c>
      <c r="H126" s="224">
        <v>30</v>
      </c>
      <c r="I126" s="225"/>
      <c r="J126" s="224">
        <f>ROUND(I126*H126,2)</f>
        <v>0</v>
      </c>
      <c r="K126" s="222" t="s">
        <v>18</v>
      </c>
      <c r="L126" s="46"/>
      <c r="M126" s="226" t="s">
        <v>18</v>
      </c>
      <c r="N126" s="227" t="s">
        <v>43</v>
      </c>
      <c r="O126" s="8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141</v>
      </c>
      <c r="AT126" s="230" t="s">
        <v>136</v>
      </c>
      <c r="AU126" s="230" t="s">
        <v>80</v>
      </c>
      <c r="AY126" s="19" t="s">
        <v>133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80</v>
      </c>
      <c r="BK126" s="231">
        <f>ROUND(I126*H126,2)</f>
        <v>0</v>
      </c>
      <c r="BL126" s="19" t="s">
        <v>141</v>
      </c>
      <c r="BM126" s="230" t="s">
        <v>608</v>
      </c>
    </row>
    <row r="127" s="2" customFormat="1" ht="16.5" customHeight="1">
      <c r="A127" s="40"/>
      <c r="B127" s="41"/>
      <c r="C127" s="220" t="s">
        <v>72</v>
      </c>
      <c r="D127" s="220" t="s">
        <v>136</v>
      </c>
      <c r="E127" s="221" t="s">
        <v>1404</v>
      </c>
      <c r="F127" s="222" t="s">
        <v>1405</v>
      </c>
      <c r="G127" s="223" t="s">
        <v>831</v>
      </c>
      <c r="H127" s="224">
        <v>15</v>
      </c>
      <c r="I127" s="225"/>
      <c r="J127" s="224">
        <f>ROUND(I127*H127,2)</f>
        <v>0</v>
      </c>
      <c r="K127" s="222" t="s">
        <v>18</v>
      </c>
      <c r="L127" s="46"/>
      <c r="M127" s="226" t="s">
        <v>18</v>
      </c>
      <c r="N127" s="227" t="s">
        <v>43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141</v>
      </c>
      <c r="AT127" s="230" t="s">
        <v>136</v>
      </c>
      <c r="AU127" s="230" t="s">
        <v>80</v>
      </c>
      <c r="AY127" s="19" t="s">
        <v>133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80</v>
      </c>
      <c r="BK127" s="231">
        <f>ROUND(I127*H127,2)</f>
        <v>0</v>
      </c>
      <c r="BL127" s="19" t="s">
        <v>141</v>
      </c>
      <c r="BM127" s="230" t="s">
        <v>616</v>
      </c>
    </row>
    <row r="128" s="2" customFormat="1" ht="16.5" customHeight="1">
      <c r="A128" s="40"/>
      <c r="B128" s="41"/>
      <c r="C128" s="220" t="s">
        <v>72</v>
      </c>
      <c r="D128" s="220" t="s">
        <v>136</v>
      </c>
      <c r="E128" s="221" t="s">
        <v>1406</v>
      </c>
      <c r="F128" s="222" t="s">
        <v>1407</v>
      </c>
      <c r="G128" s="223" t="s">
        <v>831</v>
      </c>
      <c r="H128" s="224">
        <v>70</v>
      </c>
      <c r="I128" s="225"/>
      <c r="J128" s="224">
        <f>ROUND(I128*H128,2)</f>
        <v>0</v>
      </c>
      <c r="K128" s="222" t="s">
        <v>18</v>
      </c>
      <c r="L128" s="46"/>
      <c r="M128" s="226" t="s">
        <v>18</v>
      </c>
      <c r="N128" s="227" t="s">
        <v>43</v>
      </c>
      <c r="O128" s="86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0" t="s">
        <v>141</v>
      </c>
      <c r="AT128" s="230" t="s">
        <v>136</v>
      </c>
      <c r="AU128" s="230" t="s">
        <v>80</v>
      </c>
      <c r="AY128" s="19" t="s">
        <v>133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80</v>
      </c>
      <c r="BK128" s="231">
        <f>ROUND(I128*H128,2)</f>
        <v>0</v>
      </c>
      <c r="BL128" s="19" t="s">
        <v>141</v>
      </c>
      <c r="BM128" s="230" t="s">
        <v>627</v>
      </c>
    </row>
    <row r="129" s="2" customFormat="1" ht="16.5" customHeight="1">
      <c r="A129" s="40"/>
      <c r="B129" s="41"/>
      <c r="C129" s="220" t="s">
        <v>72</v>
      </c>
      <c r="D129" s="220" t="s">
        <v>136</v>
      </c>
      <c r="E129" s="221" t="s">
        <v>1408</v>
      </c>
      <c r="F129" s="222" t="s">
        <v>1409</v>
      </c>
      <c r="G129" s="223" t="s">
        <v>831</v>
      </c>
      <c r="H129" s="224">
        <v>30</v>
      </c>
      <c r="I129" s="225"/>
      <c r="J129" s="224">
        <f>ROUND(I129*H129,2)</f>
        <v>0</v>
      </c>
      <c r="K129" s="222" t="s">
        <v>18</v>
      </c>
      <c r="L129" s="46"/>
      <c r="M129" s="226" t="s">
        <v>18</v>
      </c>
      <c r="N129" s="227" t="s">
        <v>43</v>
      </c>
      <c r="O129" s="86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141</v>
      </c>
      <c r="AT129" s="230" t="s">
        <v>136</v>
      </c>
      <c r="AU129" s="230" t="s">
        <v>80</v>
      </c>
      <c r="AY129" s="19" t="s">
        <v>133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80</v>
      </c>
      <c r="BK129" s="231">
        <f>ROUND(I129*H129,2)</f>
        <v>0</v>
      </c>
      <c r="BL129" s="19" t="s">
        <v>141</v>
      </c>
      <c r="BM129" s="230" t="s">
        <v>639</v>
      </c>
    </row>
    <row r="130" s="2" customFormat="1" ht="16.5" customHeight="1">
      <c r="A130" s="40"/>
      <c r="B130" s="41"/>
      <c r="C130" s="220" t="s">
        <v>72</v>
      </c>
      <c r="D130" s="220" t="s">
        <v>136</v>
      </c>
      <c r="E130" s="221" t="s">
        <v>1410</v>
      </c>
      <c r="F130" s="222" t="s">
        <v>1411</v>
      </c>
      <c r="G130" s="223" t="s">
        <v>831</v>
      </c>
      <c r="H130" s="224">
        <v>40</v>
      </c>
      <c r="I130" s="225"/>
      <c r="J130" s="224">
        <f>ROUND(I130*H130,2)</f>
        <v>0</v>
      </c>
      <c r="K130" s="222" t="s">
        <v>18</v>
      </c>
      <c r="L130" s="46"/>
      <c r="M130" s="226" t="s">
        <v>18</v>
      </c>
      <c r="N130" s="227" t="s">
        <v>43</v>
      </c>
      <c r="O130" s="86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141</v>
      </c>
      <c r="AT130" s="230" t="s">
        <v>136</v>
      </c>
      <c r="AU130" s="230" t="s">
        <v>80</v>
      </c>
      <c r="AY130" s="19" t="s">
        <v>133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80</v>
      </c>
      <c r="BK130" s="231">
        <f>ROUND(I130*H130,2)</f>
        <v>0</v>
      </c>
      <c r="BL130" s="19" t="s">
        <v>141</v>
      </c>
      <c r="BM130" s="230" t="s">
        <v>651</v>
      </c>
    </row>
    <row r="131" s="2" customFormat="1" ht="16.5" customHeight="1">
      <c r="A131" s="40"/>
      <c r="B131" s="41"/>
      <c r="C131" s="220" t="s">
        <v>72</v>
      </c>
      <c r="D131" s="220" t="s">
        <v>136</v>
      </c>
      <c r="E131" s="221" t="s">
        <v>1412</v>
      </c>
      <c r="F131" s="222" t="s">
        <v>1413</v>
      </c>
      <c r="G131" s="223" t="s">
        <v>831</v>
      </c>
      <c r="H131" s="224">
        <v>6</v>
      </c>
      <c r="I131" s="225"/>
      <c r="J131" s="224">
        <f>ROUND(I131*H131,2)</f>
        <v>0</v>
      </c>
      <c r="K131" s="222" t="s">
        <v>18</v>
      </c>
      <c r="L131" s="46"/>
      <c r="M131" s="226" t="s">
        <v>18</v>
      </c>
      <c r="N131" s="227" t="s">
        <v>43</v>
      </c>
      <c r="O131" s="86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141</v>
      </c>
      <c r="AT131" s="230" t="s">
        <v>136</v>
      </c>
      <c r="AU131" s="230" t="s">
        <v>80</v>
      </c>
      <c r="AY131" s="19" t="s">
        <v>133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80</v>
      </c>
      <c r="BK131" s="231">
        <f>ROUND(I131*H131,2)</f>
        <v>0</v>
      </c>
      <c r="BL131" s="19" t="s">
        <v>141</v>
      </c>
      <c r="BM131" s="230" t="s">
        <v>663</v>
      </c>
    </row>
    <row r="132" s="12" customFormat="1" ht="25.92" customHeight="1">
      <c r="A132" s="12"/>
      <c r="B132" s="204"/>
      <c r="C132" s="205"/>
      <c r="D132" s="206" t="s">
        <v>71</v>
      </c>
      <c r="E132" s="207" t="s">
        <v>1397</v>
      </c>
      <c r="F132" s="207" t="s">
        <v>1414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SUM(P133:P142)</f>
        <v>0</v>
      </c>
      <c r="Q132" s="212"/>
      <c r="R132" s="213">
        <f>SUM(R133:R142)</f>
        <v>0</v>
      </c>
      <c r="S132" s="212"/>
      <c r="T132" s="21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71</v>
      </c>
      <c r="AU132" s="216" t="s">
        <v>72</v>
      </c>
      <c r="AY132" s="215" t="s">
        <v>133</v>
      </c>
      <c r="BK132" s="217">
        <f>SUM(BK133:BK142)</f>
        <v>0</v>
      </c>
    </row>
    <row r="133" s="2" customFormat="1" ht="16.5" customHeight="1">
      <c r="A133" s="40"/>
      <c r="B133" s="41"/>
      <c r="C133" s="220" t="s">
        <v>72</v>
      </c>
      <c r="D133" s="220" t="s">
        <v>136</v>
      </c>
      <c r="E133" s="221" t="s">
        <v>1415</v>
      </c>
      <c r="F133" s="222" t="s">
        <v>1416</v>
      </c>
      <c r="G133" s="223" t="s">
        <v>505</v>
      </c>
      <c r="H133" s="224">
        <v>50</v>
      </c>
      <c r="I133" s="225"/>
      <c r="J133" s="224">
        <f>ROUND(I133*H133,2)</f>
        <v>0</v>
      </c>
      <c r="K133" s="222" t="s">
        <v>18</v>
      </c>
      <c r="L133" s="46"/>
      <c r="M133" s="226" t="s">
        <v>18</v>
      </c>
      <c r="N133" s="227" t="s">
        <v>43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141</v>
      </c>
      <c r="AT133" s="230" t="s">
        <v>136</v>
      </c>
      <c r="AU133" s="230" t="s">
        <v>80</v>
      </c>
      <c r="AY133" s="19" t="s">
        <v>133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80</v>
      </c>
      <c r="BK133" s="231">
        <f>ROUND(I133*H133,2)</f>
        <v>0</v>
      </c>
      <c r="BL133" s="19" t="s">
        <v>141</v>
      </c>
      <c r="BM133" s="230" t="s">
        <v>672</v>
      </c>
    </row>
    <row r="134" s="2" customFormat="1" ht="16.5" customHeight="1">
      <c r="A134" s="40"/>
      <c r="B134" s="41"/>
      <c r="C134" s="220" t="s">
        <v>72</v>
      </c>
      <c r="D134" s="220" t="s">
        <v>136</v>
      </c>
      <c r="E134" s="221" t="s">
        <v>1417</v>
      </c>
      <c r="F134" s="222" t="s">
        <v>1418</v>
      </c>
      <c r="G134" s="223" t="s">
        <v>505</v>
      </c>
      <c r="H134" s="224">
        <v>250</v>
      </c>
      <c r="I134" s="225"/>
      <c r="J134" s="224">
        <f>ROUND(I134*H134,2)</f>
        <v>0</v>
      </c>
      <c r="K134" s="222" t="s">
        <v>18</v>
      </c>
      <c r="L134" s="46"/>
      <c r="M134" s="226" t="s">
        <v>18</v>
      </c>
      <c r="N134" s="227" t="s">
        <v>43</v>
      </c>
      <c r="O134" s="86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141</v>
      </c>
      <c r="AT134" s="230" t="s">
        <v>136</v>
      </c>
      <c r="AU134" s="230" t="s">
        <v>80</v>
      </c>
      <c r="AY134" s="19" t="s">
        <v>133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80</v>
      </c>
      <c r="BK134" s="231">
        <f>ROUND(I134*H134,2)</f>
        <v>0</v>
      </c>
      <c r="BL134" s="19" t="s">
        <v>141</v>
      </c>
      <c r="BM134" s="230" t="s">
        <v>680</v>
      </c>
    </row>
    <row r="135" s="2" customFormat="1" ht="16.5" customHeight="1">
      <c r="A135" s="40"/>
      <c r="B135" s="41"/>
      <c r="C135" s="220" t="s">
        <v>72</v>
      </c>
      <c r="D135" s="220" t="s">
        <v>136</v>
      </c>
      <c r="E135" s="221" t="s">
        <v>1419</v>
      </c>
      <c r="F135" s="222" t="s">
        <v>1420</v>
      </c>
      <c r="G135" s="223" t="s">
        <v>505</v>
      </c>
      <c r="H135" s="224">
        <v>100</v>
      </c>
      <c r="I135" s="225"/>
      <c r="J135" s="224">
        <f>ROUND(I135*H135,2)</f>
        <v>0</v>
      </c>
      <c r="K135" s="222" t="s">
        <v>18</v>
      </c>
      <c r="L135" s="46"/>
      <c r="M135" s="226" t="s">
        <v>18</v>
      </c>
      <c r="N135" s="227" t="s">
        <v>43</v>
      </c>
      <c r="O135" s="86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141</v>
      </c>
      <c r="AT135" s="230" t="s">
        <v>136</v>
      </c>
      <c r="AU135" s="230" t="s">
        <v>80</v>
      </c>
      <c r="AY135" s="19" t="s">
        <v>133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80</v>
      </c>
      <c r="BK135" s="231">
        <f>ROUND(I135*H135,2)</f>
        <v>0</v>
      </c>
      <c r="BL135" s="19" t="s">
        <v>141</v>
      </c>
      <c r="BM135" s="230" t="s">
        <v>690</v>
      </c>
    </row>
    <row r="136" s="2" customFormat="1" ht="16.5" customHeight="1">
      <c r="A136" s="40"/>
      <c r="B136" s="41"/>
      <c r="C136" s="220" t="s">
        <v>72</v>
      </c>
      <c r="D136" s="220" t="s">
        <v>136</v>
      </c>
      <c r="E136" s="221" t="s">
        <v>1421</v>
      </c>
      <c r="F136" s="222" t="s">
        <v>1422</v>
      </c>
      <c r="G136" s="223" t="s">
        <v>505</v>
      </c>
      <c r="H136" s="224">
        <v>100</v>
      </c>
      <c r="I136" s="225"/>
      <c r="J136" s="224">
        <f>ROUND(I136*H136,2)</f>
        <v>0</v>
      </c>
      <c r="K136" s="222" t="s">
        <v>18</v>
      </c>
      <c r="L136" s="46"/>
      <c r="M136" s="226" t="s">
        <v>18</v>
      </c>
      <c r="N136" s="227" t="s">
        <v>43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141</v>
      </c>
      <c r="AT136" s="230" t="s">
        <v>136</v>
      </c>
      <c r="AU136" s="230" t="s">
        <v>80</v>
      </c>
      <c r="AY136" s="19" t="s">
        <v>133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80</v>
      </c>
      <c r="BK136" s="231">
        <f>ROUND(I136*H136,2)</f>
        <v>0</v>
      </c>
      <c r="BL136" s="19" t="s">
        <v>141</v>
      </c>
      <c r="BM136" s="230" t="s">
        <v>700</v>
      </c>
    </row>
    <row r="137" s="2" customFormat="1" ht="16.5" customHeight="1">
      <c r="A137" s="40"/>
      <c r="B137" s="41"/>
      <c r="C137" s="220" t="s">
        <v>72</v>
      </c>
      <c r="D137" s="220" t="s">
        <v>136</v>
      </c>
      <c r="E137" s="221" t="s">
        <v>1423</v>
      </c>
      <c r="F137" s="222" t="s">
        <v>1424</v>
      </c>
      <c r="G137" s="223" t="s">
        <v>505</v>
      </c>
      <c r="H137" s="224">
        <v>30</v>
      </c>
      <c r="I137" s="225"/>
      <c r="J137" s="224">
        <f>ROUND(I137*H137,2)</f>
        <v>0</v>
      </c>
      <c r="K137" s="222" t="s">
        <v>18</v>
      </c>
      <c r="L137" s="46"/>
      <c r="M137" s="226" t="s">
        <v>18</v>
      </c>
      <c r="N137" s="227" t="s">
        <v>43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141</v>
      </c>
      <c r="AT137" s="230" t="s">
        <v>136</v>
      </c>
      <c r="AU137" s="230" t="s">
        <v>80</v>
      </c>
      <c r="AY137" s="19" t="s">
        <v>133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80</v>
      </c>
      <c r="BK137" s="231">
        <f>ROUND(I137*H137,2)</f>
        <v>0</v>
      </c>
      <c r="BL137" s="19" t="s">
        <v>141</v>
      </c>
      <c r="BM137" s="230" t="s">
        <v>710</v>
      </c>
    </row>
    <row r="138" s="2" customFormat="1" ht="16.5" customHeight="1">
      <c r="A138" s="40"/>
      <c r="B138" s="41"/>
      <c r="C138" s="220" t="s">
        <v>72</v>
      </c>
      <c r="D138" s="220" t="s">
        <v>136</v>
      </c>
      <c r="E138" s="221" t="s">
        <v>1425</v>
      </c>
      <c r="F138" s="222" t="s">
        <v>1426</v>
      </c>
      <c r="G138" s="223" t="s">
        <v>831</v>
      </c>
      <c r="H138" s="224">
        <v>30</v>
      </c>
      <c r="I138" s="225"/>
      <c r="J138" s="224">
        <f>ROUND(I138*H138,2)</f>
        <v>0</v>
      </c>
      <c r="K138" s="222" t="s">
        <v>18</v>
      </c>
      <c r="L138" s="46"/>
      <c r="M138" s="226" t="s">
        <v>18</v>
      </c>
      <c r="N138" s="227" t="s">
        <v>43</v>
      </c>
      <c r="O138" s="86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141</v>
      </c>
      <c r="AT138" s="230" t="s">
        <v>136</v>
      </c>
      <c r="AU138" s="230" t="s">
        <v>80</v>
      </c>
      <c r="AY138" s="19" t="s">
        <v>133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80</v>
      </c>
      <c r="BK138" s="231">
        <f>ROUND(I138*H138,2)</f>
        <v>0</v>
      </c>
      <c r="BL138" s="19" t="s">
        <v>141</v>
      </c>
      <c r="BM138" s="230" t="s">
        <v>720</v>
      </c>
    </row>
    <row r="139" s="2" customFormat="1" ht="16.5" customHeight="1">
      <c r="A139" s="40"/>
      <c r="B139" s="41"/>
      <c r="C139" s="220" t="s">
        <v>72</v>
      </c>
      <c r="D139" s="220" t="s">
        <v>136</v>
      </c>
      <c r="E139" s="221" t="s">
        <v>1427</v>
      </c>
      <c r="F139" s="222" t="s">
        <v>1428</v>
      </c>
      <c r="G139" s="223" t="s">
        <v>831</v>
      </c>
      <c r="H139" s="224">
        <v>120</v>
      </c>
      <c r="I139" s="225"/>
      <c r="J139" s="224">
        <f>ROUND(I139*H139,2)</f>
        <v>0</v>
      </c>
      <c r="K139" s="222" t="s">
        <v>18</v>
      </c>
      <c r="L139" s="46"/>
      <c r="M139" s="226" t="s">
        <v>18</v>
      </c>
      <c r="N139" s="227" t="s">
        <v>43</v>
      </c>
      <c r="O139" s="86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141</v>
      </c>
      <c r="AT139" s="230" t="s">
        <v>136</v>
      </c>
      <c r="AU139" s="230" t="s">
        <v>80</v>
      </c>
      <c r="AY139" s="19" t="s">
        <v>133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80</v>
      </c>
      <c r="BK139" s="231">
        <f>ROUND(I139*H139,2)</f>
        <v>0</v>
      </c>
      <c r="BL139" s="19" t="s">
        <v>141</v>
      </c>
      <c r="BM139" s="230" t="s">
        <v>731</v>
      </c>
    </row>
    <row r="140" s="2" customFormat="1" ht="16.5" customHeight="1">
      <c r="A140" s="40"/>
      <c r="B140" s="41"/>
      <c r="C140" s="220" t="s">
        <v>72</v>
      </c>
      <c r="D140" s="220" t="s">
        <v>136</v>
      </c>
      <c r="E140" s="221" t="s">
        <v>1429</v>
      </c>
      <c r="F140" s="222" t="s">
        <v>1430</v>
      </c>
      <c r="G140" s="223" t="s">
        <v>831</v>
      </c>
      <c r="H140" s="224">
        <v>40</v>
      </c>
      <c r="I140" s="225"/>
      <c r="J140" s="224">
        <f>ROUND(I140*H140,2)</f>
        <v>0</v>
      </c>
      <c r="K140" s="222" t="s">
        <v>18</v>
      </c>
      <c r="L140" s="46"/>
      <c r="M140" s="226" t="s">
        <v>18</v>
      </c>
      <c r="N140" s="227" t="s">
        <v>43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141</v>
      </c>
      <c r="AT140" s="230" t="s">
        <v>136</v>
      </c>
      <c r="AU140" s="230" t="s">
        <v>80</v>
      </c>
      <c r="AY140" s="19" t="s">
        <v>133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80</v>
      </c>
      <c r="BK140" s="231">
        <f>ROUND(I140*H140,2)</f>
        <v>0</v>
      </c>
      <c r="BL140" s="19" t="s">
        <v>141</v>
      </c>
      <c r="BM140" s="230" t="s">
        <v>743</v>
      </c>
    </row>
    <row r="141" s="2" customFormat="1" ht="16.5" customHeight="1">
      <c r="A141" s="40"/>
      <c r="B141" s="41"/>
      <c r="C141" s="220" t="s">
        <v>72</v>
      </c>
      <c r="D141" s="220" t="s">
        <v>136</v>
      </c>
      <c r="E141" s="221" t="s">
        <v>1431</v>
      </c>
      <c r="F141" s="222" t="s">
        <v>1432</v>
      </c>
      <c r="G141" s="223" t="s">
        <v>831</v>
      </c>
      <c r="H141" s="224">
        <v>20</v>
      </c>
      <c r="I141" s="225"/>
      <c r="J141" s="224">
        <f>ROUND(I141*H141,2)</f>
        <v>0</v>
      </c>
      <c r="K141" s="222" t="s">
        <v>18</v>
      </c>
      <c r="L141" s="46"/>
      <c r="M141" s="226" t="s">
        <v>18</v>
      </c>
      <c r="N141" s="227" t="s">
        <v>43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141</v>
      </c>
      <c r="AT141" s="230" t="s">
        <v>136</v>
      </c>
      <c r="AU141" s="230" t="s">
        <v>80</v>
      </c>
      <c r="AY141" s="19" t="s">
        <v>133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80</v>
      </c>
      <c r="BK141" s="231">
        <f>ROUND(I141*H141,2)</f>
        <v>0</v>
      </c>
      <c r="BL141" s="19" t="s">
        <v>141</v>
      </c>
      <c r="BM141" s="230" t="s">
        <v>752</v>
      </c>
    </row>
    <row r="142" s="2" customFormat="1" ht="16.5" customHeight="1">
      <c r="A142" s="40"/>
      <c r="B142" s="41"/>
      <c r="C142" s="220" t="s">
        <v>72</v>
      </c>
      <c r="D142" s="220" t="s">
        <v>136</v>
      </c>
      <c r="E142" s="221" t="s">
        <v>1433</v>
      </c>
      <c r="F142" s="222" t="s">
        <v>1434</v>
      </c>
      <c r="G142" s="223" t="s">
        <v>831</v>
      </c>
      <c r="H142" s="224">
        <v>4</v>
      </c>
      <c r="I142" s="225"/>
      <c r="J142" s="224">
        <f>ROUND(I142*H142,2)</f>
        <v>0</v>
      </c>
      <c r="K142" s="222" t="s">
        <v>18</v>
      </c>
      <c r="L142" s="46"/>
      <c r="M142" s="226" t="s">
        <v>18</v>
      </c>
      <c r="N142" s="227" t="s">
        <v>43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141</v>
      </c>
      <c r="AT142" s="230" t="s">
        <v>136</v>
      </c>
      <c r="AU142" s="230" t="s">
        <v>80</v>
      </c>
      <c r="AY142" s="19" t="s">
        <v>133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80</v>
      </c>
      <c r="BK142" s="231">
        <f>ROUND(I142*H142,2)</f>
        <v>0</v>
      </c>
      <c r="BL142" s="19" t="s">
        <v>141</v>
      </c>
      <c r="BM142" s="230" t="s">
        <v>762</v>
      </c>
    </row>
    <row r="143" s="12" customFormat="1" ht="25.92" customHeight="1">
      <c r="A143" s="12"/>
      <c r="B143" s="204"/>
      <c r="C143" s="205"/>
      <c r="D143" s="206" t="s">
        <v>71</v>
      </c>
      <c r="E143" s="207" t="s">
        <v>1399</v>
      </c>
      <c r="F143" s="207" t="s">
        <v>1435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SUM(P144:P150)</f>
        <v>0</v>
      </c>
      <c r="Q143" s="212"/>
      <c r="R143" s="213">
        <f>SUM(R144:R150)</f>
        <v>0</v>
      </c>
      <c r="S143" s="212"/>
      <c r="T143" s="214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80</v>
      </c>
      <c r="AT143" s="216" t="s">
        <v>71</v>
      </c>
      <c r="AU143" s="216" t="s">
        <v>72</v>
      </c>
      <c r="AY143" s="215" t="s">
        <v>133</v>
      </c>
      <c r="BK143" s="217">
        <f>SUM(BK144:BK150)</f>
        <v>0</v>
      </c>
    </row>
    <row r="144" s="2" customFormat="1" ht="16.5" customHeight="1">
      <c r="A144" s="40"/>
      <c r="B144" s="41"/>
      <c r="C144" s="220" t="s">
        <v>72</v>
      </c>
      <c r="D144" s="220" t="s">
        <v>136</v>
      </c>
      <c r="E144" s="221" t="s">
        <v>1436</v>
      </c>
      <c r="F144" s="222" t="s">
        <v>1437</v>
      </c>
      <c r="G144" s="223" t="s">
        <v>831</v>
      </c>
      <c r="H144" s="224">
        <v>30</v>
      </c>
      <c r="I144" s="225"/>
      <c r="J144" s="224">
        <f>ROUND(I144*H144,2)</f>
        <v>0</v>
      </c>
      <c r="K144" s="222" t="s">
        <v>18</v>
      </c>
      <c r="L144" s="46"/>
      <c r="M144" s="226" t="s">
        <v>18</v>
      </c>
      <c r="N144" s="227" t="s">
        <v>43</v>
      </c>
      <c r="O144" s="86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141</v>
      </c>
      <c r="AT144" s="230" t="s">
        <v>136</v>
      </c>
      <c r="AU144" s="230" t="s">
        <v>80</v>
      </c>
      <c r="AY144" s="19" t="s">
        <v>133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80</v>
      </c>
      <c r="BK144" s="231">
        <f>ROUND(I144*H144,2)</f>
        <v>0</v>
      </c>
      <c r="BL144" s="19" t="s">
        <v>141</v>
      </c>
      <c r="BM144" s="230" t="s">
        <v>770</v>
      </c>
    </row>
    <row r="145" s="2" customFormat="1" ht="16.5" customHeight="1">
      <c r="A145" s="40"/>
      <c r="B145" s="41"/>
      <c r="C145" s="220" t="s">
        <v>72</v>
      </c>
      <c r="D145" s="220" t="s">
        <v>136</v>
      </c>
      <c r="E145" s="221" t="s">
        <v>1438</v>
      </c>
      <c r="F145" s="222" t="s">
        <v>1439</v>
      </c>
      <c r="G145" s="223" t="s">
        <v>831</v>
      </c>
      <c r="H145" s="224">
        <v>10</v>
      </c>
      <c r="I145" s="225"/>
      <c r="J145" s="224">
        <f>ROUND(I145*H145,2)</f>
        <v>0</v>
      </c>
      <c r="K145" s="222" t="s">
        <v>18</v>
      </c>
      <c r="L145" s="46"/>
      <c r="M145" s="226" t="s">
        <v>18</v>
      </c>
      <c r="N145" s="227" t="s">
        <v>43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141</v>
      </c>
      <c r="AT145" s="230" t="s">
        <v>136</v>
      </c>
      <c r="AU145" s="230" t="s">
        <v>80</v>
      </c>
      <c r="AY145" s="19" t="s">
        <v>133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80</v>
      </c>
      <c r="BK145" s="231">
        <f>ROUND(I145*H145,2)</f>
        <v>0</v>
      </c>
      <c r="BL145" s="19" t="s">
        <v>141</v>
      </c>
      <c r="BM145" s="230" t="s">
        <v>778</v>
      </c>
    </row>
    <row r="146" s="2" customFormat="1" ht="16.5" customHeight="1">
      <c r="A146" s="40"/>
      <c r="B146" s="41"/>
      <c r="C146" s="220" t="s">
        <v>72</v>
      </c>
      <c r="D146" s="220" t="s">
        <v>136</v>
      </c>
      <c r="E146" s="221" t="s">
        <v>1440</v>
      </c>
      <c r="F146" s="222" t="s">
        <v>1441</v>
      </c>
      <c r="G146" s="223" t="s">
        <v>831</v>
      </c>
      <c r="H146" s="224">
        <v>6</v>
      </c>
      <c r="I146" s="225"/>
      <c r="J146" s="224">
        <f>ROUND(I146*H146,2)</f>
        <v>0</v>
      </c>
      <c r="K146" s="222" t="s">
        <v>18</v>
      </c>
      <c r="L146" s="46"/>
      <c r="M146" s="226" t="s">
        <v>18</v>
      </c>
      <c r="N146" s="227" t="s">
        <v>43</v>
      </c>
      <c r="O146" s="86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141</v>
      </c>
      <c r="AT146" s="230" t="s">
        <v>136</v>
      </c>
      <c r="AU146" s="230" t="s">
        <v>80</v>
      </c>
      <c r="AY146" s="19" t="s">
        <v>133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80</v>
      </c>
      <c r="BK146" s="231">
        <f>ROUND(I146*H146,2)</f>
        <v>0</v>
      </c>
      <c r="BL146" s="19" t="s">
        <v>141</v>
      </c>
      <c r="BM146" s="230" t="s">
        <v>786</v>
      </c>
    </row>
    <row r="147" s="2" customFormat="1" ht="16.5" customHeight="1">
      <c r="A147" s="40"/>
      <c r="B147" s="41"/>
      <c r="C147" s="220" t="s">
        <v>72</v>
      </c>
      <c r="D147" s="220" t="s">
        <v>136</v>
      </c>
      <c r="E147" s="221" t="s">
        <v>1442</v>
      </c>
      <c r="F147" s="222" t="s">
        <v>1443</v>
      </c>
      <c r="G147" s="223" t="s">
        <v>831</v>
      </c>
      <c r="H147" s="224">
        <v>30</v>
      </c>
      <c r="I147" s="225"/>
      <c r="J147" s="224">
        <f>ROUND(I147*H147,2)</f>
        <v>0</v>
      </c>
      <c r="K147" s="222" t="s">
        <v>18</v>
      </c>
      <c r="L147" s="46"/>
      <c r="M147" s="226" t="s">
        <v>18</v>
      </c>
      <c r="N147" s="227" t="s">
        <v>43</v>
      </c>
      <c r="O147" s="86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141</v>
      </c>
      <c r="AT147" s="230" t="s">
        <v>136</v>
      </c>
      <c r="AU147" s="230" t="s">
        <v>80</v>
      </c>
      <c r="AY147" s="19" t="s">
        <v>133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80</v>
      </c>
      <c r="BK147" s="231">
        <f>ROUND(I147*H147,2)</f>
        <v>0</v>
      </c>
      <c r="BL147" s="19" t="s">
        <v>141</v>
      </c>
      <c r="BM147" s="230" t="s">
        <v>795</v>
      </c>
    </row>
    <row r="148" s="2" customFormat="1" ht="16.5" customHeight="1">
      <c r="A148" s="40"/>
      <c r="B148" s="41"/>
      <c r="C148" s="220" t="s">
        <v>72</v>
      </c>
      <c r="D148" s="220" t="s">
        <v>136</v>
      </c>
      <c r="E148" s="221" t="s">
        <v>1444</v>
      </c>
      <c r="F148" s="222" t="s">
        <v>1445</v>
      </c>
      <c r="G148" s="223" t="s">
        <v>505</v>
      </c>
      <c r="H148" s="224">
        <v>120</v>
      </c>
      <c r="I148" s="225"/>
      <c r="J148" s="224">
        <f>ROUND(I148*H148,2)</f>
        <v>0</v>
      </c>
      <c r="K148" s="222" t="s">
        <v>18</v>
      </c>
      <c r="L148" s="46"/>
      <c r="M148" s="226" t="s">
        <v>18</v>
      </c>
      <c r="N148" s="227" t="s">
        <v>43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141</v>
      </c>
      <c r="AT148" s="230" t="s">
        <v>136</v>
      </c>
      <c r="AU148" s="230" t="s">
        <v>80</v>
      </c>
      <c r="AY148" s="19" t="s">
        <v>133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80</v>
      </c>
      <c r="BK148" s="231">
        <f>ROUND(I148*H148,2)</f>
        <v>0</v>
      </c>
      <c r="BL148" s="19" t="s">
        <v>141</v>
      </c>
      <c r="BM148" s="230" t="s">
        <v>804</v>
      </c>
    </row>
    <row r="149" s="2" customFormat="1" ht="16.5" customHeight="1">
      <c r="A149" s="40"/>
      <c r="B149" s="41"/>
      <c r="C149" s="220" t="s">
        <v>72</v>
      </c>
      <c r="D149" s="220" t="s">
        <v>136</v>
      </c>
      <c r="E149" s="221" t="s">
        <v>1446</v>
      </c>
      <c r="F149" s="222" t="s">
        <v>1447</v>
      </c>
      <c r="G149" s="223" t="s">
        <v>505</v>
      </c>
      <c r="H149" s="224">
        <v>50</v>
      </c>
      <c r="I149" s="225"/>
      <c r="J149" s="224">
        <f>ROUND(I149*H149,2)</f>
        <v>0</v>
      </c>
      <c r="K149" s="222" t="s">
        <v>18</v>
      </c>
      <c r="L149" s="46"/>
      <c r="M149" s="226" t="s">
        <v>18</v>
      </c>
      <c r="N149" s="227" t="s">
        <v>43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141</v>
      </c>
      <c r="AT149" s="230" t="s">
        <v>136</v>
      </c>
      <c r="AU149" s="230" t="s">
        <v>80</v>
      </c>
      <c r="AY149" s="19" t="s">
        <v>133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80</v>
      </c>
      <c r="BK149" s="231">
        <f>ROUND(I149*H149,2)</f>
        <v>0</v>
      </c>
      <c r="BL149" s="19" t="s">
        <v>141</v>
      </c>
      <c r="BM149" s="230" t="s">
        <v>813</v>
      </c>
    </row>
    <row r="150" s="2" customFormat="1" ht="16.5" customHeight="1">
      <c r="A150" s="40"/>
      <c r="B150" s="41"/>
      <c r="C150" s="220" t="s">
        <v>72</v>
      </c>
      <c r="D150" s="220" t="s">
        <v>136</v>
      </c>
      <c r="E150" s="221" t="s">
        <v>1448</v>
      </c>
      <c r="F150" s="222" t="s">
        <v>1449</v>
      </c>
      <c r="G150" s="223" t="s">
        <v>505</v>
      </c>
      <c r="H150" s="224">
        <v>20</v>
      </c>
      <c r="I150" s="225"/>
      <c r="J150" s="224">
        <f>ROUND(I150*H150,2)</f>
        <v>0</v>
      </c>
      <c r="K150" s="222" t="s">
        <v>18</v>
      </c>
      <c r="L150" s="46"/>
      <c r="M150" s="226" t="s">
        <v>18</v>
      </c>
      <c r="N150" s="227" t="s">
        <v>43</v>
      </c>
      <c r="O150" s="86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0" t="s">
        <v>141</v>
      </c>
      <c r="AT150" s="230" t="s">
        <v>136</v>
      </c>
      <c r="AU150" s="230" t="s">
        <v>80</v>
      </c>
      <c r="AY150" s="19" t="s">
        <v>133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9" t="s">
        <v>80</v>
      </c>
      <c r="BK150" s="231">
        <f>ROUND(I150*H150,2)</f>
        <v>0</v>
      </c>
      <c r="BL150" s="19" t="s">
        <v>141</v>
      </c>
      <c r="BM150" s="230" t="s">
        <v>828</v>
      </c>
    </row>
    <row r="151" s="12" customFormat="1" ht="25.92" customHeight="1">
      <c r="A151" s="12"/>
      <c r="B151" s="204"/>
      <c r="C151" s="205"/>
      <c r="D151" s="206" t="s">
        <v>71</v>
      </c>
      <c r="E151" s="207" t="s">
        <v>1450</v>
      </c>
      <c r="F151" s="207" t="s">
        <v>1451</v>
      </c>
      <c r="G151" s="205"/>
      <c r="H151" s="205"/>
      <c r="I151" s="208"/>
      <c r="J151" s="209">
        <f>BK151</f>
        <v>0</v>
      </c>
      <c r="K151" s="205"/>
      <c r="L151" s="210"/>
      <c r="M151" s="211"/>
      <c r="N151" s="212"/>
      <c r="O151" s="212"/>
      <c r="P151" s="213">
        <f>P152</f>
        <v>0</v>
      </c>
      <c r="Q151" s="212"/>
      <c r="R151" s="213">
        <f>R152</f>
        <v>0</v>
      </c>
      <c r="S151" s="212"/>
      <c r="T151" s="214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80</v>
      </c>
      <c r="AT151" s="216" t="s">
        <v>71</v>
      </c>
      <c r="AU151" s="216" t="s">
        <v>72</v>
      </c>
      <c r="AY151" s="215" t="s">
        <v>133</v>
      </c>
      <c r="BK151" s="217">
        <f>BK152</f>
        <v>0</v>
      </c>
    </row>
    <row r="152" s="2" customFormat="1" ht="16.5" customHeight="1">
      <c r="A152" s="40"/>
      <c r="B152" s="41"/>
      <c r="C152" s="220" t="s">
        <v>72</v>
      </c>
      <c r="D152" s="220" t="s">
        <v>136</v>
      </c>
      <c r="E152" s="221" t="s">
        <v>1452</v>
      </c>
      <c r="F152" s="222" t="s">
        <v>1453</v>
      </c>
      <c r="G152" s="223" t="s">
        <v>831</v>
      </c>
      <c r="H152" s="224">
        <v>1</v>
      </c>
      <c r="I152" s="225"/>
      <c r="J152" s="224">
        <f>ROUND(I152*H152,2)</f>
        <v>0</v>
      </c>
      <c r="K152" s="222" t="s">
        <v>18</v>
      </c>
      <c r="L152" s="46"/>
      <c r="M152" s="226" t="s">
        <v>18</v>
      </c>
      <c r="N152" s="227" t="s">
        <v>43</v>
      </c>
      <c r="O152" s="86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141</v>
      </c>
      <c r="AT152" s="230" t="s">
        <v>136</v>
      </c>
      <c r="AU152" s="230" t="s">
        <v>80</v>
      </c>
      <c r="AY152" s="19" t="s">
        <v>133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80</v>
      </c>
      <c r="BK152" s="231">
        <f>ROUND(I152*H152,2)</f>
        <v>0</v>
      </c>
      <c r="BL152" s="19" t="s">
        <v>141</v>
      </c>
      <c r="BM152" s="230" t="s">
        <v>839</v>
      </c>
    </row>
    <row r="153" s="12" customFormat="1" ht="25.92" customHeight="1">
      <c r="A153" s="12"/>
      <c r="B153" s="204"/>
      <c r="C153" s="205"/>
      <c r="D153" s="206" t="s">
        <v>71</v>
      </c>
      <c r="E153" s="207" t="s">
        <v>1034</v>
      </c>
      <c r="F153" s="207" t="s">
        <v>1035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SUM(P154:P155)</f>
        <v>0</v>
      </c>
      <c r="Q153" s="212"/>
      <c r="R153" s="213">
        <f>SUM(R154:R155)</f>
        <v>0</v>
      </c>
      <c r="S153" s="212"/>
      <c r="T153" s="21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163</v>
      </c>
      <c r="AT153" s="216" t="s">
        <v>71</v>
      </c>
      <c r="AU153" s="216" t="s">
        <v>72</v>
      </c>
      <c r="AY153" s="215" t="s">
        <v>133</v>
      </c>
      <c r="BK153" s="217">
        <f>SUM(BK154:BK155)</f>
        <v>0</v>
      </c>
    </row>
    <row r="154" s="2" customFormat="1" ht="16.5" customHeight="1">
      <c r="A154" s="40"/>
      <c r="B154" s="41"/>
      <c r="C154" s="220" t="s">
        <v>80</v>
      </c>
      <c r="D154" s="220" t="s">
        <v>136</v>
      </c>
      <c r="E154" s="221" t="s">
        <v>1454</v>
      </c>
      <c r="F154" s="222" t="s">
        <v>1455</v>
      </c>
      <c r="G154" s="223" t="s">
        <v>693</v>
      </c>
      <c r="H154" s="224">
        <v>1</v>
      </c>
      <c r="I154" s="225"/>
      <c r="J154" s="224">
        <f>ROUND(I154*H154,2)</f>
        <v>0</v>
      </c>
      <c r="K154" s="222" t="s">
        <v>18</v>
      </c>
      <c r="L154" s="46"/>
      <c r="M154" s="226" t="s">
        <v>18</v>
      </c>
      <c r="N154" s="227" t="s">
        <v>43</v>
      </c>
      <c r="O154" s="8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0" t="s">
        <v>141</v>
      </c>
      <c r="AT154" s="230" t="s">
        <v>136</v>
      </c>
      <c r="AU154" s="230" t="s">
        <v>80</v>
      </c>
      <c r="AY154" s="19" t="s">
        <v>133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80</v>
      </c>
      <c r="BK154" s="231">
        <f>ROUND(I154*H154,2)</f>
        <v>0</v>
      </c>
      <c r="BL154" s="19" t="s">
        <v>141</v>
      </c>
      <c r="BM154" s="230" t="s">
        <v>1456</v>
      </c>
    </row>
    <row r="155" s="2" customFormat="1" ht="16.5" customHeight="1">
      <c r="A155" s="40"/>
      <c r="B155" s="41"/>
      <c r="C155" s="220" t="s">
        <v>82</v>
      </c>
      <c r="D155" s="220" t="s">
        <v>136</v>
      </c>
      <c r="E155" s="221" t="s">
        <v>1457</v>
      </c>
      <c r="F155" s="222" t="s">
        <v>1458</v>
      </c>
      <c r="G155" s="223" t="s">
        <v>693</v>
      </c>
      <c r="H155" s="224">
        <v>1</v>
      </c>
      <c r="I155" s="225"/>
      <c r="J155" s="224">
        <f>ROUND(I155*H155,2)</f>
        <v>0</v>
      </c>
      <c r="K155" s="222" t="s">
        <v>18</v>
      </c>
      <c r="L155" s="46"/>
      <c r="M155" s="274" t="s">
        <v>18</v>
      </c>
      <c r="N155" s="275" t="s">
        <v>43</v>
      </c>
      <c r="O155" s="276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27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141</v>
      </c>
      <c r="AT155" s="230" t="s">
        <v>136</v>
      </c>
      <c r="AU155" s="230" t="s">
        <v>80</v>
      </c>
      <c r="AY155" s="19" t="s">
        <v>133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80</v>
      </c>
      <c r="BK155" s="231">
        <f>ROUND(I155*H155,2)</f>
        <v>0</v>
      </c>
      <c r="BL155" s="19" t="s">
        <v>141</v>
      </c>
      <c r="BM155" s="230" t="s">
        <v>1459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168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6TDLOiPckhD3rJdlg4p1taWPLToroRyKL9NxYSiQ4ajegTjb/tY8Xq+yX7vJkQp5DnAdsInqCC6yJfbrTr0plg==" hashValue="BpVEG0S+WRS4OWxoD7SDenqG+Rj5usJv98EnDxZLVszaAVIr1vysOfe51kdndyqj+n+xy63ifterJhJud9/uRw==" algorithmName="SHA-512" password="CC35"/>
  <autoFilter ref="C93:K15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82</v>
      </c>
    </row>
    <row r="4" s="1" customFormat="1" ht="24.96" customHeight="1">
      <c r="B4" s="22"/>
      <c r="D4" s="134" t="s">
        <v>92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15</v>
      </c>
      <c r="I6" s="130"/>
      <c r="L6" s="22"/>
    </row>
    <row r="7" s="1" customFormat="1" ht="16.5" customHeight="1">
      <c r="B7" s="22"/>
      <c r="E7" s="137" t="str">
        <f>'Rekapitulace stavby'!K6</f>
        <v>Rozšíření sociálního zařízení v budově Tyršova 1053, Frenštát p.R.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93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1460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17</v>
      </c>
      <c r="E11" s="40"/>
      <c r="F11" s="141" t="s">
        <v>18</v>
      </c>
      <c r="G11" s="40"/>
      <c r="H11" s="40"/>
      <c r="I11" s="142" t="s">
        <v>19</v>
      </c>
      <c r="J11" s="141" t="s">
        <v>18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20</v>
      </c>
      <c r="E12" s="40"/>
      <c r="F12" s="141" t="s">
        <v>21</v>
      </c>
      <c r="G12" s="40"/>
      <c r="H12" s="40"/>
      <c r="I12" s="142" t="s">
        <v>22</v>
      </c>
      <c r="J12" s="143" t="str">
        <f>'Rekapitulace stavby'!AN8</f>
        <v>13. 2. 2020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24</v>
      </c>
      <c r="E14" s="40"/>
      <c r="F14" s="40"/>
      <c r="G14" s="40"/>
      <c r="H14" s="40"/>
      <c r="I14" s="142" t="s">
        <v>25</v>
      </c>
      <c r="J14" s="141" t="s">
        <v>18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21</v>
      </c>
      <c r="F15" s="40"/>
      <c r="G15" s="40"/>
      <c r="H15" s="40"/>
      <c r="I15" s="142" t="s">
        <v>27</v>
      </c>
      <c r="J15" s="141" t="s">
        <v>18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27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30</v>
      </c>
      <c r="E20" s="40"/>
      <c r="F20" s="40"/>
      <c r="G20" s="40"/>
      <c r="H20" s="40"/>
      <c r="I20" s="142" t="s">
        <v>25</v>
      </c>
      <c r="J20" s="141" t="s">
        <v>18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21</v>
      </c>
      <c r="F21" s="40"/>
      <c r="G21" s="40"/>
      <c r="H21" s="40"/>
      <c r="I21" s="142" t="s">
        <v>27</v>
      </c>
      <c r="J21" s="141" t="s">
        <v>18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35</v>
      </c>
      <c r="E23" s="40"/>
      <c r="F23" s="40"/>
      <c r="G23" s="40"/>
      <c r="H23" s="40"/>
      <c r="I23" s="142" t="s">
        <v>25</v>
      </c>
      <c r="J23" s="141" t="s">
        <v>18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21</v>
      </c>
      <c r="F24" s="40"/>
      <c r="G24" s="40"/>
      <c r="H24" s="40"/>
      <c r="I24" s="142" t="s">
        <v>27</v>
      </c>
      <c r="J24" s="141" t="s">
        <v>18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ROUND(J90,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ROUND((SUM(BE90:BE352)),  2)</f>
        <v>0</v>
      </c>
      <c r="G33" s="40"/>
      <c r="H33" s="40"/>
      <c r="I33" s="157">
        <v>0.20999999999999999</v>
      </c>
      <c r="J33" s="156">
        <f>ROUND(((SUM(BE90:BE352))*I33),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ROUND((SUM(BF90:BF352)),  2)</f>
        <v>0</v>
      </c>
      <c r="G34" s="40"/>
      <c r="H34" s="40"/>
      <c r="I34" s="157">
        <v>0.14999999999999999</v>
      </c>
      <c r="J34" s="156">
        <f>ROUND(((SUM(BF90:BF352))*I34),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ROUND((SUM(BG90:BG352)),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ROUND((SUM(BH90:BH352)),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ROUND((SUM(BI90:BI352)),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Rozšíření sociálního zařízení v budově Tyršova 1053, Frenštát p.R.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Kanalizace a zdravotechnika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 </v>
      </c>
      <c r="G52" s="42"/>
      <c r="H52" s="42"/>
      <c r="I52" s="142" t="s">
        <v>22</v>
      </c>
      <c r="J52" s="74" t="str">
        <f>IF(J12="","",J12)</f>
        <v>13. 2. 2020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24</v>
      </c>
      <c r="D54" s="42"/>
      <c r="E54" s="42"/>
      <c r="F54" s="29" t="str">
        <f>E15</f>
        <v xml:space="preserve"> </v>
      </c>
      <c r="G54" s="42"/>
      <c r="H54" s="42"/>
      <c r="I54" s="142" t="s">
        <v>30</v>
      </c>
      <c r="J54" s="38" t="str">
        <f>E21</f>
        <v xml:space="preserve"> 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142" t="s">
        <v>35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96</v>
      </c>
      <c r="D57" s="174"/>
      <c r="E57" s="174"/>
      <c r="F57" s="174"/>
      <c r="G57" s="174"/>
      <c r="H57" s="174"/>
      <c r="I57" s="175"/>
      <c r="J57" s="176" t="s">
        <v>97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J90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78"/>
      <c r="C60" s="179"/>
      <c r="D60" s="180" t="s">
        <v>99</v>
      </c>
      <c r="E60" s="181"/>
      <c r="F60" s="181"/>
      <c r="G60" s="181"/>
      <c r="H60" s="181"/>
      <c r="I60" s="182"/>
      <c r="J60" s="183">
        <f>J91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1461</v>
      </c>
      <c r="E61" s="188"/>
      <c r="F61" s="188"/>
      <c r="G61" s="188"/>
      <c r="H61" s="188"/>
      <c r="I61" s="189"/>
      <c r="J61" s="190">
        <f>J92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101</v>
      </c>
      <c r="E62" s="188"/>
      <c r="F62" s="188"/>
      <c r="G62" s="188"/>
      <c r="H62" s="188"/>
      <c r="I62" s="189"/>
      <c r="J62" s="190">
        <f>J94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102</v>
      </c>
      <c r="E63" s="188"/>
      <c r="F63" s="188"/>
      <c r="G63" s="188"/>
      <c r="H63" s="188"/>
      <c r="I63" s="189"/>
      <c r="J63" s="190">
        <f>J97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103</v>
      </c>
      <c r="E64" s="188"/>
      <c r="F64" s="188"/>
      <c r="G64" s="188"/>
      <c r="H64" s="188"/>
      <c r="I64" s="189"/>
      <c r="J64" s="190">
        <f>J108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104</v>
      </c>
      <c r="E65" s="188"/>
      <c r="F65" s="188"/>
      <c r="G65" s="188"/>
      <c r="H65" s="188"/>
      <c r="I65" s="189"/>
      <c r="J65" s="190">
        <f>J111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105</v>
      </c>
      <c r="E66" s="181"/>
      <c r="F66" s="181"/>
      <c r="G66" s="181"/>
      <c r="H66" s="181"/>
      <c r="I66" s="182"/>
      <c r="J66" s="183">
        <f>J113</f>
        <v>0</v>
      </c>
      <c r="K66" s="179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86"/>
      <c r="D67" s="187" t="s">
        <v>1462</v>
      </c>
      <c r="E67" s="188"/>
      <c r="F67" s="188"/>
      <c r="G67" s="188"/>
      <c r="H67" s="188"/>
      <c r="I67" s="189"/>
      <c r="J67" s="190">
        <f>J114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1463</v>
      </c>
      <c r="E68" s="188"/>
      <c r="F68" s="188"/>
      <c r="G68" s="188"/>
      <c r="H68" s="188"/>
      <c r="I68" s="189"/>
      <c r="J68" s="190">
        <f>J219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107</v>
      </c>
      <c r="E69" s="188"/>
      <c r="F69" s="188"/>
      <c r="G69" s="188"/>
      <c r="H69" s="188"/>
      <c r="I69" s="189"/>
      <c r="J69" s="190">
        <f>J282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1464</v>
      </c>
      <c r="E70" s="188"/>
      <c r="F70" s="188"/>
      <c r="G70" s="188"/>
      <c r="H70" s="188"/>
      <c r="I70" s="189"/>
      <c r="J70" s="190">
        <f>J342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168"/>
      <c r="J72" s="62"/>
      <c r="K72" s="6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171"/>
      <c r="J76" s="64"/>
      <c r="K76" s="64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118</v>
      </c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Rozšíření sociálního zařízení v budově Tyršova 1053, Frenštát p.R.</v>
      </c>
      <c r="F80" s="34"/>
      <c r="G80" s="34"/>
      <c r="H80" s="34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Kanalizace a zdravotechnika</v>
      </c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20</v>
      </c>
      <c r="D84" s="42"/>
      <c r="E84" s="42"/>
      <c r="F84" s="29" t="str">
        <f>F12</f>
        <v xml:space="preserve"> </v>
      </c>
      <c r="G84" s="42"/>
      <c r="H84" s="42"/>
      <c r="I84" s="142" t="s">
        <v>22</v>
      </c>
      <c r="J84" s="74" t="str">
        <f>IF(J12="","",J12)</f>
        <v>13. 2. 2020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24</v>
      </c>
      <c r="D86" s="42"/>
      <c r="E86" s="42"/>
      <c r="F86" s="29" t="str">
        <f>E15</f>
        <v xml:space="preserve"> </v>
      </c>
      <c r="G86" s="42"/>
      <c r="H86" s="42"/>
      <c r="I86" s="142" t="s">
        <v>30</v>
      </c>
      <c r="J86" s="38" t="str">
        <f>E21</f>
        <v xml:space="preserve"> 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142" t="s">
        <v>35</v>
      </c>
      <c r="J87" s="38" t="str">
        <f>E24</f>
        <v xml:space="preserve"> </v>
      </c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38"/>
      <c r="J88" s="42"/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2"/>
      <c r="B89" s="193"/>
      <c r="C89" s="194" t="s">
        <v>119</v>
      </c>
      <c r="D89" s="195" t="s">
        <v>57</v>
      </c>
      <c r="E89" s="195" t="s">
        <v>53</v>
      </c>
      <c r="F89" s="195" t="s">
        <v>54</v>
      </c>
      <c r="G89" s="195" t="s">
        <v>120</v>
      </c>
      <c r="H89" s="195" t="s">
        <v>121</v>
      </c>
      <c r="I89" s="196" t="s">
        <v>122</v>
      </c>
      <c r="J89" s="195" t="s">
        <v>97</v>
      </c>
      <c r="K89" s="197" t="s">
        <v>123</v>
      </c>
      <c r="L89" s="198"/>
      <c r="M89" s="94" t="s">
        <v>18</v>
      </c>
      <c r="N89" s="95" t="s">
        <v>42</v>
      </c>
      <c r="O89" s="95" t="s">
        <v>124</v>
      </c>
      <c r="P89" s="95" t="s">
        <v>125</v>
      </c>
      <c r="Q89" s="95" t="s">
        <v>126</v>
      </c>
      <c r="R89" s="95" t="s">
        <v>127</v>
      </c>
      <c r="S89" s="95" t="s">
        <v>128</v>
      </c>
      <c r="T89" s="96" t="s">
        <v>129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0"/>
      <c r="B90" s="41"/>
      <c r="C90" s="101" t="s">
        <v>130</v>
      </c>
      <c r="D90" s="42"/>
      <c r="E90" s="42"/>
      <c r="F90" s="42"/>
      <c r="G90" s="42"/>
      <c r="H90" s="42"/>
      <c r="I90" s="138"/>
      <c r="J90" s="199">
        <f>BK90</f>
        <v>0</v>
      </c>
      <c r="K90" s="42"/>
      <c r="L90" s="46"/>
      <c r="M90" s="97"/>
      <c r="N90" s="200"/>
      <c r="O90" s="98"/>
      <c r="P90" s="201">
        <f>P91+P113</f>
        <v>0</v>
      </c>
      <c r="Q90" s="98"/>
      <c r="R90" s="201">
        <f>R91+R113</f>
        <v>9.8250516000000001</v>
      </c>
      <c r="S90" s="98"/>
      <c r="T90" s="202">
        <f>T91+T113</f>
        <v>4.4369999999999994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203">
        <f>BK91+BK113</f>
        <v>0</v>
      </c>
    </row>
    <row r="91" s="12" customFormat="1" ht="25.92" customHeight="1">
      <c r="A91" s="12"/>
      <c r="B91" s="204"/>
      <c r="C91" s="205"/>
      <c r="D91" s="206" t="s">
        <v>71</v>
      </c>
      <c r="E91" s="207" t="s">
        <v>131</v>
      </c>
      <c r="F91" s="207" t="s">
        <v>132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P92+P94+P97+P108+P111</f>
        <v>0</v>
      </c>
      <c r="Q91" s="212"/>
      <c r="R91" s="213">
        <f>R92+R94+R97+R108+R111</f>
        <v>8.3241315999999994</v>
      </c>
      <c r="S91" s="212"/>
      <c r="T91" s="214">
        <f>T92+T94+T97+T108+T111</f>
        <v>4.4369999999999994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5" t="s">
        <v>80</v>
      </c>
      <c r="AT91" s="216" t="s">
        <v>71</v>
      </c>
      <c r="AU91" s="216" t="s">
        <v>72</v>
      </c>
      <c r="AY91" s="215" t="s">
        <v>133</v>
      </c>
      <c r="BK91" s="217">
        <f>BK92+BK94+BK97+BK108+BK111</f>
        <v>0</v>
      </c>
    </row>
    <row r="92" s="12" customFormat="1" ht="22.8" customHeight="1">
      <c r="A92" s="12"/>
      <c r="B92" s="204"/>
      <c r="C92" s="205"/>
      <c r="D92" s="206" t="s">
        <v>71</v>
      </c>
      <c r="E92" s="218" t="s">
        <v>141</v>
      </c>
      <c r="F92" s="218" t="s">
        <v>1465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P93</f>
        <v>0</v>
      </c>
      <c r="Q92" s="212"/>
      <c r="R92" s="213">
        <f>R93</f>
        <v>0.48159000000000002</v>
      </c>
      <c r="S92" s="212"/>
      <c r="T92" s="214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5" t="s">
        <v>80</v>
      </c>
      <c r="AT92" s="216" t="s">
        <v>71</v>
      </c>
      <c r="AU92" s="216" t="s">
        <v>80</v>
      </c>
      <c r="AY92" s="215" t="s">
        <v>133</v>
      </c>
      <c r="BK92" s="217">
        <f>BK93</f>
        <v>0</v>
      </c>
    </row>
    <row r="93" s="2" customFormat="1" ht="33" customHeight="1">
      <c r="A93" s="40"/>
      <c r="B93" s="41"/>
      <c r="C93" s="220" t="s">
        <v>80</v>
      </c>
      <c r="D93" s="220" t="s">
        <v>136</v>
      </c>
      <c r="E93" s="221" t="s">
        <v>1466</v>
      </c>
      <c r="F93" s="222" t="s">
        <v>1467</v>
      </c>
      <c r="G93" s="223" t="s">
        <v>151</v>
      </c>
      <c r="H93" s="224">
        <v>9</v>
      </c>
      <c r="I93" s="225"/>
      <c r="J93" s="224">
        <f>ROUND(I93*H93,2)</f>
        <v>0</v>
      </c>
      <c r="K93" s="222" t="s">
        <v>1468</v>
      </c>
      <c r="L93" s="46"/>
      <c r="M93" s="226" t="s">
        <v>18</v>
      </c>
      <c r="N93" s="227" t="s">
        <v>43</v>
      </c>
      <c r="O93" s="86"/>
      <c r="P93" s="228">
        <f>O93*H93</f>
        <v>0</v>
      </c>
      <c r="Q93" s="228">
        <v>0.053510000000000002</v>
      </c>
      <c r="R93" s="228">
        <f>Q93*H93</f>
        <v>0.48159000000000002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141</v>
      </c>
      <c r="AT93" s="230" t="s">
        <v>136</v>
      </c>
      <c r="AU93" s="230" t="s">
        <v>82</v>
      </c>
      <c r="AY93" s="19" t="s">
        <v>133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80</v>
      </c>
      <c r="BK93" s="231">
        <f>ROUND(I93*H93,2)</f>
        <v>0</v>
      </c>
      <c r="BL93" s="19" t="s">
        <v>141</v>
      </c>
      <c r="BM93" s="230" t="s">
        <v>1469</v>
      </c>
    </row>
    <row r="94" s="12" customFormat="1" ht="22.8" customHeight="1">
      <c r="A94" s="12"/>
      <c r="B94" s="204"/>
      <c r="C94" s="205"/>
      <c r="D94" s="206" t="s">
        <v>71</v>
      </c>
      <c r="E94" s="218" t="s">
        <v>169</v>
      </c>
      <c r="F94" s="218" t="s">
        <v>264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SUM(P95:P96)</f>
        <v>0</v>
      </c>
      <c r="Q94" s="212"/>
      <c r="R94" s="213">
        <f>SUM(R95:R96)</f>
        <v>7.8425415999999997</v>
      </c>
      <c r="S94" s="212"/>
      <c r="T94" s="214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5" t="s">
        <v>80</v>
      </c>
      <c r="AT94" s="216" t="s">
        <v>71</v>
      </c>
      <c r="AU94" s="216" t="s">
        <v>80</v>
      </c>
      <c r="AY94" s="215" t="s">
        <v>133</v>
      </c>
      <c r="BK94" s="217">
        <f>SUM(BK95:BK96)</f>
        <v>0</v>
      </c>
    </row>
    <row r="95" s="2" customFormat="1" ht="16.5" customHeight="1">
      <c r="A95" s="40"/>
      <c r="B95" s="41"/>
      <c r="C95" s="220" t="s">
        <v>82</v>
      </c>
      <c r="D95" s="220" t="s">
        <v>136</v>
      </c>
      <c r="E95" s="221" t="s">
        <v>1470</v>
      </c>
      <c r="F95" s="222" t="s">
        <v>1471</v>
      </c>
      <c r="G95" s="223" t="s">
        <v>178</v>
      </c>
      <c r="H95" s="224">
        <v>13.300000000000001</v>
      </c>
      <c r="I95" s="225"/>
      <c r="J95" s="224">
        <f>ROUND(I95*H95,2)</f>
        <v>0</v>
      </c>
      <c r="K95" s="222" t="s">
        <v>1468</v>
      </c>
      <c r="L95" s="46"/>
      <c r="M95" s="226" t="s">
        <v>18</v>
      </c>
      <c r="N95" s="227" t="s">
        <v>43</v>
      </c>
      <c r="O95" s="86"/>
      <c r="P95" s="228">
        <f>O95*H95</f>
        <v>0</v>
      </c>
      <c r="Q95" s="228">
        <v>0.040000000000000001</v>
      </c>
      <c r="R95" s="228">
        <f>Q95*H95</f>
        <v>0.53200000000000003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141</v>
      </c>
      <c r="AT95" s="230" t="s">
        <v>136</v>
      </c>
      <c r="AU95" s="230" t="s">
        <v>82</v>
      </c>
      <c r="AY95" s="19" t="s">
        <v>133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80</v>
      </c>
      <c r="BK95" s="231">
        <f>ROUND(I95*H95,2)</f>
        <v>0</v>
      </c>
      <c r="BL95" s="19" t="s">
        <v>141</v>
      </c>
      <c r="BM95" s="230" t="s">
        <v>1472</v>
      </c>
    </row>
    <row r="96" s="2" customFormat="1" ht="21.75" customHeight="1">
      <c r="A96" s="40"/>
      <c r="B96" s="41"/>
      <c r="C96" s="220" t="s">
        <v>134</v>
      </c>
      <c r="D96" s="220" t="s">
        <v>136</v>
      </c>
      <c r="E96" s="221" t="s">
        <v>409</v>
      </c>
      <c r="F96" s="222" t="s">
        <v>410</v>
      </c>
      <c r="G96" s="223" t="s">
        <v>139</v>
      </c>
      <c r="H96" s="224">
        <v>3.2400000000000002</v>
      </c>
      <c r="I96" s="225"/>
      <c r="J96" s="224">
        <f>ROUND(I96*H96,2)</f>
        <v>0</v>
      </c>
      <c r="K96" s="222" t="s">
        <v>1468</v>
      </c>
      <c r="L96" s="46"/>
      <c r="M96" s="226" t="s">
        <v>18</v>
      </c>
      <c r="N96" s="227" t="s">
        <v>43</v>
      </c>
      <c r="O96" s="86"/>
      <c r="P96" s="228">
        <f>O96*H96</f>
        <v>0</v>
      </c>
      <c r="Q96" s="228">
        <v>2.2563399999999998</v>
      </c>
      <c r="R96" s="228">
        <f>Q96*H96</f>
        <v>7.3105415999999996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141</v>
      </c>
      <c r="AT96" s="230" t="s">
        <v>136</v>
      </c>
      <c r="AU96" s="230" t="s">
        <v>82</v>
      </c>
      <c r="AY96" s="19" t="s">
        <v>133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80</v>
      </c>
      <c r="BK96" s="231">
        <f>ROUND(I96*H96,2)</f>
        <v>0</v>
      </c>
      <c r="BL96" s="19" t="s">
        <v>141</v>
      </c>
      <c r="BM96" s="230" t="s">
        <v>1473</v>
      </c>
    </row>
    <row r="97" s="12" customFormat="1" ht="22.8" customHeight="1">
      <c r="A97" s="12"/>
      <c r="B97" s="204"/>
      <c r="C97" s="205"/>
      <c r="D97" s="206" t="s">
        <v>71</v>
      </c>
      <c r="E97" s="218" t="s">
        <v>185</v>
      </c>
      <c r="F97" s="218" t="s">
        <v>453</v>
      </c>
      <c r="G97" s="205"/>
      <c r="H97" s="205"/>
      <c r="I97" s="208"/>
      <c r="J97" s="219">
        <f>BK97</f>
        <v>0</v>
      </c>
      <c r="K97" s="205"/>
      <c r="L97" s="210"/>
      <c r="M97" s="211"/>
      <c r="N97" s="212"/>
      <c r="O97" s="212"/>
      <c r="P97" s="213">
        <f>SUM(P98:P107)</f>
        <v>0</v>
      </c>
      <c r="Q97" s="212"/>
      <c r="R97" s="213">
        <f>SUM(R98:R107)</f>
        <v>0</v>
      </c>
      <c r="S97" s="212"/>
      <c r="T97" s="214">
        <f>SUM(T98:T107)</f>
        <v>4.4369999999999994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5" t="s">
        <v>80</v>
      </c>
      <c r="AT97" s="216" t="s">
        <v>71</v>
      </c>
      <c r="AU97" s="216" t="s">
        <v>80</v>
      </c>
      <c r="AY97" s="215" t="s">
        <v>133</v>
      </c>
      <c r="BK97" s="217">
        <f>SUM(BK98:BK107)</f>
        <v>0</v>
      </c>
    </row>
    <row r="98" s="2" customFormat="1" ht="16.5" customHeight="1">
      <c r="A98" s="40"/>
      <c r="B98" s="41"/>
      <c r="C98" s="220" t="s">
        <v>141</v>
      </c>
      <c r="D98" s="220" t="s">
        <v>136</v>
      </c>
      <c r="E98" s="221" t="s">
        <v>1474</v>
      </c>
      <c r="F98" s="222" t="s">
        <v>1475</v>
      </c>
      <c r="G98" s="223" t="s">
        <v>505</v>
      </c>
      <c r="H98" s="224">
        <v>12</v>
      </c>
      <c r="I98" s="225"/>
      <c r="J98" s="224">
        <f>ROUND(I98*H98,2)</f>
        <v>0</v>
      </c>
      <c r="K98" s="222" t="s">
        <v>1468</v>
      </c>
      <c r="L98" s="46"/>
      <c r="M98" s="226" t="s">
        <v>18</v>
      </c>
      <c r="N98" s="227" t="s">
        <v>43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0.012999999999999999</v>
      </c>
      <c r="T98" s="229">
        <f>S98*H98</f>
        <v>0.156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141</v>
      </c>
      <c r="AT98" s="230" t="s">
        <v>136</v>
      </c>
      <c r="AU98" s="230" t="s">
        <v>82</v>
      </c>
      <c r="AY98" s="19" t="s">
        <v>133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80</v>
      </c>
      <c r="BK98" s="231">
        <f>ROUND(I98*H98,2)</f>
        <v>0</v>
      </c>
      <c r="BL98" s="19" t="s">
        <v>141</v>
      </c>
      <c r="BM98" s="230" t="s">
        <v>1476</v>
      </c>
    </row>
    <row r="99" s="2" customFormat="1" ht="16.5" customHeight="1">
      <c r="A99" s="40"/>
      <c r="B99" s="41"/>
      <c r="C99" s="220" t="s">
        <v>163</v>
      </c>
      <c r="D99" s="220" t="s">
        <v>136</v>
      </c>
      <c r="E99" s="221" t="s">
        <v>1477</v>
      </c>
      <c r="F99" s="222" t="s">
        <v>1478</v>
      </c>
      <c r="G99" s="223" t="s">
        <v>505</v>
      </c>
      <c r="H99" s="224">
        <v>4</v>
      </c>
      <c r="I99" s="225"/>
      <c r="J99" s="224">
        <f>ROUND(I99*H99,2)</f>
        <v>0</v>
      </c>
      <c r="K99" s="222" t="s">
        <v>1468</v>
      </c>
      <c r="L99" s="46"/>
      <c r="M99" s="226" t="s">
        <v>18</v>
      </c>
      <c r="N99" s="227" t="s">
        <v>43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0.063</v>
      </c>
      <c r="T99" s="229">
        <f>S99*H99</f>
        <v>0.252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141</v>
      </c>
      <c r="AT99" s="230" t="s">
        <v>136</v>
      </c>
      <c r="AU99" s="230" t="s">
        <v>82</v>
      </c>
      <c r="AY99" s="19" t="s">
        <v>133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80</v>
      </c>
      <c r="BK99" s="231">
        <f>ROUND(I99*H99,2)</f>
        <v>0</v>
      </c>
      <c r="BL99" s="19" t="s">
        <v>141</v>
      </c>
      <c r="BM99" s="230" t="s">
        <v>1479</v>
      </c>
    </row>
    <row r="100" s="2" customFormat="1" ht="21.75" customHeight="1">
      <c r="A100" s="40"/>
      <c r="B100" s="41"/>
      <c r="C100" s="220" t="s">
        <v>169</v>
      </c>
      <c r="D100" s="220" t="s">
        <v>136</v>
      </c>
      <c r="E100" s="221" t="s">
        <v>1480</v>
      </c>
      <c r="F100" s="222" t="s">
        <v>1481</v>
      </c>
      <c r="G100" s="223" t="s">
        <v>151</v>
      </c>
      <c r="H100" s="224">
        <v>9</v>
      </c>
      <c r="I100" s="225"/>
      <c r="J100" s="224">
        <f>ROUND(I100*H100,2)</f>
        <v>0</v>
      </c>
      <c r="K100" s="222" t="s">
        <v>1468</v>
      </c>
      <c r="L100" s="46"/>
      <c r="M100" s="226" t="s">
        <v>18</v>
      </c>
      <c r="N100" s="227" t="s">
        <v>43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0.089999999999999997</v>
      </c>
      <c r="T100" s="229">
        <f>S100*H100</f>
        <v>0.80999999999999994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141</v>
      </c>
      <c r="AT100" s="230" t="s">
        <v>136</v>
      </c>
      <c r="AU100" s="230" t="s">
        <v>82</v>
      </c>
      <c r="AY100" s="19" t="s">
        <v>133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80</v>
      </c>
      <c r="BK100" s="231">
        <f>ROUND(I100*H100,2)</f>
        <v>0</v>
      </c>
      <c r="BL100" s="19" t="s">
        <v>141</v>
      </c>
      <c r="BM100" s="230" t="s">
        <v>1482</v>
      </c>
    </row>
    <row r="101" s="2" customFormat="1" ht="21.75" customHeight="1">
      <c r="A101" s="40"/>
      <c r="B101" s="41"/>
      <c r="C101" s="220" t="s">
        <v>175</v>
      </c>
      <c r="D101" s="220" t="s">
        <v>136</v>
      </c>
      <c r="E101" s="221" t="s">
        <v>1483</v>
      </c>
      <c r="F101" s="222" t="s">
        <v>1484</v>
      </c>
      <c r="G101" s="223" t="s">
        <v>505</v>
      </c>
      <c r="H101" s="224">
        <v>65</v>
      </c>
      <c r="I101" s="225"/>
      <c r="J101" s="224">
        <f>ROUND(I101*H101,2)</f>
        <v>0</v>
      </c>
      <c r="K101" s="222" t="s">
        <v>1468</v>
      </c>
      <c r="L101" s="46"/>
      <c r="M101" s="226" t="s">
        <v>18</v>
      </c>
      <c r="N101" s="227" t="s">
        <v>43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0.0070000000000000001</v>
      </c>
      <c r="T101" s="229">
        <f>S101*H101</f>
        <v>0.45500000000000002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141</v>
      </c>
      <c r="AT101" s="230" t="s">
        <v>136</v>
      </c>
      <c r="AU101" s="230" t="s">
        <v>82</v>
      </c>
      <c r="AY101" s="19" t="s">
        <v>133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80</v>
      </c>
      <c r="BK101" s="231">
        <f>ROUND(I101*H101,2)</f>
        <v>0</v>
      </c>
      <c r="BL101" s="19" t="s">
        <v>141</v>
      </c>
      <c r="BM101" s="230" t="s">
        <v>1485</v>
      </c>
    </row>
    <row r="102" s="2" customFormat="1" ht="21.75" customHeight="1">
      <c r="A102" s="40"/>
      <c r="B102" s="41"/>
      <c r="C102" s="220" t="s">
        <v>181</v>
      </c>
      <c r="D102" s="220" t="s">
        <v>136</v>
      </c>
      <c r="E102" s="221" t="s">
        <v>1486</v>
      </c>
      <c r="F102" s="222" t="s">
        <v>1487</v>
      </c>
      <c r="G102" s="223" t="s">
        <v>505</v>
      </c>
      <c r="H102" s="224">
        <v>40</v>
      </c>
      <c r="I102" s="225"/>
      <c r="J102" s="224">
        <f>ROUND(I102*H102,2)</f>
        <v>0</v>
      </c>
      <c r="K102" s="222" t="s">
        <v>1468</v>
      </c>
      <c r="L102" s="46"/>
      <c r="M102" s="226" t="s">
        <v>18</v>
      </c>
      <c r="N102" s="227" t="s">
        <v>43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0.01</v>
      </c>
      <c r="T102" s="229">
        <f>S102*H102</f>
        <v>0.40000000000000002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141</v>
      </c>
      <c r="AT102" s="230" t="s">
        <v>136</v>
      </c>
      <c r="AU102" s="230" t="s">
        <v>82</v>
      </c>
      <c r="AY102" s="19" t="s">
        <v>133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80</v>
      </c>
      <c r="BK102" s="231">
        <f>ROUND(I102*H102,2)</f>
        <v>0</v>
      </c>
      <c r="BL102" s="19" t="s">
        <v>141</v>
      </c>
      <c r="BM102" s="230" t="s">
        <v>1488</v>
      </c>
    </row>
    <row r="103" s="2" customFormat="1" ht="21.75" customHeight="1">
      <c r="A103" s="40"/>
      <c r="B103" s="41"/>
      <c r="C103" s="220" t="s">
        <v>185</v>
      </c>
      <c r="D103" s="220" t="s">
        <v>136</v>
      </c>
      <c r="E103" s="221" t="s">
        <v>1489</v>
      </c>
      <c r="F103" s="222" t="s">
        <v>1490</v>
      </c>
      <c r="G103" s="223" t="s">
        <v>505</v>
      </c>
      <c r="H103" s="224">
        <v>12</v>
      </c>
      <c r="I103" s="225"/>
      <c r="J103" s="224">
        <f>ROUND(I103*H103,2)</f>
        <v>0</v>
      </c>
      <c r="K103" s="222" t="s">
        <v>1468</v>
      </c>
      <c r="L103" s="46"/>
      <c r="M103" s="226" t="s">
        <v>18</v>
      </c>
      <c r="N103" s="227" t="s">
        <v>43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0.034000000000000002</v>
      </c>
      <c r="T103" s="229">
        <f>S103*H103</f>
        <v>0.40800000000000003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141</v>
      </c>
      <c r="AT103" s="230" t="s">
        <v>136</v>
      </c>
      <c r="AU103" s="230" t="s">
        <v>82</v>
      </c>
      <c r="AY103" s="19" t="s">
        <v>133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80</v>
      </c>
      <c r="BK103" s="231">
        <f>ROUND(I103*H103,2)</f>
        <v>0</v>
      </c>
      <c r="BL103" s="19" t="s">
        <v>141</v>
      </c>
      <c r="BM103" s="230" t="s">
        <v>1491</v>
      </c>
    </row>
    <row r="104" s="2" customFormat="1" ht="16.5" customHeight="1">
      <c r="A104" s="40"/>
      <c r="B104" s="41"/>
      <c r="C104" s="220" t="s">
        <v>192</v>
      </c>
      <c r="D104" s="220" t="s">
        <v>136</v>
      </c>
      <c r="E104" s="221" t="s">
        <v>1492</v>
      </c>
      <c r="F104" s="222" t="s">
        <v>1493</v>
      </c>
      <c r="G104" s="223" t="s">
        <v>505</v>
      </c>
      <c r="H104" s="224">
        <v>36</v>
      </c>
      <c r="I104" s="225"/>
      <c r="J104" s="224">
        <f>ROUND(I104*H104,2)</f>
        <v>0</v>
      </c>
      <c r="K104" s="222" t="s">
        <v>1468</v>
      </c>
      <c r="L104" s="46"/>
      <c r="M104" s="226" t="s">
        <v>18</v>
      </c>
      <c r="N104" s="227" t="s">
        <v>43</v>
      </c>
      <c r="O104" s="86"/>
      <c r="P104" s="228">
        <f>O104*H104</f>
        <v>0</v>
      </c>
      <c r="Q104" s="228">
        <v>0</v>
      </c>
      <c r="R104" s="228">
        <f>Q104*H104</f>
        <v>0</v>
      </c>
      <c r="S104" s="228">
        <v>0.010999999999999999</v>
      </c>
      <c r="T104" s="229">
        <f>S104*H104</f>
        <v>0.39599999999999996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0" t="s">
        <v>141</v>
      </c>
      <c r="AT104" s="230" t="s">
        <v>136</v>
      </c>
      <c r="AU104" s="230" t="s">
        <v>82</v>
      </c>
      <c r="AY104" s="19" t="s">
        <v>133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80</v>
      </c>
      <c r="BK104" s="231">
        <f>ROUND(I104*H104,2)</f>
        <v>0</v>
      </c>
      <c r="BL104" s="19" t="s">
        <v>141</v>
      </c>
      <c r="BM104" s="230" t="s">
        <v>1494</v>
      </c>
    </row>
    <row r="105" s="2" customFormat="1" ht="16.5" customHeight="1">
      <c r="A105" s="40"/>
      <c r="B105" s="41"/>
      <c r="C105" s="220" t="s">
        <v>198</v>
      </c>
      <c r="D105" s="220" t="s">
        <v>136</v>
      </c>
      <c r="E105" s="221" t="s">
        <v>1495</v>
      </c>
      <c r="F105" s="222" t="s">
        <v>1496</v>
      </c>
      <c r="G105" s="223" t="s">
        <v>505</v>
      </c>
      <c r="H105" s="224">
        <v>25</v>
      </c>
      <c r="I105" s="225"/>
      <c r="J105" s="224">
        <f>ROUND(I105*H105,2)</f>
        <v>0</v>
      </c>
      <c r="K105" s="222" t="s">
        <v>1468</v>
      </c>
      <c r="L105" s="46"/>
      <c r="M105" s="226" t="s">
        <v>18</v>
      </c>
      <c r="N105" s="227" t="s">
        <v>43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0.016</v>
      </c>
      <c r="T105" s="229">
        <f>S105*H105</f>
        <v>0.40000000000000002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141</v>
      </c>
      <c r="AT105" s="230" t="s">
        <v>136</v>
      </c>
      <c r="AU105" s="230" t="s">
        <v>82</v>
      </c>
      <c r="AY105" s="19" t="s">
        <v>133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80</v>
      </c>
      <c r="BK105" s="231">
        <f>ROUND(I105*H105,2)</f>
        <v>0</v>
      </c>
      <c r="BL105" s="19" t="s">
        <v>141</v>
      </c>
      <c r="BM105" s="230" t="s">
        <v>1497</v>
      </c>
    </row>
    <row r="106" s="2" customFormat="1" ht="21.75" customHeight="1">
      <c r="A106" s="40"/>
      <c r="B106" s="41"/>
      <c r="C106" s="220" t="s">
        <v>154</v>
      </c>
      <c r="D106" s="220" t="s">
        <v>136</v>
      </c>
      <c r="E106" s="221" t="s">
        <v>1498</v>
      </c>
      <c r="F106" s="222" t="s">
        <v>1499</v>
      </c>
      <c r="G106" s="223" t="s">
        <v>505</v>
      </c>
      <c r="H106" s="224">
        <v>10</v>
      </c>
      <c r="I106" s="225"/>
      <c r="J106" s="224">
        <f>ROUND(I106*H106,2)</f>
        <v>0</v>
      </c>
      <c r="K106" s="222" t="s">
        <v>1468</v>
      </c>
      <c r="L106" s="46"/>
      <c r="M106" s="226" t="s">
        <v>18</v>
      </c>
      <c r="N106" s="227" t="s">
        <v>43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0.050000000000000003</v>
      </c>
      <c r="T106" s="229">
        <f>S106*H106</f>
        <v>0.5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141</v>
      </c>
      <c r="AT106" s="230" t="s">
        <v>136</v>
      </c>
      <c r="AU106" s="230" t="s">
        <v>82</v>
      </c>
      <c r="AY106" s="19" t="s">
        <v>133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80</v>
      </c>
      <c r="BK106" s="231">
        <f>ROUND(I106*H106,2)</f>
        <v>0</v>
      </c>
      <c r="BL106" s="19" t="s">
        <v>141</v>
      </c>
      <c r="BM106" s="230" t="s">
        <v>1500</v>
      </c>
    </row>
    <row r="107" s="2" customFormat="1" ht="21.75" customHeight="1">
      <c r="A107" s="40"/>
      <c r="B107" s="41"/>
      <c r="C107" s="220" t="s">
        <v>208</v>
      </c>
      <c r="D107" s="220" t="s">
        <v>136</v>
      </c>
      <c r="E107" s="221" t="s">
        <v>1501</v>
      </c>
      <c r="F107" s="222" t="s">
        <v>1502</v>
      </c>
      <c r="G107" s="223" t="s">
        <v>505</v>
      </c>
      <c r="H107" s="224">
        <v>10</v>
      </c>
      <c r="I107" s="225"/>
      <c r="J107" s="224">
        <f>ROUND(I107*H107,2)</f>
        <v>0</v>
      </c>
      <c r="K107" s="222" t="s">
        <v>1468</v>
      </c>
      <c r="L107" s="46"/>
      <c r="M107" s="226" t="s">
        <v>18</v>
      </c>
      <c r="N107" s="227" t="s">
        <v>43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0.066000000000000003</v>
      </c>
      <c r="T107" s="229">
        <f>S107*H107</f>
        <v>0.66000000000000003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141</v>
      </c>
      <c r="AT107" s="230" t="s">
        <v>136</v>
      </c>
      <c r="AU107" s="230" t="s">
        <v>82</v>
      </c>
      <c r="AY107" s="19" t="s">
        <v>133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80</v>
      </c>
      <c r="BK107" s="231">
        <f>ROUND(I107*H107,2)</f>
        <v>0</v>
      </c>
      <c r="BL107" s="19" t="s">
        <v>141</v>
      </c>
      <c r="BM107" s="230" t="s">
        <v>1503</v>
      </c>
    </row>
    <row r="108" s="12" customFormat="1" ht="22.8" customHeight="1">
      <c r="A108" s="12"/>
      <c r="B108" s="204"/>
      <c r="C108" s="205"/>
      <c r="D108" s="206" t="s">
        <v>71</v>
      </c>
      <c r="E108" s="218" t="s">
        <v>606</v>
      </c>
      <c r="F108" s="218" t="s">
        <v>607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SUM(P109:P110)</f>
        <v>0</v>
      </c>
      <c r="Q108" s="212"/>
      <c r="R108" s="213">
        <f>SUM(R109:R110)</f>
        <v>0</v>
      </c>
      <c r="S108" s="212"/>
      <c r="T108" s="214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5" t="s">
        <v>80</v>
      </c>
      <c r="AT108" s="216" t="s">
        <v>71</v>
      </c>
      <c r="AU108" s="216" t="s">
        <v>80</v>
      </c>
      <c r="AY108" s="215" t="s">
        <v>133</v>
      </c>
      <c r="BK108" s="217">
        <f>SUM(BK109:BK110)</f>
        <v>0</v>
      </c>
    </row>
    <row r="109" s="2" customFormat="1" ht="21.75" customHeight="1">
      <c r="A109" s="40"/>
      <c r="B109" s="41"/>
      <c r="C109" s="220" t="s">
        <v>258</v>
      </c>
      <c r="D109" s="220" t="s">
        <v>136</v>
      </c>
      <c r="E109" s="221" t="s">
        <v>1504</v>
      </c>
      <c r="F109" s="222" t="s">
        <v>1505</v>
      </c>
      <c r="G109" s="223" t="s">
        <v>188</v>
      </c>
      <c r="H109" s="224">
        <v>4.4400000000000004</v>
      </c>
      <c r="I109" s="225"/>
      <c r="J109" s="224">
        <f>ROUND(I109*H109,2)</f>
        <v>0</v>
      </c>
      <c r="K109" s="222" t="s">
        <v>1468</v>
      </c>
      <c r="L109" s="46"/>
      <c r="M109" s="226" t="s">
        <v>18</v>
      </c>
      <c r="N109" s="227" t="s">
        <v>43</v>
      </c>
      <c r="O109" s="86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141</v>
      </c>
      <c r="AT109" s="230" t="s">
        <v>136</v>
      </c>
      <c r="AU109" s="230" t="s">
        <v>82</v>
      </c>
      <c r="AY109" s="19" t="s">
        <v>133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80</v>
      </c>
      <c r="BK109" s="231">
        <f>ROUND(I109*H109,2)</f>
        <v>0</v>
      </c>
      <c r="BL109" s="19" t="s">
        <v>141</v>
      </c>
      <c r="BM109" s="230" t="s">
        <v>1506</v>
      </c>
    </row>
    <row r="110" s="2" customFormat="1" ht="21.75" customHeight="1">
      <c r="A110" s="40"/>
      <c r="B110" s="41"/>
      <c r="C110" s="220" t="s">
        <v>8</v>
      </c>
      <c r="D110" s="220" t="s">
        <v>136</v>
      </c>
      <c r="E110" s="221" t="s">
        <v>1507</v>
      </c>
      <c r="F110" s="222" t="s">
        <v>1508</v>
      </c>
      <c r="G110" s="223" t="s">
        <v>188</v>
      </c>
      <c r="H110" s="224">
        <v>4.4400000000000004</v>
      </c>
      <c r="I110" s="225"/>
      <c r="J110" s="224">
        <f>ROUND(I110*H110,2)</f>
        <v>0</v>
      </c>
      <c r="K110" s="222" t="s">
        <v>1468</v>
      </c>
      <c r="L110" s="46"/>
      <c r="M110" s="226" t="s">
        <v>18</v>
      </c>
      <c r="N110" s="227" t="s">
        <v>43</v>
      </c>
      <c r="O110" s="86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141</v>
      </c>
      <c r="AT110" s="230" t="s">
        <v>136</v>
      </c>
      <c r="AU110" s="230" t="s">
        <v>82</v>
      </c>
      <c r="AY110" s="19" t="s">
        <v>133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80</v>
      </c>
      <c r="BK110" s="231">
        <f>ROUND(I110*H110,2)</f>
        <v>0</v>
      </c>
      <c r="BL110" s="19" t="s">
        <v>141</v>
      </c>
      <c r="BM110" s="230" t="s">
        <v>1509</v>
      </c>
    </row>
    <row r="111" s="12" customFormat="1" ht="22.8" customHeight="1">
      <c r="A111" s="12"/>
      <c r="B111" s="204"/>
      <c r="C111" s="205"/>
      <c r="D111" s="206" t="s">
        <v>71</v>
      </c>
      <c r="E111" s="218" t="s">
        <v>625</v>
      </c>
      <c r="F111" s="218" t="s">
        <v>626</v>
      </c>
      <c r="G111" s="205"/>
      <c r="H111" s="205"/>
      <c r="I111" s="208"/>
      <c r="J111" s="219">
        <f>BK111</f>
        <v>0</v>
      </c>
      <c r="K111" s="205"/>
      <c r="L111" s="210"/>
      <c r="M111" s="211"/>
      <c r="N111" s="212"/>
      <c r="O111" s="212"/>
      <c r="P111" s="213">
        <f>P112</f>
        <v>0</v>
      </c>
      <c r="Q111" s="212"/>
      <c r="R111" s="213">
        <f>R112</f>
        <v>0</v>
      </c>
      <c r="S111" s="212"/>
      <c r="T111" s="21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80</v>
      </c>
      <c r="AT111" s="216" t="s">
        <v>71</v>
      </c>
      <c r="AU111" s="216" t="s">
        <v>80</v>
      </c>
      <c r="AY111" s="215" t="s">
        <v>133</v>
      </c>
      <c r="BK111" s="217">
        <f>BK112</f>
        <v>0</v>
      </c>
    </row>
    <row r="112" s="2" customFormat="1" ht="21.75" customHeight="1">
      <c r="A112" s="40"/>
      <c r="B112" s="41"/>
      <c r="C112" s="220" t="s">
        <v>270</v>
      </c>
      <c r="D112" s="220" t="s">
        <v>136</v>
      </c>
      <c r="E112" s="221" t="s">
        <v>1510</v>
      </c>
      <c r="F112" s="222" t="s">
        <v>1511</v>
      </c>
      <c r="G112" s="223" t="s">
        <v>188</v>
      </c>
      <c r="H112" s="224">
        <v>8.3200000000000003</v>
      </c>
      <c r="I112" s="225"/>
      <c r="J112" s="224">
        <f>ROUND(I112*H112,2)</f>
        <v>0</v>
      </c>
      <c r="K112" s="222" t="s">
        <v>1468</v>
      </c>
      <c r="L112" s="46"/>
      <c r="M112" s="226" t="s">
        <v>18</v>
      </c>
      <c r="N112" s="227" t="s">
        <v>43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141</v>
      </c>
      <c r="AT112" s="230" t="s">
        <v>136</v>
      </c>
      <c r="AU112" s="230" t="s">
        <v>82</v>
      </c>
      <c r="AY112" s="19" t="s">
        <v>133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80</v>
      </c>
      <c r="BK112" s="231">
        <f>ROUND(I112*H112,2)</f>
        <v>0</v>
      </c>
      <c r="BL112" s="19" t="s">
        <v>141</v>
      </c>
      <c r="BM112" s="230" t="s">
        <v>1512</v>
      </c>
    </row>
    <row r="113" s="12" customFormat="1" ht="25.92" customHeight="1">
      <c r="A113" s="12"/>
      <c r="B113" s="204"/>
      <c r="C113" s="205"/>
      <c r="D113" s="206" t="s">
        <v>71</v>
      </c>
      <c r="E113" s="207" t="s">
        <v>631</v>
      </c>
      <c r="F113" s="207" t="s">
        <v>632</v>
      </c>
      <c r="G113" s="205"/>
      <c r="H113" s="205"/>
      <c r="I113" s="208"/>
      <c r="J113" s="209">
        <f>BK113</f>
        <v>0</v>
      </c>
      <c r="K113" s="205"/>
      <c r="L113" s="210"/>
      <c r="M113" s="211"/>
      <c r="N113" s="212"/>
      <c r="O113" s="212"/>
      <c r="P113" s="213">
        <f>P114+P219+P282+P342</f>
        <v>0</v>
      </c>
      <c r="Q113" s="212"/>
      <c r="R113" s="213">
        <f>R114+R219+R282+R342</f>
        <v>1.50092</v>
      </c>
      <c r="S113" s="212"/>
      <c r="T113" s="214">
        <f>T114+T219+T282+T342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82</v>
      </c>
      <c r="AT113" s="216" t="s">
        <v>71</v>
      </c>
      <c r="AU113" s="216" t="s">
        <v>72</v>
      </c>
      <c r="AY113" s="215" t="s">
        <v>133</v>
      </c>
      <c r="BK113" s="217">
        <f>BK114+BK219+BK282+BK342</f>
        <v>0</v>
      </c>
    </row>
    <row r="114" s="12" customFormat="1" ht="22.8" customHeight="1">
      <c r="A114" s="12"/>
      <c r="B114" s="204"/>
      <c r="C114" s="205"/>
      <c r="D114" s="206" t="s">
        <v>71</v>
      </c>
      <c r="E114" s="218" t="s">
        <v>1513</v>
      </c>
      <c r="F114" s="218" t="s">
        <v>1514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SUM(P115:P218)</f>
        <v>0</v>
      </c>
      <c r="Q114" s="212"/>
      <c r="R114" s="213">
        <f>SUM(R115:R218)</f>
        <v>0.20165</v>
      </c>
      <c r="S114" s="212"/>
      <c r="T114" s="214">
        <f>SUM(T115:T218)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82</v>
      </c>
      <c r="AT114" s="216" t="s">
        <v>71</v>
      </c>
      <c r="AU114" s="216" t="s">
        <v>80</v>
      </c>
      <c r="AY114" s="215" t="s">
        <v>133</v>
      </c>
      <c r="BK114" s="217">
        <f>SUM(BK115:BK218)</f>
        <v>0</v>
      </c>
    </row>
    <row r="115" s="2" customFormat="1" ht="16.5" customHeight="1">
      <c r="A115" s="40"/>
      <c r="B115" s="41"/>
      <c r="C115" s="220" t="s">
        <v>279</v>
      </c>
      <c r="D115" s="220" t="s">
        <v>136</v>
      </c>
      <c r="E115" s="221" t="s">
        <v>1515</v>
      </c>
      <c r="F115" s="222" t="s">
        <v>1516</v>
      </c>
      <c r="G115" s="223" t="s">
        <v>1517</v>
      </c>
      <c r="H115" s="224">
        <v>48</v>
      </c>
      <c r="I115" s="225"/>
      <c r="J115" s="224">
        <f>ROUND(I115*H115,2)</f>
        <v>0</v>
      </c>
      <c r="K115" s="222" t="s">
        <v>18</v>
      </c>
      <c r="L115" s="46"/>
      <c r="M115" s="226" t="s">
        <v>18</v>
      </c>
      <c r="N115" s="227" t="s">
        <v>43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270</v>
      </c>
      <c r="AT115" s="230" t="s">
        <v>136</v>
      </c>
      <c r="AU115" s="230" t="s">
        <v>82</v>
      </c>
      <c r="AY115" s="19" t="s">
        <v>133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80</v>
      </c>
      <c r="BK115" s="231">
        <f>ROUND(I115*H115,2)</f>
        <v>0</v>
      </c>
      <c r="BL115" s="19" t="s">
        <v>270</v>
      </c>
      <c r="BM115" s="230" t="s">
        <v>1518</v>
      </c>
    </row>
    <row r="116" s="2" customFormat="1" ht="16.5" customHeight="1">
      <c r="A116" s="40"/>
      <c r="B116" s="41"/>
      <c r="C116" s="220" t="s">
        <v>285</v>
      </c>
      <c r="D116" s="220" t="s">
        <v>136</v>
      </c>
      <c r="E116" s="221" t="s">
        <v>1519</v>
      </c>
      <c r="F116" s="222" t="s">
        <v>1520</v>
      </c>
      <c r="G116" s="223" t="s">
        <v>151</v>
      </c>
      <c r="H116" s="224">
        <v>10</v>
      </c>
      <c r="I116" s="225"/>
      <c r="J116" s="224">
        <f>ROUND(I116*H116,2)</f>
        <v>0</v>
      </c>
      <c r="K116" s="222" t="s">
        <v>1468</v>
      </c>
      <c r="L116" s="46"/>
      <c r="M116" s="226" t="s">
        <v>18</v>
      </c>
      <c r="N116" s="227" t="s">
        <v>43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270</v>
      </c>
      <c r="AT116" s="230" t="s">
        <v>136</v>
      </c>
      <c r="AU116" s="230" t="s">
        <v>82</v>
      </c>
      <c r="AY116" s="19" t="s">
        <v>133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80</v>
      </c>
      <c r="BK116" s="231">
        <f>ROUND(I116*H116,2)</f>
        <v>0</v>
      </c>
      <c r="BL116" s="19" t="s">
        <v>270</v>
      </c>
      <c r="BM116" s="230" t="s">
        <v>1521</v>
      </c>
    </row>
    <row r="117" s="2" customFormat="1" ht="16.5" customHeight="1">
      <c r="A117" s="40"/>
      <c r="B117" s="41"/>
      <c r="C117" s="220" t="s">
        <v>331</v>
      </c>
      <c r="D117" s="220" t="s">
        <v>136</v>
      </c>
      <c r="E117" s="221" t="s">
        <v>1522</v>
      </c>
      <c r="F117" s="222" t="s">
        <v>1523</v>
      </c>
      <c r="G117" s="223" t="s">
        <v>151</v>
      </c>
      <c r="H117" s="224">
        <v>5</v>
      </c>
      <c r="I117" s="225"/>
      <c r="J117" s="224">
        <f>ROUND(I117*H117,2)</f>
        <v>0</v>
      </c>
      <c r="K117" s="222" t="s">
        <v>1468</v>
      </c>
      <c r="L117" s="46"/>
      <c r="M117" s="226" t="s">
        <v>18</v>
      </c>
      <c r="N117" s="227" t="s">
        <v>43</v>
      </c>
      <c r="O117" s="86"/>
      <c r="P117" s="228">
        <f>O117*H117</f>
        <v>0</v>
      </c>
      <c r="Q117" s="228">
        <v>0.0018</v>
      </c>
      <c r="R117" s="228">
        <f>Q117*H117</f>
        <v>0.0089999999999999993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270</v>
      </c>
      <c r="AT117" s="230" t="s">
        <v>136</v>
      </c>
      <c r="AU117" s="230" t="s">
        <v>82</v>
      </c>
      <c r="AY117" s="19" t="s">
        <v>133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80</v>
      </c>
      <c r="BK117" s="231">
        <f>ROUND(I117*H117,2)</f>
        <v>0</v>
      </c>
      <c r="BL117" s="19" t="s">
        <v>270</v>
      </c>
      <c r="BM117" s="230" t="s">
        <v>1524</v>
      </c>
    </row>
    <row r="118" s="2" customFormat="1" ht="16.5" customHeight="1">
      <c r="A118" s="40"/>
      <c r="B118" s="41"/>
      <c r="C118" s="220" t="s">
        <v>337</v>
      </c>
      <c r="D118" s="220" t="s">
        <v>136</v>
      </c>
      <c r="E118" s="221" t="s">
        <v>1525</v>
      </c>
      <c r="F118" s="222" t="s">
        <v>1526</v>
      </c>
      <c r="G118" s="223" t="s">
        <v>151</v>
      </c>
      <c r="H118" s="224">
        <v>1</v>
      </c>
      <c r="I118" s="225"/>
      <c r="J118" s="224">
        <f>ROUND(I118*H118,2)</f>
        <v>0</v>
      </c>
      <c r="K118" s="222" t="s">
        <v>1468</v>
      </c>
      <c r="L118" s="46"/>
      <c r="M118" s="226" t="s">
        <v>18</v>
      </c>
      <c r="N118" s="227" t="s">
        <v>43</v>
      </c>
      <c r="O118" s="86"/>
      <c r="P118" s="228">
        <f>O118*H118</f>
        <v>0</v>
      </c>
      <c r="Q118" s="228">
        <v>0.00247</v>
      </c>
      <c r="R118" s="228">
        <f>Q118*H118</f>
        <v>0.00247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270</v>
      </c>
      <c r="AT118" s="230" t="s">
        <v>136</v>
      </c>
      <c r="AU118" s="230" t="s">
        <v>82</v>
      </c>
      <c r="AY118" s="19" t="s">
        <v>133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80</v>
      </c>
      <c r="BK118" s="231">
        <f>ROUND(I118*H118,2)</f>
        <v>0</v>
      </c>
      <c r="BL118" s="19" t="s">
        <v>270</v>
      </c>
      <c r="BM118" s="230" t="s">
        <v>1527</v>
      </c>
    </row>
    <row r="119" s="2" customFormat="1" ht="16.5" customHeight="1">
      <c r="A119" s="40"/>
      <c r="B119" s="41"/>
      <c r="C119" s="220" t="s">
        <v>7</v>
      </c>
      <c r="D119" s="220" t="s">
        <v>136</v>
      </c>
      <c r="E119" s="221" t="s">
        <v>1528</v>
      </c>
      <c r="F119" s="222" t="s">
        <v>1529</v>
      </c>
      <c r="G119" s="223" t="s">
        <v>151</v>
      </c>
      <c r="H119" s="224">
        <v>10</v>
      </c>
      <c r="I119" s="225"/>
      <c r="J119" s="224">
        <f>ROUND(I119*H119,2)</f>
        <v>0</v>
      </c>
      <c r="K119" s="222" t="s">
        <v>1468</v>
      </c>
      <c r="L119" s="46"/>
      <c r="M119" s="226" t="s">
        <v>18</v>
      </c>
      <c r="N119" s="227" t="s">
        <v>43</v>
      </c>
      <c r="O119" s="86"/>
      <c r="P119" s="228">
        <f>O119*H119</f>
        <v>0</v>
      </c>
      <c r="Q119" s="228">
        <v>0.0010100000000000001</v>
      </c>
      <c r="R119" s="228">
        <f>Q119*H119</f>
        <v>0.010100000000000001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270</v>
      </c>
      <c r="AT119" s="230" t="s">
        <v>136</v>
      </c>
      <c r="AU119" s="230" t="s">
        <v>82</v>
      </c>
      <c r="AY119" s="19" t="s">
        <v>133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80</v>
      </c>
      <c r="BK119" s="231">
        <f>ROUND(I119*H119,2)</f>
        <v>0</v>
      </c>
      <c r="BL119" s="19" t="s">
        <v>270</v>
      </c>
      <c r="BM119" s="230" t="s">
        <v>1530</v>
      </c>
    </row>
    <row r="120" s="2" customFormat="1" ht="16.5" customHeight="1">
      <c r="A120" s="40"/>
      <c r="B120" s="41"/>
      <c r="C120" s="220" t="s">
        <v>392</v>
      </c>
      <c r="D120" s="220" t="s">
        <v>136</v>
      </c>
      <c r="E120" s="221" t="s">
        <v>1531</v>
      </c>
      <c r="F120" s="222" t="s">
        <v>1532</v>
      </c>
      <c r="G120" s="223" t="s">
        <v>151</v>
      </c>
      <c r="H120" s="224">
        <v>2</v>
      </c>
      <c r="I120" s="225"/>
      <c r="J120" s="224">
        <f>ROUND(I120*H120,2)</f>
        <v>0</v>
      </c>
      <c r="K120" s="222" t="s">
        <v>1468</v>
      </c>
      <c r="L120" s="46"/>
      <c r="M120" s="226" t="s">
        <v>18</v>
      </c>
      <c r="N120" s="227" t="s">
        <v>43</v>
      </c>
      <c r="O120" s="86"/>
      <c r="P120" s="228">
        <f>O120*H120</f>
        <v>0</v>
      </c>
      <c r="Q120" s="228">
        <v>0.0013400000000000001</v>
      </c>
      <c r="R120" s="228">
        <f>Q120*H120</f>
        <v>0.0026800000000000001</v>
      </c>
      <c r="S120" s="228">
        <v>0</v>
      </c>
      <c r="T120" s="22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270</v>
      </c>
      <c r="AT120" s="230" t="s">
        <v>136</v>
      </c>
      <c r="AU120" s="230" t="s">
        <v>82</v>
      </c>
      <c r="AY120" s="19" t="s">
        <v>133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80</v>
      </c>
      <c r="BK120" s="231">
        <f>ROUND(I120*H120,2)</f>
        <v>0</v>
      </c>
      <c r="BL120" s="19" t="s">
        <v>270</v>
      </c>
      <c r="BM120" s="230" t="s">
        <v>1533</v>
      </c>
    </row>
    <row r="121" s="2" customFormat="1" ht="16.5" customHeight="1">
      <c r="A121" s="40"/>
      <c r="B121" s="41"/>
      <c r="C121" s="220" t="s">
        <v>400</v>
      </c>
      <c r="D121" s="220" t="s">
        <v>136</v>
      </c>
      <c r="E121" s="221" t="s">
        <v>1534</v>
      </c>
      <c r="F121" s="222" t="s">
        <v>1535</v>
      </c>
      <c r="G121" s="223" t="s">
        <v>505</v>
      </c>
      <c r="H121" s="224">
        <v>8</v>
      </c>
      <c r="I121" s="225"/>
      <c r="J121" s="224">
        <f>ROUND(I121*H121,2)</f>
        <v>0</v>
      </c>
      <c r="K121" s="222" t="s">
        <v>1468</v>
      </c>
      <c r="L121" s="46"/>
      <c r="M121" s="226" t="s">
        <v>18</v>
      </c>
      <c r="N121" s="227" t="s">
        <v>43</v>
      </c>
      <c r="O121" s="86"/>
      <c r="P121" s="228">
        <f>O121*H121</f>
        <v>0</v>
      </c>
      <c r="Q121" s="228">
        <v>0.0012600000000000001</v>
      </c>
      <c r="R121" s="228">
        <f>Q121*H121</f>
        <v>0.01008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270</v>
      </c>
      <c r="AT121" s="230" t="s">
        <v>136</v>
      </c>
      <c r="AU121" s="230" t="s">
        <v>82</v>
      </c>
      <c r="AY121" s="19" t="s">
        <v>133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80</v>
      </c>
      <c r="BK121" s="231">
        <f>ROUND(I121*H121,2)</f>
        <v>0</v>
      </c>
      <c r="BL121" s="19" t="s">
        <v>270</v>
      </c>
      <c r="BM121" s="230" t="s">
        <v>1536</v>
      </c>
    </row>
    <row r="122" s="14" customFormat="1">
      <c r="A122" s="14"/>
      <c r="B122" s="243"/>
      <c r="C122" s="244"/>
      <c r="D122" s="234" t="s">
        <v>143</v>
      </c>
      <c r="E122" s="245" t="s">
        <v>18</v>
      </c>
      <c r="F122" s="246" t="s">
        <v>1537</v>
      </c>
      <c r="G122" s="244"/>
      <c r="H122" s="247">
        <v>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143</v>
      </c>
      <c r="AU122" s="253" t="s">
        <v>82</v>
      </c>
      <c r="AV122" s="14" t="s">
        <v>82</v>
      </c>
      <c r="AW122" s="14" t="s">
        <v>34</v>
      </c>
      <c r="AX122" s="14" t="s">
        <v>80</v>
      </c>
      <c r="AY122" s="253" t="s">
        <v>133</v>
      </c>
    </row>
    <row r="123" s="2" customFormat="1" ht="16.5" customHeight="1">
      <c r="A123" s="40"/>
      <c r="B123" s="41"/>
      <c r="C123" s="220" t="s">
        <v>408</v>
      </c>
      <c r="D123" s="220" t="s">
        <v>136</v>
      </c>
      <c r="E123" s="221" t="s">
        <v>1538</v>
      </c>
      <c r="F123" s="222" t="s">
        <v>1539</v>
      </c>
      <c r="G123" s="223" t="s">
        <v>505</v>
      </c>
      <c r="H123" s="224">
        <v>39</v>
      </c>
      <c r="I123" s="225"/>
      <c r="J123" s="224">
        <f>ROUND(I123*H123,2)</f>
        <v>0</v>
      </c>
      <c r="K123" s="222" t="s">
        <v>1468</v>
      </c>
      <c r="L123" s="46"/>
      <c r="M123" s="226" t="s">
        <v>18</v>
      </c>
      <c r="N123" s="227" t="s">
        <v>43</v>
      </c>
      <c r="O123" s="86"/>
      <c r="P123" s="228">
        <f>O123*H123</f>
        <v>0</v>
      </c>
      <c r="Q123" s="228">
        <v>0.00175</v>
      </c>
      <c r="R123" s="228">
        <f>Q123*H123</f>
        <v>0.068250000000000005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270</v>
      </c>
      <c r="AT123" s="230" t="s">
        <v>136</v>
      </c>
      <c r="AU123" s="230" t="s">
        <v>82</v>
      </c>
      <c r="AY123" s="19" t="s">
        <v>133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80</v>
      </c>
      <c r="BK123" s="231">
        <f>ROUND(I123*H123,2)</f>
        <v>0</v>
      </c>
      <c r="BL123" s="19" t="s">
        <v>270</v>
      </c>
      <c r="BM123" s="230" t="s">
        <v>1540</v>
      </c>
    </row>
    <row r="124" s="14" customFormat="1">
      <c r="A124" s="14"/>
      <c r="B124" s="243"/>
      <c r="C124" s="244"/>
      <c r="D124" s="234" t="s">
        <v>143</v>
      </c>
      <c r="E124" s="245" t="s">
        <v>18</v>
      </c>
      <c r="F124" s="246" t="s">
        <v>1541</v>
      </c>
      <c r="G124" s="244"/>
      <c r="H124" s="247">
        <v>39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143</v>
      </c>
      <c r="AU124" s="253" t="s">
        <v>82</v>
      </c>
      <c r="AV124" s="14" t="s">
        <v>82</v>
      </c>
      <c r="AW124" s="14" t="s">
        <v>34</v>
      </c>
      <c r="AX124" s="14" t="s">
        <v>80</v>
      </c>
      <c r="AY124" s="253" t="s">
        <v>133</v>
      </c>
    </row>
    <row r="125" s="2" customFormat="1" ht="16.5" customHeight="1">
      <c r="A125" s="40"/>
      <c r="B125" s="41"/>
      <c r="C125" s="220" t="s">
        <v>425</v>
      </c>
      <c r="D125" s="220" t="s">
        <v>136</v>
      </c>
      <c r="E125" s="221" t="s">
        <v>1542</v>
      </c>
      <c r="F125" s="222" t="s">
        <v>1543</v>
      </c>
      <c r="G125" s="223" t="s">
        <v>505</v>
      </c>
      <c r="H125" s="224">
        <v>2</v>
      </c>
      <c r="I125" s="225"/>
      <c r="J125" s="224">
        <f>ROUND(I125*H125,2)</f>
        <v>0</v>
      </c>
      <c r="K125" s="222" t="s">
        <v>1468</v>
      </c>
      <c r="L125" s="46"/>
      <c r="M125" s="226" t="s">
        <v>18</v>
      </c>
      <c r="N125" s="227" t="s">
        <v>43</v>
      </c>
      <c r="O125" s="86"/>
      <c r="P125" s="228">
        <f>O125*H125</f>
        <v>0</v>
      </c>
      <c r="Q125" s="228">
        <v>0.00059000000000000003</v>
      </c>
      <c r="R125" s="228">
        <f>Q125*H125</f>
        <v>0.0011800000000000001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270</v>
      </c>
      <c r="AT125" s="230" t="s">
        <v>136</v>
      </c>
      <c r="AU125" s="230" t="s">
        <v>82</v>
      </c>
      <c r="AY125" s="19" t="s">
        <v>133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80</v>
      </c>
      <c r="BK125" s="231">
        <f>ROUND(I125*H125,2)</f>
        <v>0</v>
      </c>
      <c r="BL125" s="19" t="s">
        <v>270</v>
      </c>
      <c r="BM125" s="230" t="s">
        <v>1544</v>
      </c>
    </row>
    <row r="126" s="14" customFormat="1">
      <c r="A126" s="14"/>
      <c r="B126" s="243"/>
      <c r="C126" s="244"/>
      <c r="D126" s="234" t="s">
        <v>143</v>
      </c>
      <c r="E126" s="245" t="s">
        <v>18</v>
      </c>
      <c r="F126" s="246" t="s">
        <v>1545</v>
      </c>
      <c r="G126" s="244"/>
      <c r="H126" s="247">
        <v>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143</v>
      </c>
      <c r="AU126" s="253" t="s">
        <v>82</v>
      </c>
      <c r="AV126" s="14" t="s">
        <v>82</v>
      </c>
      <c r="AW126" s="14" t="s">
        <v>34</v>
      </c>
      <c r="AX126" s="14" t="s">
        <v>80</v>
      </c>
      <c r="AY126" s="253" t="s">
        <v>133</v>
      </c>
    </row>
    <row r="127" s="2" customFormat="1" ht="16.5" customHeight="1">
      <c r="A127" s="40"/>
      <c r="B127" s="41"/>
      <c r="C127" s="220" t="s">
        <v>430</v>
      </c>
      <c r="D127" s="220" t="s">
        <v>136</v>
      </c>
      <c r="E127" s="221" t="s">
        <v>1546</v>
      </c>
      <c r="F127" s="222" t="s">
        <v>1547</v>
      </c>
      <c r="G127" s="223" t="s">
        <v>505</v>
      </c>
      <c r="H127" s="224">
        <v>17</v>
      </c>
      <c r="I127" s="225"/>
      <c r="J127" s="224">
        <f>ROUND(I127*H127,2)</f>
        <v>0</v>
      </c>
      <c r="K127" s="222" t="s">
        <v>1468</v>
      </c>
      <c r="L127" s="46"/>
      <c r="M127" s="226" t="s">
        <v>18</v>
      </c>
      <c r="N127" s="227" t="s">
        <v>43</v>
      </c>
      <c r="O127" s="86"/>
      <c r="P127" s="228">
        <f>O127*H127</f>
        <v>0</v>
      </c>
      <c r="Q127" s="228">
        <v>0.0012099999999999999</v>
      </c>
      <c r="R127" s="228">
        <f>Q127*H127</f>
        <v>0.020569999999999998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270</v>
      </c>
      <c r="AT127" s="230" t="s">
        <v>136</v>
      </c>
      <c r="AU127" s="230" t="s">
        <v>82</v>
      </c>
      <c r="AY127" s="19" t="s">
        <v>133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80</v>
      </c>
      <c r="BK127" s="231">
        <f>ROUND(I127*H127,2)</f>
        <v>0</v>
      </c>
      <c r="BL127" s="19" t="s">
        <v>270</v>
      </c>
      <c r="BM127" s="230" t="s">
        <v>1548</v>
      </c>
    </row>
    <row r="128" s="14" customFormat="1">
      <c r="A128" s="14"/>
      <c r="B128" s="243"/>
      <c r="C128" s="244"/>
      <c r="D128" s="234" t="s">
        <v>143</v>
      </c>
      <c r="E128" s="245" t="s">
        <v>18</v>
      </c>
      <c r="F128" s="246" t="s">
        <v>1545</v>
      </c>
      <c r="G128" s="244"/>
      <c r="H128" s="247">
        <v>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143</v>
      </c>
      <c r="AU128" s="253" t="s">
        <v>82</v>
      </c>
      <c r="AV128" s="14" t="s">
        <v>82</v>
      </c>
      <c r="AW128" s="14" t="s">
        <v>34</v>
      </c>
      <c r="AX128" s="14" t="s">
        <v>72</v>
      </c>
      <c r="AY128" s="253" t="s">
        <v>133</v>
      </c>
    </row>
    <row r="129" s="14" customFormat="1">
      <c r="A129" s="14"/>
      <c r="B129" s="243"/>
      <c r="C129" s="244"/>
      <c r="D129" s="234" t="s">
        <v>143</v>
      </c>
      <c r="E129" s="245" t="s">
        <v>18</v>
      </c>
      <c r="F129" s="246" t="s">
        <v>1549</v>
      </c>
      <c r="G129" s="244"/>
      <c r="H129" s="247">
        <v>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143</v>
      </c>
      <c r="AU129" s="253" t="s">
        <v>82</v>
      </c>
      <c r="AV129" s="14" t="s">
        <v>82</v>
      </c>
      <c r="AW129" s="14" t="s">
        <v>34</v>
      </c>
      <c r="AX129" s="14" t="s">
        <v>72</v>
      </c>
      <c r="AY129" s="253" t="s">
        <v>133</v>
      </c>
    </row>
    <row r="130" s="14" customFormat="1">
      <c r="A130" s="14"/>
      <c r="B130" s="243"/>
      <c r="C130" s="244"/>
      <c r="D130" s="234" t="s">
        <v>143</v>
      </c>
      <c r="E130" s="245" t="s">
        <v>18</v>
      </c>
      <c r="F130" s="246" t="s">
        <v>1550</v>
      </c>
      <c r="G130" s="244"/>
      <c r="H130" s="247">
        <v>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143</v>
      </c>
      <c r="AU130" s="253" t="s">
        <v>82</v>
      </c>
      <c r="AV130" s="14" t="s">
        <v>82</v>
      </c>
      <c r="AW130" s="14" t="s">
        <v>34</v>
      </c>
      <c r="AX130" s="14" t="s">
        <v>72</v>
      </c>
      <c r="AY130" s="253" t="s">
        <v>133</v>
      </c>
    </row>
    <row r="131" s="14" customFormat="1">
      <c r="A131" s="14"/>
      <c r="B131" s="243"/>
      <c r="C131" s="244"/>
      <c r="D131" s="234" t="s">
        <v>143</v>
      </c>
      <c r="E131" s="245" t="s">
        <v>18</v>
      </c>
      <c r="F131" s="246" t="s">
        <v>1551</v>
      </c>
      <c r="G131" s="244"/>
      <c r="H131" s="247">
        <v>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143</v>
      </c>
      <c r="AU131" s="253" t="s">
        <v>82</v>
      </c>
      <c r="AV131" s="14" t="s">
        <v>82</v>
      </c>
      <c r="AW131" s="14" t="s">
        <v>34</v>
      </c>
      <c r="AX131" s="14" t="s">
        <v>72</v>
      </c>
      <c r="AY131" s="253" t="s">
        <v>133</v>
      </c>
    </row>
    <row r="132" s="14" customFormat="1">
      <c r="A132" s="14"/>
      <c r="B132" s="243"/>
      <c r="C132" s="244"/>
      <c r="D132" s="234" t="s">
        <v>143</v>
      </c>
      <c r="E132" s="245" t="s">
        <v>18</v>
      </c>
      <c r="F132" s="246" t="s">
        <v>1552</v>
      </c>
      <c r="G132" s="244"/>
      <c r="H132" s="247">
        <v>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143</v>
      </c>
      <c r="AU132" s="253" t="s">
        <v>82</v>
      </c>
      <c r="AV132" s="14" t="s">
        <v>82</v>
      </c>
      <c r="AW132" s="14" t="s">
        <v>34</v>
      </c>
      <c r="AX132" s="14" t="s">
        <v>72</v>
      </c>
      <c r="AY132" s="253" t="s">
        <v>133</v>
      </c>
    </row>
    <row r="133" s="14" customFormat="1">
      <c r="A133" s="14"/>
      <c r="B133" s="243"/>
      <c r="C133" s="244"/>
      <c r="D133" s="234" t="s">
        <v>143</v>
      </c>
      <c r="E133" s="245" t="s">
        <v>18</v>
      </c>
      <c r="F133" s="246" t="s">
        <v>1553</v>
      </c>
      <c r="G133" s="244"/>
      <c r="H133" s="247">
        <v>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143</v>
      </c>
      <c r="AU133" s="253" t="s">
        <v>82</v>
      </c>
      <c r="AV133" s="14" t="s">
        <v>82</v>
      </c>
      <c r="AW133" s="14" t="s">
        <v>34</v>
      </c>
      <c r="AX133" s="14" t="s">
        <v>72</v>
      </c>
      <c r="AY133" s="253" t="s">
        <v>133</v>
      </c>
    </row>
    <row r="134" s="15" customFormat="1">
      <c r="A134" s="15"/>
      <c r="B134" s="254"/>
      <c r="C134" s="255"/>
      <c r="D134" s="234" t="s">
        <v>143</v>
      </c>
      <c r="E134" s="256" t="s">
        <v>18</v>
      </c>
      <c r="F134" s="257" t="s">
        <v>148</v>
      </c>
      <c r="G134" s="255"/>
      <c r="H134" s="258">
        <v>17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143</v>
      </c>
      <c r="AU134" s="264" t="s">
        <v>82</v>
      </c>
      <c r="AV134" s="15" t="s">
        <v>141</v>
      </c>
      <c r="AW134" s="15" t="s">
        <v>34</v>
      </c>
      <c r="AX134" s="15" t="s">
        <v>80</v>
      </c>
      <c r="AY134" s="264" t="s">
        <v>133</v>
      </c>
    </row>
    <row r="135" s="2" customFormat="1" ht="16.5" customHeight="1">
      <c r="A135" s="40"/>
      <c r="B135" s="41"/>
      <c r="C135" s="220" t="s">
        <v>434</v>
      </c>
      <c r="D135" s="220" t="s">
        <v>136</v>
      </c>
      <c r="E135" s="221" t="s">
        <v>1554</v>
      </c>
      <c r="F135" s="222" t="s">
        <v>1555</v>
      </c>
      <c r="G135" s="223" t="s">
        <v>505</v>
      </c>
      <c r="H135" s="224">
        <v>44</v>
      </c>
      <c r="I135" s="225"/>
      <c r="J135" s="224">
        <f>ROUND(I135*H135,2)</f>
        <v>0</v>
      </c>
      <c r="K135" s="222" t="s">
        <v>1468</v>
      </c>
      <c r="L135" s="46"/>
      <c r="M135" s="226" t="s">
        <v>18</v>
      </c>
      <c r="N135" s="227" t="s">
        <v>43</v>
      </c>
      <c r="O135" s="86"/>
      <c r="P135" s="228">
        <f>O135*H135</f>
        <v>0</v>
      </c>
      <c r="Q135" s="228">
        <v>0.00035</v>
      </c>
      <c r="R135" s="228">
        <f>Q135*H135</f>
        <v>0.015400000000000001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270</v>
      </c>
      <c r="AT135" s="230" t="s">
        <v>136</v>
      </c>
      <c r="AU135" s="230" t="s">
        <v>82</v>
      </c>
      <c r="AY135" s="19" t="s">
        <v>133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80</v>
      </c>
      <c r="BK135" s="231">
        <f>ROUND(I135*H135,2)</f>
        <v>0</v>
      </c>
      <c r="BL135" s="19" t="s">
        <v>270</v>
      </c>
      <c r="BM135" s="230" t="s">
        <v>1556</v>
      </c>
    </row>
    <row r="136" s="14" customFormat="1">
      <c r="A136" s="14"/>
      <c r="B136" s="243"/>
      <c r="C136" s="244"/>
      <c r="D136" s="234" t="s">
        <v>143</v>
      </c>
      <c r="E136" s="245" t="s">
        <v>18</v>
      </c>
      <c r="F136" s="246" t="s">
        <v>1557</v>
      </c>
      <c r="G136" s="244"/>
      <c r="H136" s="247">
        <v>10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143</v>
      </c>
      <c r="AU136" s="253" t="s">
        <v>82</v>
      </c>
      <c r="AV136" s="14" t="s">
        <v>82</v>
      </c>
      <c r="AW136" s="14" t="s">
        <v>34</v>
      </c>
      <c r="AX136" s="14" t="s">
        <v>72</v>
      </c>
      <c r="AY136" s="253" t="s">
        <v>133</v>
      </c>
    </row>
    <row r="137" s="14" customFormat="1">
      <c r="A137" s="14"/>
      <c r="B137" s="243"/>
      <c r="C137" s="244"/>
      <c r="D137" s="234" t="s">
        <v>143</v>
      </c>
      <c r="E137" s="245" t="s">
        <v>18</v>
      </c>
      <c r="F137" s="246" t="s">
        <v>1558</v>
      </c>
      <c r="G137" s="244"/>
      <c r="H137" s="247">
        <v>10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143</v>
      </c>
      <c r="AU137" s="253" t="s">
        <v>82</v>
      </c>
      <c r="AV137" s="14" t="s">
        <v>82</v>
      </c>
      <c r="AW137" s="14" t="s">
        <v>34</v>
      </c>
      <c r="AX137" s="14" t="s">
        <v>72</v>
      </c>
      <c r="AY137" s="253" t="s">
        <v>133</v>
      </c>
    </row>
    <row r="138" s="14" customFormat="1">
      <c r="A138" s="14"/>
      <c r="B138" s="243"/>
      <c r="C138" s="244"/>
      <c r="D138" s="234" t="s">
        <v>143</v>
      </c>
      <c r="E138" s="245" t="s">
        <v>18</v>
      </c>
      <c r="F138" s="246" t="s">
        <v>1559</v>
      </c>
      <c r="G138" s="244"/>
      <c r="H138" s="247">
        <v>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143</v>
      </c>
      <c r="AU138" s="253" t="s">
        <v>82</v>
      </c>
      <c r="AV138" s="14" t="s">
        <v>82</v>
      </c>
      <c r="AW138" s="14" t="s">
        <v>34</v>
      </c>
      <c r="AX138" s="14" t="s">
        <v>72</v>
      </c>
      <c r="AY138" s="253" t="s">
        <v>133</v>
      </c>
    </row>
    <row r="139" s="14" customFormat="1">
      <c r="A139" s="14"/>
      <c r="B139" s="243"/>
      <c r="C139" s="244"/>
      <c r="D139" s="234" t="s">
        <v>143</v>
      </c>
      <c r="E139" s="245" t="s">
        <v>18</v>
      </c>
      <c r="F139" s="246" t="s">
        <v>1560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143</v>
      </c>
      <c r="AU139" s="253" t="s">
        <v>82</v>
      </c>
      <c r="AV139" s="14" t="s">
        <v>82</v>
      </c>
      <c r="AW139" s="14" t="s">
        <v>34</v>
      </c>
      <c r="AX139" s="14" t="s">
        <v>72</v>
      </c>
      <c r="AY139" s="253" t="s">
        <v>133</v>
      </c>
    </row>
    <row r="140" s="14" customFormat="1">
      <c r="A140" s="14"/>
      <c r="B140" s="243"/>
      <c r="C140" s="244"/>
      <c r="D140" s="234" t="s">
        <v>143</v>
      </c>
      <c r="E140" s="245" t="s">
        <v>18</v>
      </c>
      <c r="F140" s="246" t="s">
        <v>1561</v>
      </c>
      <c r="G140" s="244"/>
      <c r="H140" s="247">
        <v>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143</v>
      </c>
      <c r="AU140" s="253" t="s">
        <v>82</v>
      </c>
      <c r="AV140" s="14" t="s">
        <v>82</v>
      </c>
      <c r="AW140" s="14" t="s">
        <v>34</v>
      </c>
      <c r="AX140" s="14" t="s">
        <v>72</v>
      </c>
      <c r="AY140" s="253" t="s">
        <v>133</v>
      </c>
    </row>
    <row r="141" s="14" customFormat="1">
      <c r="A141" s="14"/>
      <c r="B141" s="243"/>
      <c r="C141" s="244"/>
      <c r="D141" s="234" t="s">
        <v>143</v>
      </c>
      <c r="E141" s="245" t="s">
        <v>18</v>
      </c>
      <c r="F141" s="246" t="s">
        <v>1562</v>
      </c>
      <c r="G141" s="244"/>
      <c r="H141" s="247">
        <v>12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143</v>
      </c>
      <c r="AU141" s="253" t="s">
        <v>82</v>
      </c>
      <c r="AV141" s="14" t="s">
        <v>82</v>
      </c>
      <c r="AW141" s="14" t="s">
        <v>34</v>
      </c>
      <c r="AX141" s="14" t="s">
        <v>72</v>
      </c>
      <c r="AY141" s="253" t="s">
        <v>133</v>
      </c>
    </row>
    <row r="142" s="15" customFormat="1">
      <c r="A142" s="15"/>
      <c r="B142" s="254"/>
      <c r="C142" s="255"/>
      <c r="D142" s="234" t="s">
        <v>143</v>
      </c>
      <c r="E142" s="256" t="s">
        <v>18</v>
      </c>
      <c r="F142" s="257" t="s">
        <v>148</v>
      </c>
      <c r="G142" s="255"/>
      <c r="H142" s="258">
        <v>44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143</v>
      </c>
      <c r="AU142" s="264" t="s">
        <v>82</v>
      </c>
      <c r="AV142" s="15" t="s">
        <v>141</v>
      </c>
      <c r="AW142" s="15" t="s">
        <v>34</v>
      </c>
      <c r="AX142" s="15" t="s">
        <v>80</v>
      </c>
      <c r="AY142" s="264" t="s">
        <v>133</v>
      </c>
    </row>
    <row r="143" s="2" customFormat="1" ht="16.5" customHeight="1">
      <c r="A143" s="40"/>
      <c r="B143" s="41"/>
      <c r="C143" s="220" t="s">
        <v>440</v>
      </c>
      <c r="D143" s="220" t="s">
        <v>136</v>
      </c>
      <c r="E143" s="221" t="s">
        <v>1563</v>
      </c>
      <c r="F143" s="222" t="s">
        <v>1564</v>
      </c>
      <c r="G143" s="223" t="s">
        <v>505</v>
      </c>
      <c r="H143" s="224">
        <v>16</v>
      </c>
      <c r="I143" s="225"/>
      <c r="J143" s="224">
        <f>ROUND(I143*H143,2)</f>
        <v>0</v>
      </c>
      <c r="K143" s="222" t="s">
        <v>1468</v>
      </c>
      <c r="L143" s="46"/>
      <c r="M143" s="226" t="s">
        <v>18</v>
      </c>
      <c r="N143" s="227" t="s">
        <v>43</v>
      </c>
      <c r="O143" s="86"/>
      <c r="P143" s="228">
        <f>O143*H143</f>
        <v>0</v>
      </c>
      <c r="Q143" s="228">
        <v>0.00056999999999999998</v>
      </c>
      <c r="R143" s="228">
        <f>Q143*H143</f>
        <v>0.0091199999999999996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270</v>
      </c>
      <c r="AT143" s="230" t="s">
        <v>136</v>
      </c>
      <c r="AU143" s="230" t="s">
        <v>82</v>
      </c>
      <c r="AY143" s="19" t="s">
        <v>133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80</v>
      </c>
      <c r="BK143" s="231">
        <f>ROUND(I143*H143,2)</f>
        <v>0</v>
      </c>
      <c r="BL143" s="19" t="s">
        <v>270</v>
      </c>
      <c r="BM143" s="230" t="s">
        <v>1565</v>
      </c>
    </row>
    <row r="144" s="14" customFormat="1">
      <c r="A144" s="14"/>
      <c r="B144" s="243"/>
      <c r="C144" s="244"/>
      <c r="D144" s="234" t="s">
        <v>143</v>
      </c>
      <c r="E144" s="245" t="s">
        <v>18</v>
      </c>
      <c r="F144" s="246" t="s">
        <v>1566</v>
      </c>
      <c r="G144" s="244"/>
      <c r="H144" s="247">
        <v>7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143</v>
      </c>
      <c r="AU144" s="253" t="s">
        <v>82</v>
      </c>
      <c r="AV144" s="14" t="s">
        <v>82</v>
      </c>
      <c r="AW144" s="14" t="s">
        <v>34</v>
      </c>
      <c r="AX144" s="14" t="s">
        <v>72</v>
      </c>
      <c r="AY144" s="253" t="s">
        <v>133</v>
      </c>
    </row>
    <row r="145" s="14" customFormat="1">
      <c r="A145" s="14"/>
      <c r="B145" s="243"/>
      <c r="C145" s="244"/>
      <c r="D145" s="234" t="s">
        <v>143</v>
      </c>
      <c r="E145" s="245" t="s">
        <v>18</v>
      </c>
      <c r="F145" s="246" t="s">
        <v>1567</v>
      </c>
      <c r="G145" s="244"/>
      <c r="H145" s="247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143</v>
      </c>
      <c r="AU145" s="253" t="s">
        <v>82</v>
      </c>
      <c r="AV145" s="14" t="s">
        <v>82</v>
      </c>
      <c r="AW145" s="14" t="s">
        <v>34</v>
      </c>
      <c r="AX145" s="14" t="s">
        <v>72</v>
      </c>
      <c r="AY145" s="253" t="s">
        <v>133</v>
      </c>
    </row>
    <row r="146" s="14" customFormat="1">
      <c r="A146" s="14"/>
      <c r="B146" s="243"/>
      <c r="C146" s="244"/>
      <c r="D146" s="234" t="s">
        <v>143</v>
      </c>
      <c r="E146" s="245" t="s">
        <v>18</v>
      </c>
      <c r="F146" s="246" t="s">
        <v>1568</v>
      </c>
      <c r="G146" s="244"/>
      <c r="H146" s="247">
        <v>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143</v>
      </c>
      <c r="AU146" s="253" t="s">
        <v>82</v>
      </c>
      <c r="AV146" s="14" t="s">
        <v>82</v>
      </c>
      <c r="AW146" s="14" t="s">
        <v>34</v>
      </c>
      <c r="AX146" s="14" t="s">
        <v>72</v>
      </c>
      <c r="AY146" s="253" t="s">
        <v>133</v>
      </c>
    </row>
    <row r="147" s="14" customFormat="1">
      <c r="A147" s="14"/>
      <c r="B147" s="243"/>
      <c r="C147" s="244"/>
      <c r="D147" s="234" t="s">
        <v>143</v>
      </c>
      <c r="E147" s="245" t="s">
        <v>18</v>
      </c>
      <c r="F147" s="246" t="s">
        <v>1569</v>
      </c>
      <c r="G147" s="244"/>
      <c r="H147" s="247">
        <v>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143</v>
      </c>
      <c r="AU147" s="253" t="s">
        <v>82</v>
      </c>
      <c r="AV147" s="14" t="s">
        <v>82</v>
      </c>
      <c r="AW147" s="14" t="s">
        <v>34</v>
      </c>
      <c r="AX147" s="14" t="s">
        <v>72</v>
      </c>
      <c r="AY147" s="253" t="s">
        <v>133</v>
      </c>
    </row>
    <row r="148" s="15" customFormat="1">
      <c r="A148" s="15"/>
      <c r="B148" s="254"/>
      <c r="C148" s="255"/>
      <c r="D148" s="234" t="s">
        <v>143</v>
      </c>
      <c r="E148" s="256" t="s">
        <v>18</v>
      </c>
      <c r="F148" s="257" t="s">
        <v>148</v>
      </c>
      <c r="G148" s="255"/>
      <c r="H148" s="258">
        <v>16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143</v>
      </c>
      <c r="AU148" s="264" t="s">
        <v>82</v>
      </c>
      <c r="AV148" s="15" t="s">
        <v>141</v>
      </c>
      <c r="AW148" s="15" t="s">
        <v>34</v>
      </c>
      <c r="AX148" s="15" t="s">
        <v>80</v>
      </c>
      <c r="AY148" s="264" t="s">
        <v>133</v>
      </c>
    </row>
    <row r="149" s="2" customFormat="1" ht="16.5" customHeight="1">
      <c r="A149" s="40"/>
      <c r="B149" s="41"/>
      <c r="C149" s="220" t="s">
        <v>445</v>
      </c>
      <c r="D149" s="220" t="s">
        <v>136</v>
      </c>
      <c r="E149" s="221" t="s">
        <v>1570</v>
      </c>
      <c r="F149" s="222" t="s">
        <v>1571</v>
      </c>
      <c r="G149" s="223" t="s">
        <v>505</v>
      </c>
      <c r="H149" s="224">
        <v>27</v>
      </c>
      <c r="I149" s="225"/>
      <c r="J149" s="224">
        <f>ROUND(I149*H149,2)</f>
        <v>0</v>
      </c>
      <c r="K149" s="222" t="s">
        <v>1468</v>
      </c>
      <c r="L149" s="46"/>
      <c r="M149" s="226" t="s">
        <v>18</v>
      </c>
      <c r="N149" s="227" t="s">
        <v>43</v>
      </c>
      <c r="O149" s="86"/>
      <c r="P149" s="228">
        <f>O149*H149</f>
        <v>0</v>
      </c>
      <c r="Q149" s="228">
        <v>0.00114</v>
      </c>
      <c r="R149" s="228">
        <f>Q149*H149</f>
        <v>0.030779999999999998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270</v>
      </c>
      <c r="AT149" s="230" t="s">
        <v>136</v>
      </c>
      <c r="AU149" s="230" t="s">
        <v>82</v>
      </c>
      <c r="AY149" s="19" t="s">
        <v>133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80</v>
      </c>
      <c r="BK149" s="231">
        <f>ROUND(I149*H149,2)</f>
        <v>0</v>
      </c>
      <c r="BL149" s="19" t="s">
        <v>270</v>
      </c>
      <c r="BM149" s="230" t="s">
        <v>1572</v>
      </c>
    </row>
    <row r="150" s="14" customFormat="1">
      <c r="A150" s="14"/>
      <c r="B150" s="243"/>
      <c r="C150" s="244"/>
      <c r="D150" s="234" t="s">
        <v>143</v>
      </c>
      <c r="E150" s="245" t="s">
        <v>18</v>
      </c>
      <c r="F150" s="246" t="s">
        <v>1573</v>
      </c>
      <c r="G150" s="244"/>
      <c r="H150" s="247">
        <v>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143</v>
      </c>
      <c r="AU150" s="253" t="s">
        <v>82</v>
      </c>
      <c r="AV150" s="14" t="s">
        <v>82</v>
      </c>
      <c r="AW150" s="14" t="s">
        <v>34</v>
      </c>
      <c r="AX150" s="14" t="s">
        <v>72</v>
      </c>
      <c r="AY150" s="253" t="s">
        <v>133</v>
      </c>
    </row>
    <row r="151" s="14" customFormat="1">
      <c r="A151" s="14"/>
      <c r="B151" s="243"/>
      <c r="C151" s="244"/>
      <c r="D151" s="234" t="s">
        <v>143</v>
      </c>
      <c r="E151" s="245" t="s">
        <v>18</v>
      </c>
      <c r="F151" s="246" t="s">
        <v>1574</v>
      </c>
      <c r="G151" s="244"/>
      <c r="H151" s="247">
        <v>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143</v>
      </c>
      <c r="AU151" s="253" t="s">
        <v>82</v>
      </c>
      <c r="AV151" s="14" t="s">
        <v>82</v>
      </c>
      <c r="AW151" s="14" t="s">
        <v>34</v>
      </c>
      <c r="AX151" s="14" t="s">
        <v>72</v>
      </c>
      <c r="AY151" s="253" t="s">
        <v>133</v>
      </c>
    </row>
    <row r="152" s="14" customFormat="1">
      <c r="A152" s="14"/>
      <c r="B152" s="243"/>
      <c r="C152" s="244"/>
      <c r="D152" s="234" t="s">
        <v>143</v>
      </c>
      <c r="E152" s="245" t="s">
        <v>18</v>
      </c>
      <c r="F152" s="246" t="s">
        <v>1575</v>
      </c>
      <c r="G152" s="244"/>
      <c r="H152" s="247">
        <v>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143</v>
      </c>
      <c r="AU152" s="253" t="s">
        <v>82</v>
      </c>
      <c r="AV152" s="14" t="s">
        <v>82</v>
      </c>
      <c r="AW152" s="14" t="s">
        <v>34</v>
      </c>
      <c r="AX152" s="14" t="s">
        <v>72</v>
      </c>
      <c r="AY152" s="253" t="s">
        <v>133</v>
      </c>
    </row>
    <row r="153" s="14" customFormat="1">
      <c r="A153" s="14"/>
      <c r="B153" s="243"/>
      <c r="C153" s="244"/>
      <c r="D153" s="234" t="s">
        <v>143</v>
      </c>
      <c r="E153" s="245" t="s">
        <v>18</v>
      </c>
      <c r="F153" s="246" t="s">
        <v>1576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143</v>
      </c>
      <c r="AU153" s="253" t="s">
        <v>82</v>
      </c>
      <c r="AV153" s="14" t="s">
        <v>82</v>
      </c>
      <c r="AW153" s="14" t="s">
        <v>34</v>
      </c>
      <c r="AX153" s="14" t="s">
        <v>72</v>
      </c>
      <c r="AY153" s="253" t="s">
        <v>133</v>
      </c>
    </row>
    <row r="154" s="14" customFormat="1">
      <c r="A154" s="14"/>
      <c r="B154" s="243"/>
      <c r="C154" s="244"/>
      <c r="D154" s="234" t="s">
        <v>143</v>
      </c>
      <c r="E154" s="245" t="s">
        <v>18</v>
      </c>
      <c r="F154" s="246" t="s">
        <v>1577</v>
      </c>
      <c r="G154" s="244"/>
      <c r="H154" s="247">
        <v>4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143</v>
      </c>
      <c r="AU154" s="253" t="s">
        <v>82</v>
      </c>
      <c r="AV154" s="14" t="s">
        <v>82</v>
      </c>
      <c r="AW154" s="14" t="s">
        <v>34</v>
      </c>
      <c r="AX154" s="14" t="s">
        <v>72</v>
      </c>
      <c r="AY154" s="253" t="s">
        <v>133</v>
      </c>
    </row>
    <row r="155" s="14" customFormat="1">
      <c r="A155" s="14"/>
      <c r="B155" s="243"/>
      <c r="C155" s="244"/>
      <c r="D155" s="234" t="s">
        <v>143</v>
      </c>
      <c r="E155" s="245" t="s">
        <v>18</v>
      </c>
      <c r="F155" s="246" t="s">
        <v>1545</v>
      </c>
      <c r="G155" s="244"/>
      <c r="H155" s="247">
        <v>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143</v>
      </c>
      <c r="AU155" s="253" t="s">
        <v>82</v>
      </c>
      <c r="AV155" s="14" t="s">
        <v>82</v>
      </c>
      <c r="AW155" s="14" t="s">
        <v>34</v>
      </c>
      <c r="AX155" s="14" t="s">
        <v>72</v>
      </c>
      <c r="AY155" s="253" t="s">
        <v>133</v>
      </c>
    </row>
    <row r="156" s="15" customFormat="1">
      <c r="A156" s="15"/>
      <c r="B156" s="254"/>
      <c r="C156" s="255"/>
      <c r="D156" s="234" t="s">
        <v>143</v>
      </c>
      <c r="E156" s="256" t="s">
        <v>18</v>
      </c>
      <c r="F156" s="257" t="s">
        <v>148</v>
      </c>
      <c r="G156" s="255"/>
      <c r="H156" s="258">
        <v>27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143</v>
      </c>
      <c r="AU156" s="264" t="s">
        <v>82</v>
      </c>
      <c r="AV156" s="15" t="s">
        <v>141</v>
      </c>
      <c r="AW156" s="15" t="s">
        <v>34</v>
      </c>
      <c r="AX156" s="15" t="s">
        <v>80</v>
      </c>
      <c r="AY156" s="264" t="s">
        <v>133</v>
      </c>
    </row>
    <row r="157" s="2" customFormat="1" ht="16.5" customHeight="1">
      <c r="A157" s="40"/>
      <c r="B157" s="41"/>
      <c r="C157" s="220" t="s">
        <v>449</v>
      </c>
      <c r="D157" s="220" t="s">
        <v>136</v>
      </c>
      <c r="E157" s="221" t="s">
        <v>1578</v>
      </c>
      <c r="F157" s="222" t="s">
        <v>1579</v>
      </c>
      <c r="G157" s="223" t="s">
        <v>505</v>
      </c>
      <c r="H157" s="224">
        <v>14</v>
      </c>
      <c r="I157" s="225"/>
      <c r="J157" s="224">
        <f>ROUND(I157*H157,2)</f>
        <v>0</v>
      </c>
      <c r="K157" s="222" t="s">
        <v>1468</v>
      </c>
      <c r="L157" s="46"/>
      <c r="M157" s="226" t="s">
        <v>18</v>
      </c>
      <c r="N157" s="227" t="s">
        <v>43</v>
      </c>
      <c r="O157" s="86"/>
      <c r="P157" s="228">
        <f>O157*H157</f>
        <v>0</v>
      </c>
      <c r="Q157" s="228">
        <v>0.00052999999999999998</v>
      </c>
      <c r="R157" s="228">
        <f>Q157*H157</f>
        <v>0.0074199999999999995</v>
      </c>
      <c r="S157" s="228">
        <v>0</v>
      </c>
      <c r="T157" s="22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0" t="s">
        <v>270</v>
      </c>
      <c r="AT157" s="230" t="s">
        <v>136</v>
      </c>
      <c r="AU157" s="230" t="s">
        <v>82</v>
      </c>
      <c r="AY157" s="19" t="s">
        <v>133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80</v>
      </c>
      <c r="BK157" s="231">
        <f>ROUND(I157*H157,2)</f>
        <v>0</v>
      </c>
      <c r="BL157" s="19" t="s">
        <v>270</v>
      </c>
      <c r="BM157" s="230" t="s">
        <v>1580</v>
      </c>
    </row>
    <row r="158" s="14" customFormat="1">
      <c r="A158" s="14"/>
      <c r="B158" s="243"/>
      <c r="C158" s="244"/>
      <c r="D158" s="234" t="s">
        <v>143</v>
      </c>
      <c r="E158" s="245" t="s">
        <v>18</v>
      </c>
      <c r="F158" s="246" t="s">
        <v>1552</v>
      </c>
      <c r="G158" s="244"/>
      <c r="H158" s="247">
        <v>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143</v>
      </c>
      <c r="AU158" s="253" t="s">
        <v>82</v>
      </c>
      <c r="AV158" s="14" t="s">
        <v>82</v>
      </c>
      <c r="AW158" s="14" t="s">
        <v>34</v>
      </c>
      <c r="AX158" s="14" t="s">
        <v>72</v>
      </c>
      <c r="AY158" s="253" t="s">
        <v>133</v>
      </c>
    </row>
    <row r="159" s="14" customFormat="1">
      <c r="A159" s="14"/>
      <c r="B159" s="243"/>
      <c r="C159" s="244"/>
      <c r="D159" s="234" t="s">
        <v>143</v>
      </c>
      <c r="E159" s="245" t="s">
        <v>18</v>
      </c>
      <c r="F159" s="246" t="s">
        <v>1574</v>
      </c>
      <c r="G159" s="244"/>
      <c r="H159" s="247">
        <v>4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143</v>
      </c>
      <c r="AU159" s="253" t="s">
        <v>82</v>
      </c>
      <c r="AV159" s="14" t="s">
        <v>82</v>
      </c>
      <c r="AW159" s="14" t="s">
        <v>34</v>
      </c>
      <c r="AX159" s="14" t="s">
        <v>72</v>
      </c>
      <c r="AY159" s="253" t="s">
        <v>133</v>
      </c>
    </row>
    <row r="160" s="14" customFormat="1">
      <c r="A160" s="14"/>
      <c r="B160" s="243"/>
      <c r="C160" s="244"/>
      <c r="D160" s="234" t="s">
        <v>143</v>
      </c>
      <c r="E160" s="245" t="s">
        <v>18</v>
      </c>
      <c r="F160" s="246" t="s">
        <v>1551</v>
      </c>
      <c r="G160" s="244"/>
      <c r="H160" s="247">
        <v>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143</v>
      </c>
      <c r="AU160" s="253" t="s">
        <v>82</v>
      </c>
      <c r="AV160" s="14" t="s">
        <v>82</v>
      </c>
      <c r="AW160" s="14" t="s">
        <v>34</v>
      </c>
      <c r="AX160" s="14" t="s">
        <v>72</v>
      </c>
      <c r="AY160" s="253" t="s">
        <v>133</v>
      </c>
    </row>
    <row r="161" s="14" customFormat="1">
      <c r="A161" s="14"/>
      <c r="B161" s="243"/>
      <c r="C161" s="244"/>
      <c r="D161" s="234" t="s">
        <v>143</v>
      </c>
      <c r="E161" s="245" t="s">
        <v>18</v>
      </c>
      <c r="F161" s="246" t="s">
        <v>1550</v>
      </c>
      <c r="G161" s="244"/>
      <c r="H161" s="247">
        <v>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143</v>
      </c>
      <c r="AU161" s="253" t="s">
        <v>82</v>
      </c>
      <c r="AV161" s="14" t="s">
        <v>82</v>
      </c>
      <c r="AW161" s="14" t="s">
        <v>34</v>
      </c>
      <c r="AX161" s="14" t="s">
        <v>72</v>
      </c>
      <c r="AY161" s="253" t="s">
        <v>133</v>
      </c>
    </row>
    <row r="162" s="14" customFormat="1">
      <c r="A162" s="14"/>
      <c r="B162" s="243"/>
      <c r="C162" s="244"/>
      <c r="D162" s="234" t="s">
        <v>143</v>
      </c>
      <c r="E162" s="245" t="s">
        <v>18</v>
      </c>
      <c r="F162" s="246" t="s">
        <v>1581</v>
      </c>
      <c r="G162" s="244"/>
      <c r="H162" s="247">
        <v>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143</v>
      </c>
      <c r="AU162" s="253" t="s">
        <v>82</v>
      </c>
      <c r="AV162" s="14" t="s">
        <v>82</v>
      </c>
      <c r="AW162" s="14" t="s">
        <v>34</v>
      </c>
      <c r="AX162" s="14" t="s">
        <v>72</v>
      </c>
      <c r="AY162" s="253" t="s">
        <v>133</v>
      </c>
    </row>
    <row r="163" s="15" customFormat="1">
      <c r="A163" s="15"/>
      <c r="B163" s="254"/>
      <c r="C163" s="255"/>
      <c r="D163" s="234" t="s">
        <v>143</v>
      </c>
      <c r="E163" s="256" t="s">
        <v>18</v>
      </c>
      <c r="F163" s="257" t="s">
        <v>148</v>
      </c>
      <c r="G163" s="255"/>
      <c r="H163" s="258">
        <v>14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143</v>
      </c>
      <c r="AU163" s="264" t="s">
        <v>82</v>
      </c>
      <c r="AV163" s="15" t="s">
        <v>141</v>
      </c>
      <c r="AW163" s="15" t="s">
        <v>34</v>
      </c>
      <c r="AX163" s="15" t="s">
        <v>80</v>
      </c>
      <c r="AY163" s="264" t="s">
        <v>133</v>
      </c>
    </row>
    <row r="164" s="2" customFormat="1" ht="16.5" customHeight="1">
      <c r="A164" s="40"/>
      <c r="B164" s="41"/>
      <c r="C164" s="220" t="s">
        <v>454</v>
      </c>
      <c r="D164" s="220" t="s">
        <v>136</v>
      </c>
      <c r="E164" s="221" t="s">
        <v>1582</v>
      </c>
      <c r="F164" s="222" t="s">
        <v>1583</v>
      </c>
      <c r="G164" s="223" t="s">
        <v>505</v>
      </c>
      <c r="H164" s="224">
        <v>12</v>
      </c>
      <c r="I164" s="225"/>
      <c r="J164" s="224">
        <f>ROUND(I164*H164,2)</f>
        <v>0</v>
      </c>
      <c r="K164" s="222" t="s">
        <v>1468</v>
      </c>
      <c r="L164" s="46"/>
      <c r="M164" s="226" t="s">
        <v>18</v>
      </c>
      <c r="N164" s="227" t="s">
        <v>43</v>
      </c>
      <c r="O164" s="86"/>
      <c r="P164" s="228">
        <f>O164*H164</f>
        <v>0</v>
      </c>
      <c r="Q164" s="228">
        <v>0.00109</v>
      </c>
      <c r="R164" s="228">
        <f>Q164*H164</f>
        <v>0.013080000000000001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270</v>
      </c>
      <c r="AT164" s="230" t="s">
        <v>136</v>
      </c>
      <c r="AU164" s="230" t="s">
        <v>82</v>
      </c>
      <c r="AY164" s="19" t="s">
        <v>133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80</v>
      </c>
      <c r="BK164" s="231">
        <f>ROUND(I164*H164,2)</f>
        <v>0</v>
      </c>
      <c r="BL164" s="19" t="s">
        <v>270</v>
      </c>
      <c r="BM164" s="230" t="s">
        <v>1584</v>
      </c>
    </row>
    <row r="165" s="14" customFormat="1">
      <c r="A165" s="14"/>
      <c r="B165" s="243"/>
      <c r="C165" s="244"/>
      <c r="D165" s="234" t="s">
        <v>143</v>
      </c>
      <c r="E165" s="245" t="s">
        <v>18</v>
      </c>
      <c r="F165" s="246" t="s">
        <v>1581</v>
      </c>
      <c r="G165" s="244"/>
      <c r="H165" s="247">
        <v>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143</v>
      </c>
      <c r="AU165" s="253" t="s">
        <v>82</v>
      </c>
      <c r="AV165" s="14" t="s">
        <v>82</v>
      </c>
      <c r="AW165" s="14" t="s">
        <v>34</v>
      </c>
      <c r="AX165" s="14" t="s">
        <v>72</v>
      </c>
      <c r="AY165" s="253" t="s">
        <v>133</v>
      </c>
    </row>
    <row r="166" s="14" customFormat="1">
      <c r="A166" s="14"/>
      <c r="B166" s="243"/>
      <c r="C166" s="244"/>
      <c r="D166" s="234" t="s">
        <v>143</v>
      </c>
      <c r="E166" s="245" t="s">
        <v>18</v>
      </c>
      <c r="F166" s="246" t="s">
        <v>1585</v>
      </c>
      <c r="G166" s="244"/>
      <c r="H166" s="247">
        <v>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143</v>
      </c>
      <c r="AU166" s="253" t="s">
        <v>82</v>
      </c>
      <c r="AV166" s="14" t="s">
        <v>82</v>
      </c>
      <c r="AW166" s="14" t="s">
        <v>34</v>
      </c>
      <c r="AX166" s="14" t="s">
        <v>72</v>
      </c>
      <c r="AY166" s="253" t="s">
        <v>133</v>
      </c>
    </row>
    <row r="167" s="14" customFormat="1">
      <c r="A167" s="14"/>
      <c r="B167" s="243"/>
      <c r="C167" s="244"/>
      <c r="D167" s="234" t="s">
        <v>143</v>
      </c>
      <c r="E167" s="245" t="s">
        <v>18</v>
      </c>
      <c r="F167" s="246" t="s">
        <v>1551</v>
      </c>
      <c r="G167" s="244"/>
      <c r="H167" s="247">
        <v>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143</v>
      </c>
      <c r="AU167" s="253" t="s">
        <v>82</v>
      </c>
      <c r="AV167" s="14" t="s">
        <v>82</v>
      </c>
      <c r="AW167" s="14" t="s">
        <v>34</v>
      </c>
      <c r="AX167" s="14" t="s">
        <v>72</v>
      </c>
      <c r="AY167" s="253" t="s">
        <v>133</v>
      </c>
    </row>
    <row r="168" s="15" customFormat="1">
      <c r="A168" s="15"/>
      <c r="B168" s="254"/>
      <c r="C168" s="255"/>
      <c r="D168" s="234" t="s">
        <v>143</v>
      </c>
      <c r="E168" s="256" t="s">
        <v>18</v>
      </c>
      <c r="F168" s="257" t="s">
        <v>148</v>
      </c>
      <c r="G168" s="255"/>
      <c r="H168" s="258">
        <v>12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143</v>
      </c>
      <c r="AU168" s="264" t="s">
        <v>82</v>
      </c>
      <c r="AV168" s="15" t="s">
        <v>141</v>
      </c>
      <c r="AW168" s="15" t="s">
        <v>34</v>
      </c>
      <c r="AX168" s="15" t="s">
        <v>80</v>
      </c>
      <c r="AY168" s="264" t="s">
        <v>133</v>
      </c>
    </row>
    <row r="169" s="2" customFormat="1" ht="16.5" customHeight="1">
      <c r="A169" s="40"/>
      <c r="B169" s="41"/>
      <c r="C169" s="220" t="s">
        <v>459</v>
      </c>
      <c r="D169" s="220" t="s">
        <v>136</v>
      </c>
      <c r="E169" s="221" t="s">
        <v>1586</v>
      </c>
      <c r="F169" s="222" t="s">
        <v>1587</v>
      </c>
      <c r="G169" s="223" t="s">
        <v>151</v>
      </c>
      <c r="H169" s="224">
        <v>29</v>
      </c>
      <c r="I169" s="225"/>
      <c r="J169" s="224">
        <f>ROUND(I169*H169,2)</f>
        <v>0</v>
      </c>
      <c r="K169" s="222" t="s">
        <v>1468</v>
      </c>
      <c r="L169" s="46"/>
      <c r="M169" s="226" t="s">
        <v>18</v>
      </c>
      <c r="N169" s="227" t="s">
        <v>43</v>
      </c>
      <c r="O169" s="86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0" t="s">
        <v>270</v>
      </c>
      <c r="AT169" s="230" t="s">
        <v>136</v>
      </c>
      <c r="AU169" s="230" t="s">
        <v>82</v>
      </c>
      <c r="AY169" s="19" t="s">
        <v>133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80</v>
      </c>
      <c r="BK169" s="231">
        <f>ROUND(I169*H169,2)</f>
        <v>0</v>
      </c>
      <c r="BL169" s="19" t="s">
        <v>270</v>
      </c>
      <c r="BM169" s="230" t="s">
        <v>1588</v>
      </c>
    </row>
    <row r="170" s="14" customFormat="1">
      <c r="A170" s="14"/>
      <c r="B170" s="243"/>
      <c r="C170" s="244"/>
      <c r="D170" s="234" t="s">
        <v>143</v>
      </c>
      <c r="E170" s="245" t="s">
        <v>18</v>
      </c>
      <c r="F170" s="246" t="s">
        <v>1537</v>
      </c>
      <c r="G170" s="244"/>
      <c r="H170" s="247">
        <v>8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143</v>
      </c>
      <c r="AU170" s="253" t="s">
        <v>82</v>
      </c>
      <c r="AV170" s="14" t="s">
        <v>82</v>
      </c>
      <c r="AW170" s="14" t="s">
        <v>34</v>
      </c>
      <c r="AX170" s="14" t="s">
        <v>72</v>
      </c>
      <c r="AY170" s="253" t="s">
        <v>133</v>
      </c>
    </row>
    <row r="171" s="14" customFormat="1">
      <c r="A171" s="14"/>
      <c r="B171" s="243"/>
      <c r="C171" s="244"/>
      <c r="D171" s="234" t="s">
        <v>143</v>
      </c>
      <c r="E171" s="245" t="s">
        <v>18</v>
      </c>
      <c r="F171" s="246" t="s">
        <v>1589</v>
      </c>
      <c r="G171" s="244"/>
      <c r="H171" s="247">
        <v>7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143</v>
      </c>
      <c r="AU171" s="253" t="s">
        <v>82</v>
      </c>
      <c r="AV171" s="14" t="s">
        <v>82</v>
      </c>
      <c r="AW171" s="14" t="s">
        <v>34</v>
      </c>
      <c r="AX171" s="14" t="s">
        <v>72</v>
      </c>
      <c r="AY171" s="253" t="s">
        <v>133</v>
      </c>
    </row>
    <row r="172" s="14" customFormat="1">
      <c r="A172" s="14"/>
      <c r="B172" s="243"/>
      <c r="C172" s="244"/>
      <c r="D172" s="234" t="s">
        <v>143</v>
      </c>
      <c r="E172" s="245" t="s">
        <v>18</v>
      </c>
      <c r="F172" s="246" t="s">
        <v>1550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143</v>
      </c>
      <c r="AU172" s="253" t="s">
        <v>82</v>
      </c>
      <c r="AV172" s="14" t="s">
        <v>82</v>
      </c>
      <c r="AW172" s="14" t="s">
        <v>34</v>
      </c>
      <c r="AX172" s="14" t="s">
        <v>72</v>
      </c>
      <c r="AY172" s="253" t="s">
        <v>133</v>
      </c>
    </row>
    <row r="173" s="14" customFormat="1">
      <c r="A173" s="14"/>
      <c r="B173" s="243"/>
      <c r="C173" s="244"/>
      <c r="D173" s="234" t="s">
        <v>143</v>
      </c>
      <c r="E173" s="245" t="s">
        <v>18</v>
      </c>
      <c r="F173" s="246" t="s">
        <v>1551</v>
      </c>
      <c r="G173" s="244"/>
      <c r="H173" s="247">
        <v>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143</v>
      </c>
      <c r="AU173" s="253" t="s">
        <v>82</v>
      </c>
      <c r="AV173" s="14" t="s">
        <v>82</v>
      </c>
      <c r="AW173" s="14" t="s">
        <v>34</v>
      </c>
      <c r="AX173" s="14" t="s">
        <v>72</v>
      </c>
      <c r="AY173" s="253" t="s">
        <v>133</v>
      </c>
    </row>
    <row r="174" s="14" customFormat="1">
      <c r="A174" s="14"/>
      <c r="B174" s="243"/>
      <c r="C174" s="244"/>
      <c r="D174" s="234" t="s">
        <v>143</v>
      </c>
      <c r="E174" s="245" t="s">
        <v>18</v>
      </c>
      <c r="F174" s="246" t="s">
        <v>1552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143</v>
      </c>
      <c r="AU174" s="253" t="s">
        <v>82</v>
      </c>
      <c r="AV174" s="14" t="s">
        <v>82</v>
      </c>
      <c r="AW174" s="14" t="s">
        <v>34</v>
      </c>
      <c r="AX174" s="14" t="s">
        <v>72</v>
      </c>
      <c r="AY174" s="253" t="s">
        <v>133</v>
      </c>
    </row>
    <row r="175" s="14" customFormat="1">
      <c r="A175" s="14"/>
      <c r="B175" s="243"/>
      <c r="C175" s="244"/>
      <c r="D175" s="234" t="s">
        <v>143</v>
      </c>
      <c r="E175" s="245" t="s">
        <v>18</v>
      </c>
      <c r="F175" s="246" t="s">
        <v>1590</v>
      </c>
      <c r="G175" s="244"/>
      <c r="H175" s="247">
        <v>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143</v>
      </c>
      <c r="AU175" s="253" t="s">
        <v>82</v>
      </c>
      <c r="AV175" s="14" t="s">
        <v>82</v>
      </c>
      <c r="AW175" s="14" t="s">
        <v>34</v>
      </c>
      <c r="AX175" s="14" t="s">
        <v>72</v>
      </c>
      <c r="AY175" s="253" t="s">
        <v>133</v>
      </c>
    </row>
    <row r="176" s="15" customFormat="1">
      <c r="A176" s="15"/>
      <c r="B176" s="254"/>
      <c r="C176" s="255"/>
      <c r="D176" s="234" t="s">
        <v>143</v>
      </c>
      <c r="E176" s="256" t="s">
        <v>18</v>
      </c>
      <c r="F176" s="257" t="s">
        <v>148</v>
      </c>
      <c r="G176" s="255"/>
      <c r="H176" s="258">
        <v>29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143</v>
      </c>
      <c r="AU176" s="264" t="s">
        <v>82</v>
      </c>
      <c r="AV176" s="15" t="s">
        <v>141</v>
      </c>
      <c r="AW176" s="15" t="s">
        <v>34</v>
      </c>
      <c r="AX176" s="15" t="s">
        <v>80</v>
      </c>
      <c r="AY176" s="264" t="s">
        <v>133</v>
      </c>
    </row>
    <row r="177" s="2" customFormat="1" ht="16.5" customHeight="1">
      <c r="A177" s="40"/>
      <c r="B177" s="41"/>
      <c r="C177" s="220" t="s">
        <v>463</v>
      </c>
      <c r="D177" s="220" t="s">
        <v>136</v>
      </c>
      <c r="E177" s="221" t="s">
        <v>1591</v>
      </c>
      <c r="F177" s="222" t="s">
        <v>1592</v>
      </c>
      <c r="G177" s="223" t="s">
        <v>151</v>
      </c>
      <c r="H177" s="224">
        <v>1</v>
      </c>
      <c r="I177" s="225"/>
      <c r="J177" s="224">
        <f>ROUND(I177*H177,2)</f>
        <v>0</v>
      </c>
      <c r="K177" s="222" t="s">
        <v>1468</v>
      </c>
      <c r="L177" s="46"/>
      <c r="M177" s="226" t="s">
        <v>18</v>
      </c>
      <c r="N177" s="227" t="s">
        <v>43</v>
      </c>
      <c r="O177" s="86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0" t="s">
        <v>270</v>
      </c>
      <c r="AT177" s="230" t="s">
        <v>136</v>
      </c>
      <c r="AU177" s="230" t="s">
        <v>82</v>
      </c>
      <c r="AY177" s="19" t="s">
        <v>133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80</v>
      </c>
      <c r="BK177" s="231">
        <f>ROUND(I177*H177,2)</f>
        <v>0</v>
      </c>
      <c r="BL177" s="19" t="s">
        <v>270</v>
      </c>
      <c r="BM177" s="230" t="s">
        <v>1593</v>
      </c>
    </row>
    <row r="178" s="14" customFormat="1">
      <c r="A178" s="14"/>
      <c r="B178" s="243"/>
      <c r="C178" s="244"/>
      <c r="D178" s="234" t="s">
        <v>143</v>
      </c>
      <c r="E178" s="245" t="s">
        <v>18</v>
      </c>
      <c r="F178" s="246" t="s">
        <v>1576</v>
      </c>
      <c r="G178" s="244"/>
      <c r="H178" s="247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143</v>
      </c>
      <c r="AU178" s="253" t="s">
        <v>82</v>
      </c>
      <c r="AV178" s="14" t="s">
        <v>82</v>
      </c>
      <c r="AW178" s="14" t="s">
        <v>34</v>
      </c>
      <c r="AX178" s="14" t="s">
        <v>80</v>
      </c>
      <c r="AY178" s="253" t="s">
        <v>133</v>
      </c>
    </row>
    <row r="179" s="2" customFormat="1" ht="16.5" customHeight="1">
      <c r="A179" s="40"/>
      <c r="B179" s="41"/>
      <c r="C179" s="220" t="s">
        <v>477</v>
      </c>
      <c r="D179" s="220" t="s">
        <v>136</v>
      </c>
      <c r="E179" s="221" t="s">
        <v>1594</v>
      </c>
      <c r="F179" s="222" t="s">
        <v>1595</v>
      </c>
      <c r="G179" s="223" t="s">
        <v>151</v>
      </c>
      <c r="H179" s="224">
        <v>17</v>
      </c>
      <c r="I179" s="225"/>
      <c r="J179" s="224">
        <f>ROUND(I179*H179,2)</f>
        <v>0</v>
      </c>
      <c r="K179" s="222" t="s">
        <v>1468</v>
      </c>
      <c r="L179" s="46"/>
      <c r="M179" s="226" t="s">
        <v>18</v>
      </c>
      <c r="N179" s="227" t="s">
        <v>43</v>
      </c>
      <c r="O179" s="86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0" t="s">
        <v>270</v>
      </c>
      <c r="AT179" s="230" t="s">
        <v>136</v>
      </c>
      <c r="AU179" s="230" t="s">
        <v>82</v>
      </c>
      <c r="AY179" s="19" t="s">
        <v>133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80</v>
      </c>
      <c r="BK179" s="231">
        <f>ROUND(I179*H179,2)</f>
        <v>0</v>
      </c>
      <c r="BL179" s="19" t="s">
        <v>270</v>
      </c>
      <c r="BM179" s="230" t="s">
        <v>1596</v>
      </c>
    </row>
    <row r="180" s="14" customFormat="1">
      <c r="A180" s="14"/>
      <c r="B180" s="243"/>
      <c r="C180" s="244"/>
      <c r="D180" s="234" t="s">
        <v>143</v>
      </c>
      <c r="E180" s="245" t="s">
        <v>18</v>
      </c>
      <c r="F180" s="246" t="s">
        <v>1545</v>
      </c>
      <c r="G180" s="244"/>
      <c r="H180" s="247">
        <v>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143</v>
      </c>
      <c r="AU180" s="253" t="s">
        <v>82</v>
      </c>
      <c r="AV180" s="14" t="s">
        <v>82</v>
      </c>
      <c r="AW180" s="14" t="s">
        <v>34</v>
      </c>
      <c r="AX180" s="14" t="s">
        <v>72</v>
      </c>
      <c r="AY180" s="253" t="s">
        <v>133</v>
      </c>
    </row>
    <row r="181" s="14" customFormat="1">
      <c r="A181" s="14"/>
      <c r="B181" s="243"/>
      <c r="C181" s="244"/>
      <c r="D181" s="234" t="s">
        <v>143</v>
      </c>
      <c r="E181" s="245" t="s">
        <v>18</v>
      </c>
      <c r="F181" s="246" t="s">
        <v>1597</v>
      </c>
      <c r="G181" s="244"/>
      <c r="H181" s="247">
        <v>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143</v>
      </c>
      <c r="AU181" s="253" t="s">
        <v>82</v>
      </c>
      <c r="AV181" s="14" t="s">
        <v>82</v>
      </c>
      <c r="AW181" s="14" t="s">
        <v>34</v>
      </c>
      <c r="AX181" s="14" t="s">
        <v>72</v>
      </c>
      <c r="AY181" s="253" t="s">
        <v>133</v>
      </c>
    </row>
    <row r="182" s="14" customFormat="1">
      <c r="A182" s="14"/>
      <c r="B182" s="243"/>
      <c r="C182" s="244"/>
      <c r="D182" s="234" t="s">
        <v>143</v>
      </c>
      <c r="E182" s="245" t="s">
        <v>18</v>
      </c>
      <c r="F182" s="246" t="s">
        <v>1576</v>
      </c>
      <c r="G182" s="244"/>
      <c r="H182" s="247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143</v>
      </c>
      <c r="AU182" s="253" t="s">
        <v>82</v>
      </c>
      <c r="AV182" s="14" t="s">
        <v>82</v>
      </c>
      <c r="AW182" s="14" t="s">
        <v>34</v>
      </c>
      <c r="AX182" s="14" t="s">
        <v>72</v>
      </c>
      <c r="AY182" s="253" t="s">
        <v>133</v>
      </c>
    </row>
    <row r="183" s="14" customFormat="1">
      <c r="A183" s="14"/>
      <c r="B183" s="243"/>
      <c r="C183" s="244"/>
      <c r="D183" s="234" t="s">
        <v>143</v>
      </c>
      <c r="E183" s="245" t="s">
        <v>18</v>
      </c>
      <c r="F183" s="246" t="s">
        <v>1560</v>
      </c>
      <c r="G183" s="244"/>
      <c r="H183" s="247">
        <v>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143</v>
      </c>
      <c r="AU183" s="253" t="s">
        <v>82</v>
      </c>
      <c r="AV183" s="14" t="s">
        <v>82</v>
      </c>
      <c r="AW183" s="14" t="s">
        <v>34</v>
      </c>
      <c r="AX183" s="14" t="s">
        <v>72</v>
      </c>
      <c r="AY183" s="253" t="s">
        <v>133</v>
      </c>
    </row>
    <row r="184" s="14" customFormat="1">
      <c r="A184" s="14"/>
      <c r="B184" s="243"/>
      <c r="C184" s="244"/>
      <c r="D184" s="234" t="s">
        <v>143</v>
      </c>
      <c r="E184" s="245" t="s">
        <v>18</v>
      </c>
      <c r="F184" s="246" t="s">
        <v>1598</v>
      </c>
      <c r="G184" s="244"/>
      <c r="H184" s="247">
        <v>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143</v>
      </c>
      <c r="AU184" s="253" t="s">
        <v>82</v>
      </c>
      <c r="AV184" s="14" t="s">
        <v>82</v>
      </c>
      <c r="AW184" s="14" t="s">
        <v>34</v>
      </c>
      <c r="AX184" s="14" t="s">
        <v>72</v>
      </c>
      <c r="AY184" s="253" t="s">
        <v>133</v>
      </c>
    </row>
    <row r="185" s="14" customFormat="1">
      <c r="A185" s="14"/>
      <c r="B185" s="243"/>
      <c r="C185" s="244"/>
      <c r="D185" s="234" t="s">
        <v>143</v>
      </c>
      <c r="E185" s="245" t="s">
        <v>18</v>
      </c>
      <c r="F185" s="246" t="s">
        <v>1553</v>
      </c>
      <c r="G185" s="244"/>
      <c r="H185" s="247">
        <v>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143</v>
      </c>
      <c r="AU185" s="253" t="s">
        <v>82</v>
      </c>
      <c r="AV185" s="14" t="s">
        <v>82</v>
      </c>
      <c r="AW185" s="14" t="s">
        <v>34</v>
      </c>
      <c r="AX185" s="14" t="s">
        <v>72</v>
      </c>
      <c r="AY185" s="253" t="s">
        <v>133</v>
      </c>
    </row>
    <row r="186" s="15" customFormat="1">
      <c r="A186" s="15"/>
      <c r="B186" s="254"/>
      <c r="C186" s="255"/>
      <c r="D186" s="234" t="s">
        <v>143</v>
      </c>
      <c r="E186" s="256" t="s">
        <v>18</v>
      </c>
      <c r="F186" s="257" t="s">
        <v>148</v>
      </c>
      <c r="G186" s="255"/>
      <c r="H186" s="258">
        <v>17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143</v>
      </c>
      <c r="AU186" s="264" t="s">
        <v>82</v>
      </c>
      <c r="AV186" s="15" t="s">
        <v>141</v>
      </c>
      <c r="AW186" s="15" t="s">
        <v>34</v>
      </c>
      <c r="AX186" s="15" t="s">
        <v>80</v>
      </c>
      <c r="AY186" s="264" t="s">
        <v>133</v>
      </c>
    </row>
    <row r="187" s="2" customFormat="1" ht="16.5" customHeight="1">
      <c r="A187" s="40"/>
      <c r="B187" s="41"/>
      <c r="C187" s="220" t="s">
        <v>482</v>
      </c>
      <c r="D187" s="220" t="s">
        <v>136</v>
      </c>
      <c r="E187" s="221" t="s">
        <v>1599</v>
      </c>
      <c r="F187" s="222" t="s">
        <v>1600</v>
      </c>
      <c r="G187" s="223" t="s">
        <v>151</v>
      </c>
      <c r="H187" s="224">
        <v>1</v>
      </c>
      <c r="I187" s="225"/>
      <c r="J187" s="224">
        <f>ROUND(I187*H187,2)</f>
        <v>0</v>
      </c>
      <c r="K187" s="222" t="s">
        <v>1468</v>
      </c>
      <c r="L187" s="46"/>
      <c r="M187" s="226" t="s">
        <v>18</v>
      </c>
      <c r="N187" s="227" t="s">
        <v>43</v>
      </c>
      <c r="O187" s="86"/>
      <c r="P187" s="228">
        <f>O187*H187</f>
        <v>0</v>
      </c>
      <c r="Q187" s="228">
        <v>0.00027999999999999998</v>
      </c>
      <c r="R187" s="228">
        <f>Q187*H187</f>
        <v>0.00027999999999999998</v>
      </c>
      <c r="S187" s="228">
        <v>0</v>
      </c>
      <c r="T187" s="22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0" t="s">
        <v>270</v>
      </c>
      <c r="AT187" s="230" t="s">
        <v>136</v>
      </c>
      <c r="AU187" s="230" t="s">
        <v>82</v>
      </c>
      <c r="AY187" s="19" t="s">
        <v>133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9" t="s">
        <v>80</v>
      </c>
      <c r="BK187" s="231">
        <f>ROUND(I187*H187,2)</f>
        <v>0</v>
      </c>
      <c r="BL187" s="19" t="s">
        <v>270</v>
      </c>
      <c r="BM187" s="230" t="s">
        <v>1601</v>
      </c>
    </row>
    <row r="188" s="14" customFormat="1">
      <c r="A188" s="14"/>
      <c r="B188" s="243"/>
      <c r="C188" s="244"/>
      <c r="D188" s="234" t="s">
        <v>143</v>
      </c>
      <c r="E188" s="245" t="s">
        <v>18</v>
      </c>
      <c r="F188" s="246" t="s">
        <v>1602</v>
      </c>
      <c r="G188" s="244"/>
      <c r="H188" s="247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143</v>
      </c>
      <c r="AU188" s="253" t="s">
        <v>82</v>
      </c>
      <c r="AV188" s="14" t="s">
        <v>82</v>
      </c>
      <c r="AW188" s="14" t="s">
        <v>34</v>
      </c>
      <c r="AX188" s="14" t="s">
        <v>80</v>
      </c>
      <c r="AY188" s="253" t="s">
        <v>133</v>
      </c>
    </row>
    <row r="189" s="2" customFormat="1" ht="21.75" customHeight="1">
      <c r="A189" s="40"/>
      <c r="B189" s="41"/>
      <c r="C189" s="265" t="s">
        <v>489</v>
      </c>
      <c r="D189" s="265" t="s">
        <v>193</v>
      </c>
      <c r="E189" s="266" t="s">
        <v>1603</v>
      </c>
      <c r="F189" s="267" t="s">
        <v>1604</v>
      </c>
      <c r="G189" s="268" t="s">
        <v>151</v>
      </c>
      <c r="H189" s="269">
        <v>1</v>
      </c>
      <c r="I189" s="270"/>
      <c r="J189" s="269">
        <f>ROUND(I189*H189,2)</f>
        <v>0</v>
      </c>
      <c r="K189" s="267" t="s">
        <v>18</v>
      </c>
      <c r="L189" s="271"/>
      <c r="M189" s="272" t="s">
        <v>18</v>
      </c>
      <c r="N189" s="273" t="s">
        <v>43</v>
      </c>
      <c r="O189" s="86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0" t="s">
        <v>459</v>
      </c>
      <c r="AT189" s="230" t="s">
        <v>193</v>
      </c>
      <c r="AU189" s="230" t="s">
        <v>82</v>
      </c>
      <c r="AY189" s="19" t="s">
        <v>133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80</v>
      </c>
      <c r="BK189" s="231">
        <f>ROUND(I189*H189,2)</f>
        <v>0</v>
      </c>
      <c r="BL189" s="19" t="s">
        <v>270</v>
      </c>
      <c r="BM189" s="230" t="s">
        <v>1605</v>
      </c>
    </row>
    <row r="190" s="14" customFormat="1">
      <c r="A190" s="14"/>
      <c r="B190" s="243"/>
      <c r="C190" s="244"/>
      <c r="D190" s="234" t="s">
        <v>143</v>
      </c>
      <c r="E190" s="245" t="s">
        <v>18</v>
      </c>
      <c r="F190" s="246" t="s">
        <v>1602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143</v>
      </c>
      <c r="AU190" s="253" t="s">
        <v>82</v>
      </c>
      <c r="AV190" s="14" t="s">
        <v>82</v>
      </c>
      <c r="AW190" s="14" t="s">
        <v>34</v>
      </c>
      <c r="AX190" s="14" t="s">
        <v>80</v>
      </c>
      <c r="AY190" s="253" t="s">
        <v>133</v>
      </c>
    </row>
    <row r="191" s="2" customFormat="1" ht="16.5" customHeight="1">
      <c r="A191" s="40"/>
      <c r="B191" s="41"/>
      <c r="C191" s="220" t="s">
        <v>495</v>
      </c>
      <c r="D191" s="220" t="s">
        <v>136</v>
      </c>
      <c r="E191" s="221" t="s">
        <v>1606</v>
      </c>
      <c r="F191" s="222" t="s">
        <v>1607</v>
      </c>
      <c r="G191" s="223" t="s">
        <v>151</v>
      </c>
      <c r="H191" s="224">
        <v>4</v>
      </c>
      <c r="I191" s="225"/>
      <c r="J191" s="224">
        <f>ROUND(I191*H191,2)</f>
        <v>0</v>
      </c>
      <c r="K191" s="222" t="s">
        <v>1468</v>
      </c>
      <c r="L191" s="46"/>
      <c r="M191" s="226" t="s">
        <v>18</v>
      </c>
      <c r="N191" s="227" t="s">
        <v>43</v>
      </c>
      <c r="O191" s="86"/>
      <c r="P191" s="228">
        <f>O191*H191</f>
        <v>0</v>
      </c>
      <c r="Q191" s="228">
        <v>0.00017000000000000001</v>
      </c>
      <c r="R191" s="228">
        <f>Q191*H191</f>
        <v>0.00068000000000000005</v>
      </c>
      <c r="S191" s="228">
        <v>0</v>
      </c>
      <c r="T191" s="22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0" t="s">
        <v>270</v>
      </c>
      <c r="AT191" s="230" t="s">
        <v>136</v>
      </c>
      <c r="AU191" s="230" t="s">
        <v>82</v>
      </c>
      <c r="AY191" s="19" t="s">
        <v>133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80</v>
      </c>
      <c r="BK191" s="231">
        <f>ROUND(I191*H191,2)</f>
        <v>0</v>
      </c>
      <c r="BL191" s="19" t="s">
        <v>270</v>
      </c>
      <c r="BM191" s="230" t="s">
        <v>1608</v>
      </c>
    </row>
    <row r="192" s="14" customFormat="1">
      <c r="A192" s="14"/>
      <c r="B192" s="243"/>
      <c r="C192" s="244"/>
      <c r="D192" s="234" t="s">
        <v>143</v>
      </c>
      <c r="E192" s="245" t="s">
        <v>18</v>
      </c>
      <c r="F192" s="246" t="s">
        <v>1609</v>
      </c>
      <c r="G192" s="244"/>
      <c r="H192" s="247">
        <v>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143</v>
      </c>
      <c r="AU192" s="253" t="s">
        <v>82</v>
      </c>
      <c r="AV192" s="14" t="s">
        <v>82</v>
      </c>
      <c r="AW192" s="14" t="s">
        <v>34</v>
      </c>
      <c r="AX192" s="14" t="s">
        <v>72</v>
      </c>
      <c r="AY192" s="253" t="s">
        <v>133</v>
      </c>
    </row>
    <row r="193" s="14" customFormat="1">
      <c r="A193" s="14"/>
      <c r="B193" s="243"/>
      <c r="C193" s="244"/>
      <c r="D193" s="234" t="s">
        <v>143</v>
      </c>
      <c r="E193" s="245" t="s">
        <v>18</v>
      </c>
      <c r="F193" s="246" t="s">
        <v>1567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143</v>
      </c>
      <c r="AU193" s="253" t="s">
        <v>82</v>
      </c>
      <c r="AV193" s="14" t="s">
        <v>82</v>
      </c>
      <c r="AW193" s="14" t="s">
        <v>34</v>
      </c>
      <c r="AX193" s="14" t="s">
        <v>72</v>
      </c>
      <c r="AY193" s="253" t="s">
        <v>133</v>
      </c>
    </row>
    <row r="194" s="15" customFormat="1">
      <c r="A194" s="15"/>
      <c r="B194" s="254"/>
      <c r="C194" s="255"/>
      <c r="D194" s="234" t="s">
        <v>143</v>
      </c>
      <c r="E194" s="256" t="s">
        <v>18</v>
      </c>
      <c r="F194" s="257" t="s">
        <v>148</v>
      </c>
      <c r="G194" s="255"/>
      <c r="H194" s="258">
        <v>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143</v>
      </c>
      <c r="AU194" s="264" t="s">
        <v>82</v>
      </c>
      <c r="AV194" s="15" t="s">
        <v>141</v>
      </c>
      <c r="AW194" s="15" t="s">
        <v>34</v>
      </c>
      <c r="AX194" s="15" t="s">
        <v>80</v>
      </c>
      <c r="AY194" s="264" t="s">
        <v>133</v>
      </c>
    </row>
    <row r="195" s="2" customFormat="1" ht="16.5" customHeight="1">
      <c r="A195" s="40"/>
      <c r="B195" s="41"/>
      <c r="C195" s="265" t="s">
        <v>502</v>
      </c>
      <c r="D195" s="265" t="s">
        <v>193</v>
      </c>
      <c r="E195" s="266" t="s">
        <v>1610</v>
      </c>
      <c r="F195" s="267" t="s">
        <v>1611</v>
      </c>
      <c r="G195" s="268" t="s">
        <v>151</v>
      </c>
      <c r="H195" s="269">
        <v>4</v>
      </c>
      <c r="I195" s="270"/>
      <c r="J195" s="269">
        <f>ROUND(I195*H195,2)</f>
        <v>0</v>
      </c>
      <c r="K195" s="267" t="s">
        <v>18</v>
      </c>
      <c r="L195" s="271"/>
      <c r="M195" s="272" t="s">
        <v>18</v>
      </c>
      <c r="N195" s="273" t="s">
        <v>43</v>
      </c>
      <c r="O195" s="86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0" t="s">
        <v>459</v>
      </c>
      <c r="AT195" s="230" t="s">
        <v>193</v>
      </c>
      <c r="AU195" s="230" t="s">
        <v>82</v>
      </c>
      <c r="AY195" s="19" t="s">
        <v>133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9" t="s">
        <v>80</v>
      </c>
      <c r="BK195" s="231">
        <f>ROUND(I195*H195,2)</f>
        <v>0</v>
      </c>
      <c r="BL195" s="19" t="s">
        <v>270</v>
      </c>
      <c r="BM195" s="230" t="s">
        <v>1612</v>
      </c>
    </row>
    <row r="196" s="2" customFormat="1" ht="16.5" customHeight="1">
      <c r="A196" s="40"/>
      <c r="B196" s="41"/>
      <c r="C196" s="220" t="s">
        <v>508</v>
      </c>
      <c r="D196" s="220" t="s">
        <v>136</v>
      </c>
      <c r="E196" s="221" t="s">
        <v>1613</v>
      </c>
      <c r="F196" s="222" t="s">
        <v>1614</v>
      </c>
      <c r="G196" s="223" t="s">
        <v>151</v>
      </c>
      <c r="H196" s="224">
        <v>7</v>
      </c>
      <c r="I196" s="225"/>
      <c r="J196" s="224">
        <f>ROUND(I196*H196,2)</f>
        <v>0</v>
      </c>
      <c r="K196" s="222" t="s">
        <v>1468</v>
      </c>
      <c r="L196" s="46"/>
      <c r="M196" s="226" t="s">
        <v>18</v>
      </c>
      <c r="N196" s="227" t="s">
        <v>43</v>
      </c>
      <c r="O196" s="86"/>
      <c r="P196" s="228">
        <f>O196*H196</f>
        <v>0</v>
      </c>
      <c r="Q196" s="228">
        <v>8.0000000000000007E-05</v>
      </c>
      <c r="R196" s="228">
        <f>Q196*H196</f>
        <v>0.00056000000000000006</v>
      </c>
      <c r="S196" s="228">
        <v>0</v>
      </c>
      <c r="T196" s="22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0" t="s">
        <v>270</v>
      </c>
      <c r="AT196" s="230" t="s">
        <v>136</v>
      </c>
      <c r="AU196" s="230" t="s">
        <v>82</v>
      </c>
      <c r="AY196" s="19" t="s">
        <v>133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80</v>
      </c>
      <c r="BK196" s="231">
        <f>ROUND(I196*H196,2)</f>
        <v>0</v>
      </c>
      <c r="BL196" s="19" t="s">
        <v>270</v>
      </c>
      <c r="BM196" s="230" t="s">
        <v>1615</v>
      </c>
    </row>
    <row r="197" s="14" customFormat="1">
      <c r="A197" s="14"/>
      <c r="B197" s="243"/>
      <c r="C197" s="244"/>
      <c r="D197" s="234" t="s">
        <v>143</v>
      </c>
      <c r="E197" s="245" t="s">
        <v>18</v>
      </c>
      <c r="F197" s="246" t="s">
        <v>1616</v>
      </c>
      <c r="G197" s="244"/>
      <c r="H197" s="247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143</v>
      </c>
      <c r="AU197" s="253" t="s">
        <v>82</v>
      </c>
      <c r="AV197" s="14" t="s">
        <v>82</v>
      </c>
      <c r="AW197" s="14" t="s">
        <v>34</v>
      </c>
      <c r="AX197" s="14" t="s">
        <v>72</v>
      </c>
      <c r="AY197" s="253" t="s">
        <v>133</v>
      </c>
    </row>
    <row r="198" s="14" customFormat="1">
      <c r="A198" s="14"/>
      <c r="B198" s="243"/>
      <c r="C198" s="244"/>
      <c r="D198" s="234" t="s">
        <v>143</v>
      </c>
      <c r="E198" s="245" t="s">
        <v>18</v>
      </c>
      <c r="F198" s="246" t="s">
        <v>1553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143</v>
      </c>
      <c r="AU198" s="253" t="s">
        <v>82</v>
      </c>
      <c r="AV198" s="14" t="s">
        <v>82</v>
      </c>
      <c r="AW198" s="14" t="s">
        <v>34</v>
      </c>
      <c r="AX198" s="14" t="s">
        <v>72</v>
      </c>
      <c r="AY198" s="253" t="s">
        <v>133</v>
      </c>
    </row>
    <row r="199" s="14" customFormat="1">
      <c r="A199" s="14"/>
      <c r="B199" s="243"/>
      <c r="C199" s="244"/>
      <c r="D199" s="234" t="s">
        <v>143</v>
      </c>
      <c r="E199" s="245" t="s">
        <v>18</v>
      </c>
      <c r="F199" s="246" t="s">
        <v>1567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143</v>
      </c>
      <c r="AU199" s="253" t="s">
        <v>82</v>
      </c>
      <c r="AV199" s="14" t="s">
        <v>82</v>
      </c>
      <c r="AW199" s="14" t="s">
        <v>34</v>
      </c>
      <c r="AX199" s="14" t="s">
        <v>72</v>
      </c>
      <c r="AY199" s="253" t="s">
        <v>133</v>
      </c>
    </row>
    <row r="200" s="14" customFormat="1">
      <c r="A200" s="14"/>
      <c r="B200" s="243"/>
      <c r="C200" s="244"/>
      <c r="D200" s="234" t="s">
        <v>143</v>
      </c>
      <c r="E200" s="245" t="s">
        <v>18</v>
      </c>
      <c r="F200" s="246" t="s">
        <v>1576</v>
      </c>
      <c r="G200" s="244"/>
      <c r="H200" s="247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143</v>
      </c>
      <c r="AU200" s="253" t="s">
        <v>82</v>
      </c>
      <c r="AV200" s="14" t="s">
        <v>82</v>
      </c>
      <c r="AW200" s="14" t="s">
        <v>34</v>
      </c>
      <c r="AX200" s="14" t="s">
        <v>72</v>
      </c>
      <c r="AY200" s="253" t="s">
        <v>133</v>
      </c>
    </row>
    <row r="201" s="14" customFormat="1">
      <c r="A201" s="14"/>
      <c r="B201" s="243"/>
      <c r="C201" s="244"/>
      <c r="D201" s="234" t="s">
        <v>143</v>
      </c>
      <c r="E201" s="245" t="s">
        <v>18</v>
      </c>
      <c r="F201" s="246" t="s">
        <v>1545</v>
      </c>
      <c r="G201" s="244"/>
      <c r="H201" s="247">
        <v>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143</v>
      </c>
      <c r="AU201" s="253" t="s">
        <v>82</v>
      </c>
      <c r="AV201" s="14" t="s">
        <v>82</v>
      </c>
      <c r="AW201" s="14" t="s">
        <v>34</v>
      </c>
      <c r="AX201" s="14" t="s">
        <v>72</v>
      </c>
      <c r="AY201" s="253" t="s">
        <v>133</v>
      </c>
    </row>
    <row r="202" s="15" customFormat="1">
      <c r="A202" s="15"/>
      <c r="B202" s="254"/>
      <c r="C202" s="255"/>
      <c r="D202" s="234" t="s">
        <v>143</v>
      </c>
      <c r="E202" s="256" t="s">
        <v>18</v>
      </c>
      <c r="F202" s="257" t="s">
        <v>148</v>
      </c>
      <c r="G202" s="255"/>
      <c r="H202" s="258">
        <v>7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143</v>
      </c>
      <c r="AU202" s="264" t="s">
        <v>82</v>
      </c>
      <c r="AV202" s="15" t="s">
        <v>141</v>
      </c>
      <c r="AW202" s="15" t="s">
        <v>34</v>
      </c>
      <c r="AX202" s="15" t="s">
        <v>80</v>
      </c>
      <c r="AY202" s="264" t="s">
        <v>133</v>
      </c>
    </row>
    <row r="203" s="2" customFormat="1" ht="16.5" customHeight="1">
      <c r="A203" s="40"/>
      <c r="B203" s="41"/>
      <c r="C203" s="265" t="s">
        <v>528</v>
      </c>
      <c r="D203" s="265" t="s">
        <v>193</v>
      </c>
      <c r="E203" s="266" t="s">
        <v>1617</v>
      </c>
      <c r="F203" s="267" t="s">
        <v>1618</v>
      </c>
      <c r="G203" s="268" t="s">
        <v>151</v>
      </c>
      <c r="H203" s="269">
        <v>7</v>
      </c>
      <c r="I203" s="270"/>
      <c r="J203" s="269">
        <f>ROUND(I203*H203,2)</f>
        <v>0</v>
      </c>
      <c r="K203" s="267" t="s">
        <v>18</v>
      </c>
      <c r="L203" s="271"/>
      <c r="M203" s="272" t="s">
        <v>18</v>
      </c>
      <c r="N203" s="273" t="s">
        <v>43</v>
      </c>
      <c r="O203" s="86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0" t="s">
        <v>459</v>
      </c>
      <c r="AT203" s="230" t="s">
        <v>193</v>
      </c>
      <c r="AU203" s="230" t="s">
        <v>82</v>
      </c>
      <c r="AY203" s="19" t="s">
        <v>133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9" t="s">
        <v>80</v>
      </c>
      <c r="BK203" s="231">
        <f>ROUND(I203*H203,2)</f>
        <v>0</v>
      </c>
      <c r="BL203" s="19" t="s">
        <v>270</v>
      </c>
      <c r="BM203" s="230" t="s">
        <v>1619</v>
      </c>
    </row>
    <row r="204" s="2" customFormat="1" ht="16.5" customHeight="1">
      <c r="A204" s="40"/>
      <c r="B204" s="41"/>
      <c r="C204" s="220" t="s">
        <v>580</v>
      </c>
      <c r="D204" s="220" t="s">
        <v>136</v>
      </c>
      <c r="E204" s="221" t="s">
        <v>1620</v>
      </c>
      <c r="F204" s="222" t="s">
        <v>1621</v>
      </c>
      <c r="G204" s="223" t="s">
        <v>505</v>
      </c>
      <c r="H204" s="224">
        <v>179</v>
      </c>
      <c r="I204" s="225"/>
      <c r="J204" s="224">
        <f>ROUND(I204*H204,2)</f>
        <v>0</v>
      </c>
      <c r="K204" s="222" t="s">
        <v>1468</v>
      </c>
      <c r="L204" s="46"/>
      <c r="M204" s="226" t="s">
        <v>18</v>
      </c>
      <c r="N204" s="227" t="s">
        <v>43</v>
      </c>
      <c r="O204" s="86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0" t="s">
        <v>270</v>
      </c>
      <c r="AT204" s="230" t="s">
        <v>136</v>
      </c>
      <c r="AU204" s="230" t="s">
        <v>82</v>
      </c>
      <c r="AY204" s="19" t="s">
        <v>133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80</v>
      </c>
      <c r="BK204" s="231">
        <f>ROUND(I204*H204,2)</f>
        <v>0</v>
      </c>
      <c r="BL204" s="19" t="s">
        <v>270</v>
      </c>
      <c r="BM204" s="230" t="s">
        <v>1622</v>
      </c>
    </row>
    <row r="205" s="14" customFormat="1">
      <c r="A205" s="14"/>
      <c r="B205" s="243"/>
      <c r="C205" s="244"/>
      <c r="D205" s="234" t="s">
        <v>143</v>
      </c>
      <c r="E205" s="245" t="s">
        <v>18</v>
      </c>
      <c r="F205" s="246" t="s">
        <v>181</v>
      </c>
      <c r="G205" s="244"/>
      <c r="H205" s="247">
        <v>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143</v>
      </c>
      <c r="AU205" s="253" t="s">
        <v>82</v>
      </c>
      <c r="AV205" s="14" t="s">
        <v>82</v>
      </c>
      <c r="AW205" s="14" t="s">
        <v>34</v>
      </c>
      <c r="AX205" s="14" t="s">
        <v>72</v>
      </c>
      <c r="AY205" s="253" t="s">
        <v>133</v>
      </c>
    </row>
    <row r="206" s="14" customFormat="1">
      <c r="A206" s="14"/>
      <c r="B206" s="243"/>
      <c r="C206" s="244"/>
      <c r="D206" s="234" t="s">
        <v>143</v>
      </c>
      <c r="E206" s="245" t="s">
        <v>18</v>
      </c>
      <c r="F206" s="246" t="s">
        <v>508</v>
      </c>
      <c r="G206" s="244"/>
      <c r="H206" s="247">
        <v>39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143</v>
      </c>
      <c r="AU206" s="253" t="s">
        <v>82</v>
      </c>
      <c r="AV206" s="14" t="s">
        <v>82</v>
      </c>
      <c r="AW206" s="14" t="s">
        <v>34</v>
      </c>
      <c r="AX206" s="14" t="s">
        <v>72</v>
      </c>
      <c r="AY206" s="253" t="s">
        <v>133</v>
      </c>
    </row>
    <row r="207" s="14" customFormat="1">
      <c r="A207" s="14"/>
      <c r="B207" s="243"/>
      <c r="C207" s="244"/>
      <c r="D207" s="234" t="s">
        <v>143</v>
      </c>
      <c r="E207" s="245" t="s">
        <v>18</v>
      </c>
      <c r="F207" s="246" t="s">
        <v>82</v>
      </c>
      <c r="G207" s="244"/>
      <c r="H207" s="247">
        <v>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143</v>
      </c>
      <c r="AU207" s="253" t="s">
        <v>82</v>
      </c>
      <c r="AV207" s="14" t="s">
        <v>82</v>
      </c>
      <c r="AW207" s="14" t="s">
        <v>34</v>
      </c>
      <c r="AX207" s="14" t="s">
        <v>72</v>
      </c>
      <c r="AY207" s="253" t="s">
        <v>133</v>
      </c>
    </row>
    <row r="208" s="14" customFormat="1">
      <c r="A208" s="14"/>
      <c r="B208" s="243"/>
      <c r="C208" s="244"/>
      <c r="D208" s="234" t="s">
        <v>143</v>
      </c>
      <c r="E208" s="245" t="s">
        <v>18</v>
      </c>
      <c r="F208" s="246" t="s">
        <v>279</v>
      </c>
      <c r="G208" s="244"/>
      <c r="H208" s="247">
        <v>17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143</v>
      </c>
      <c r="AU208" s="253" t="s">
        <v>82</v>
      </c>
      <c r="AV208" s="14" t="s">
        <v>82</v>
      </c>
      <c r="AW208" s="14" t="s">
        <v>34</v>
      </c>
      <c r="AX208" s="14" t="s">
        <v>72</v>
      </c>
      <c r="AY208" s="253" t="s">
        <v>133</v>
      </c>
    </row>
    <row r="209" s="14" customFormat="1">
      <c r="A209" s="14"/>
      <c r="B209" s="243"/>
      <c r="C209" s="244"/>
      <c r="D209" s="234" t="s">
        <v>143</v>
      </c>
      <c r="E209" s="245" t="s">
        <v>18</v>
      </c>
      <c r="F209" s="246" t="s">
        <v>616</v>
      </c>
      <c r="G209" s="244"/>
      <c r="H209" s="247">
        <v>44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143</v>
      </c>
      <c r="AU209" s="253" t="s">
        <v>82</v>
      </c>
      <c r="AV209" s="14" t="s">
        <v>82</v>
      </c>
      <c r="AW209" s="14" t="s">
        <v>34</v>
      </c>
      <c r="AX209" s="14" t="s">
        <v>72</v>
      </c>
      <c r="AY209" s="253" t="s">
        <v>133</v>
      </c>
    </row>
    <row r="210" s="14" customFormat="1">
      <c r="A210" s="14"/>
      <c r="B210" s="243"/>
      <c r="C210" s="244"/>
      <c r="D210" s="234" t="s">
        <v>143</v>
      </c>
      <c r="E210" s="245" t="s">
        <v>18</v>
      </c>
      <c r="F210" s="246" t="s">
        <v>270</v>
      </c>
      <c r="G210" s="244"/>
      <c r="H210" s="247">
        <v>16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143</v>
      </c>
      <c r="AU210" s="253" t="s">
        <v>82</v>
      </c>
      <c r="AV210" s="14" t="s">
        <v>82</v>
      </c>
      <c r="AW210" s="14" t="s">
        <v>34</v>
      </c>
      <c r="AX210" s="14" t="s">
        <v>72</v>
      </c>
      <c r="AY210" s="253" t="s">
        <v>133</v>
      </c>
    </row>
    <row r="211" s="14" customFormat="1">
      <c r="A211" s="14"/>
      <c r="B211" s="243"/>
      <c r="C211" s="244"/>
      <c r="D211" s="234" t="s">
        <v>143</v>
      </c>
      <c r="E211" s="245" t="s">
        <v>18</v>
      </c>
      <c r="F211" s="246" t="s">
        <v>434</v>
      </c>
      <c r="G211" s="244"/>
      <c r="H211" s="247">
        <v>27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143</v>
      </c>
      <c r="AU211" s="253" t="s">
        <v>82</v>
      </c>
      <c r="AV211" s="14" t="s">
        <v>82</v>
      </c>
      <c r="AW211" s="14" t="s">
        <v>34</v>
      </c>
      <c r="AX211" s="14" t="s">
        <v>72</v>
      </c>
      <c r="AY211" s="253" t="s">
        <v>133</v>
      </c>
    </row>
    <row r="212" s="14" customFormat="1">
      <c r="A212" s="14"/>
      <c r="B212" s="243"/>
      <c r="C212" s="244"/>
      <c r="D212" s="234" t="s">
        <v>143</v>
      </c>
      <c r="E212" s="245" t="s">
        <v>18</v>
      </c>
      <c r="F212" s="246" t="s">
        <v>258</v>
      </c>
      <c r="G212" s="244"/>
      <c r="H212" s="247">
        <v>14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143</v>
      </c>
      <c r="AU212" s="253" t="s">
        <v>82</v>
      </c>
      <c r="AV212" s="14" t="s">
        <v>82</v>
      </c>
      <c r="AW212" s="14" t="s">
        <v>34</v>
      </c>
      <c r="AX212" s="14" t="s">
        <v>72</v>
      </c>
      <c r="AY212" s="253" t="s">
        <v>133</v>
      </c>
    </row>
    <row r="213" s="14" customFormat="1">
      <c r="A213" s="14"/>
      <c r="B213" s="243"/>
      <c r="C213" s="244"/>
      <c r="D213" s="234" t="s">
        <v>143</v>
      </c>
      <c r="E213" s="245" t="s">
        <v>18</v>
      </c>
      <c r="F213" s="246" t="s">
        <v>154</v>
      </c>
      <c r="G213" s="244"/>
      <c r="H213" s="247">
        <v>12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143</v>
      </c>
      <c r="AU213" s="253" t="s">
        <v>82</v>
      </c>
      <c r="AV213" s="14" t="s">
        <v>82</v>
      </c>
      <c r="AW213" s="14" t="s">
        <v>34</v>
      </c>
      <c r="AX213" s="14" t="s">
        <v>72</v>
      </c>
      <c r="AY213" s="253" t="s">
        <v>133</v>
      </c>
    </row>
    <row r="214" s="15" customFormat="1">
      <c r="A214" s="15"/>
      <c r="B214" s="254"/>
      <c r="C214" s="255"/>
      <c r="D214" s="234" t="s">
        <v>143</v>
      </c>
      <c r="E214" s="256" t="s">
        <v>18</v>
      </c>
      <c r="F214" s="257" t="s">
        <v>148</v>
      </c>
      <c r="G214" s="255"/>
      <c r="H214" s="258">
        <v>179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143</v>
      </c>
      <c r="AU214" s="264" t="s">
        <v>82</v>
      </c>
      <c r="AV214" s="15" t="s">
        <v>141</v>
      </c>
      <c r="AW214" s="15" t="s">
        <v>34</v>
      </c>
      <c r="AX214" s="15" t="s">
        <v>80</v>
      </c>
      <c r="AY214" s="264" t="s">
        <v>133</v>
      </c>
    </row>
    <row r="215" s="2" customFormat="1" ht="21.75" customHeight="1">
      <c r="A215" s="40"/>
      <c r="B215" s="41"/>
      <c r="C215" s="220" t="s">
        <v>608</v>
      </c>
      <c r="D215" s="220" t="s">
        <v>136</v>
      </c>
      <c r="E215" s="221" t="s">
        <v>1623</v>
      </c>
      <c r="F215" s="222" t="s">
        <v>1624</v>
      </c>
      <c r="G215" s="223" t="s">
        <v>188</v>
      </c>
      <c r="H215" s="224">
        <v>0.78000000000000003</v>
      </c>
      <c r="I215" s="225"/>
      <c r="J215" s="224">
        <f>ROUND(I215*H215,2)</f>
        <v>0</v>
      </c>
      <c r="K215" s="222" t="s">
        <v>1468</v>
      </c>
      <c r="L215" s="46"/>
      <c r="M215" s="226" t="s">
        <v>18</v>
      </c>
      <c r="N215" s="227" t="s">
        <v>43</v>
      </c>
      <c r="O215" s="86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0" t="s">
        <v>270</v>
      </c>
      <c r="AT215" s="230" t="s">
        <v>136</v>
      </c>
      <c r="AU215" s="230" t="s">
        <v>82</v>
      </c>
      <c r="AY215" s="19" t="s">
        <v>133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80</v>
      </c>
      <c r="BK215" s="231">
        <f>ROUND(I215*H215,2)</f>
        <v>0</v>
      </c>
      <c r="BL215" s="19" t="s">
        <v>270</v>
      </c>
      <c r="BM215" s="230" t="s">
        <v>1625</v>
      </c>
    </row>
    <row r="216" s="2" customFormat="1" ht="16.5" customHeight="1">
      <c r="A216" s="40"/>
      <c r="B216" s="41"/>
      <c r="C216" s="220" t="s">
        <v>612</v>
      </c>
      <c r="D216" s="220" t="s">
        <v>136</v>
      </c>
      <c r="E216" s="221" t="s">
        <v>1626</v>
      </c>
      <c r="F216" s="222" t="s">
        <v>1627</v>
      </c>
      <c r="G216" s="223" t="s">
        <v>151</v>
      </c>
      <c r="H216" s="224">
        <v>5</v>
      </c>
      <c r="I216" s="225"/>
      <c r="J216" s="224">
        <f>ROUND(I216*H216,2)</f>
        <v>0</v>
      </c>
      <c r="K216" s="222" t="s">
        <v>1468</v>
      </c>
      <c r="L216" s="46"/>
      <c r="M216" s="226" t="s">
        <v>18</v>
      </c>
      <c r="N216" s="227" t="s">
        <v>43</v>
      </c>
      <c r="O216" s="86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0" t="s">
        <v>270</v>
      </c>
      <c r="AT216" s="230" t="s">
        <v>136</v>
      </c>
      <c r="AU216" s="230" t="s">
        <v>82</v>
      </c>
      <c r="AY216" s="19" t="s">
        <v>133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80</v>
      </c>
      <c r="BK216" s="231">
        <f>ROUND(I216*H216,2)</f>
        <v>0</v>
      </c>
      <c r="BL216" s="19" t="s">
        <v>270</v>
      </c>
      <c r="BM216" s="230" t="s">
        <v>1628</v>
      </c>
    </row>
    <row r="217" s="2" customFormat="1" ht="16.5" customHeight="1">
      <c r="A217" s="40"/>
      <c r="B217" s="41"/>
      <c r="C217" s="220" t="s">
        <v>616</v>
      </c>
      <c r="D217" s="220" t="s">
        <v>136</v>
      </c>
      <c r="E217" s="221" t="s">
        <v>1629</v>
      </c>
      <c r="F217" s="222" t="s">
        <v>1630</v>
      </c>
      <c r="G217" s="223" t="s">
        <v>505</v>
      </c>
      <c r="H217" s="224">
        <v>20</v>
      </c>
      <c r="I217" s="225"/>
      <c r="J217" s="224">
        <f>ROUND(I217*H217,2)</f>
        <v>0</v>
      </c>
      <c r="K217" s="222" t="s">
        <v>1468</v>
      </c>
      <c r="L217" s="46"/>
      <c r="M217" s="226" t="s">
        <v>18</v>
      </c>
      <c r="N217" s="227" t="s">
        <v>43</v>
      </c>
      <c r="O217" s="86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0" t="s">
        <v>270</v>
      </c>
      <c r="AT217" s="230" t="s">
        <v>136</v>
      </c>
      <c r="AU217" s="230" t="s">
        <v>82</v>
      </c>
      <c r="AY217" s="19" t="s">
        <v>133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80</v>
      </c>
      <c r="BK217" s="231">
        <f>ROUND(I217*H217,2)</f>
        <v>0</v>
      </c>
      <c r="BL217" s="19" t="s">
        <v>270</v>
      </c>
      <c r="BM217" s="230" t="s">
        <v>1631</v>
      </c>
    </row>
    <row r="218" s="2" customFormat="1" ht="21.75" customHeight="1">
      <c r="A218" s="40"/>
      <c r="B218" s="41"/>
      <c r="C218" s="220" t="s">
        <v>621</v>
      </c>
      <c r="D218" s="220" t="s">
        <v>136</v>
      </c>
      <c r="E218" s="221" t="s">
        <v>1632</v>
      </c>
      <c r="F218" s="222" t="s">
        <v>1633</v>
      </c>
      <c r="G218" s="223" t="s">
        <v>188</v>
      </c>
      <c r="H218" s="224">
        <v>0.20000000000000001</v>
      </c>
      <c r="I218" s="225"/>
      <c r="J218" s="224">
        <f>ROUND(I218*H218,2)</f>
        <v>0</v>
      </c>
      <c r="K218" s="222" t="s">
        <v>1468</v>
      </c>
      <c r="L218" s="46"/>
      <c r="M218" s="226" t="s">
        <v>18</v>
      </c>
      <c r="N218" s="227" t="s">
        <v>43</v>
      </c>
      <c r="O218" s="86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0" t="s">
        <v>270</v>
      </c>
      <c r="AT218" s="230" t="s">
        <v>136</v>
      </c>
      <c r="AU218" s="230" t="s">
        <v>82</v>
      </c>
      <c r="AY218" s="19" t="s">
        <v>133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9" t="s">
        <v>80</v>
      </c>
      <c r="BK218" s="231">
        <f>ROUND(I218*H218,2)</f>
        <v>0</v>
      </c>
      <c r="BL218" s="19" t="s">
        <v>270</v>
      </c>
      <c r="BM218" s="230" t="s">
        <v>1634</v>
      </c>
    </row>
    <row r="219" s="12" customFormat="1" ht="22.8" customHeight="1">
      <c r="A219" s="12"/>
      <c r="B219" s="204"/>
      <c r="C219" s="205"/>
      <c r="D219" s="206" t="s">
        <v>71</v>
      </c>
      <c r="E219" s="218" t="s">
        <v>1635</v>
      </c>
      <c r="F219" s="218" t="s">
        <v>1636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SUM(P220:P281)</f>
        <v>0</v>
      </c>
      <c r="Q219" s="212"/>
      <c r="R219" s="213">
        <f>SUM(R220:R281)</f>
        <v>0.39014999999999989</v>
      </c>
      <c r="S219" s="212"/>
      <c r="T219" s="214">
        <f>SUM(T220:T281)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82</v>
      </c>
      <c r="AT219" s="216" t="s">
        <v>71</v>
      </c>
      <c r="AU219" s="216" t="s">
        <v>80</v>
      </c>
      <c r="AY219" s="215" t="s">
        <v>133</v>
      </c>
      <c r="BK219" s="217">
        <f>SUM(BK220:BK281)</f>
        <v>0</v>
      </c>
    </row>
    <row r="220" s="2" customFormat="1" ht="16.5" customHeight="1">
      <c r="A220" s="40"/>
      <c r="B220" s="41"/>
      <c r="C220" s="220" t="s">
        <v>627</v>
      </c>
      <c r="D220" s="220" t="s">
        <v>136</v>
      </c>
      <c r="E220" s="221" t="s">
        <v>1637</v>
      </c>
      <c r="F220" s="222" t="s">
        <v>1638</v>
      </c>
      <c r="G220" s="223" t="s">
        <v>1517</v>
      </c>
      <c r="H220" s="224">
        <v>48</v>
      </c>
      <c r="I220" s="225"/>
      <c r="J220" s="224">
        <f>ROUND(I220*H220,2)</f>
        <v>0</v>
      </c>
      <c r="K220" s="222" t="s">
        <v>18</v>
      </c>
      <c r="L220" s="46"/>
      <c r="M220" s="226" t="s">
        <v>18</v>
      </c>
      <c r="N220" s="227" t="s">
        <v>43</v>
      </c>
      <c r="O220" s="86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0" t="s">
        <v>270</v>
      </c>
      <c r="AT220" s="230" t="s">
        <v>136</v>
      </c>
      <c r="AU220" s="230" t="s">
        <v>82</v>
      </c>
      <c r="AY220" s="19" t="s">
        <v>133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80</v>
      </c>
      <c r="BK220" s="231">
        <f>ROUND(I220*H220,2)</f>
        <v>0</v>
      </c>
      <c r="BL220" s="19" t="s">
        <v>270</v>
      </c>
      <c r="BM220" s="230" t="s">
        <v>1639</v>
      </c>
    </row>
    <row r="221" s="2" customFormat="1" ht="16.5" customHeight="1">
      <c r="A221" s="40"/>
      <c r="B221" s="41"/>
      <c r="C221" s="220" t="s">
        <v>635</v>
      </c>
      <c r="D221" s="220" t="s">
        <v>136</v>
      </c>
      <c r="E221" s="221" t="s">
        <v>1640</v>
      </c>
      <c r="F221" s="222" t="s">
        <v>1641</v>
      </c>
      <c r="G221" s="223" t="s">
        <v>151</v>
      </c>
      <c r="H221" s="224">
        <v>24</v>
      </c>
      <c r="I221" s="225"/>
      <c r="J221" s="224">
        <f>ROUND(I221*H221,2)</f>
        <v>0</v>
      </c>
      <c r="K221" s="222" t="s">
        <v>1468</v>
      </c>
      <c r="L221" s="46"/>
      <c r="M221" s="226" t="s">
        <v>18</v>
      </c>
      <c r="N221" s="227" t="s">
        <v>43</v>
      </c>
      <c r="O221" s="86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0" t="s">
        <v>270</v>
      </c>
      <c r="AT221" s="230" t="s">
        <v>136</v>
      </c>
      <c r="AU221" s="230" t="s">
        <v>82</v>
      </c>
      <c r="AY221" s="19" t="s">
        <v>133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80</v>
      </c>
      <c r="BK221" s="231">
        <f>ROUND(I221*H221,2)</f>
        <v>0</v>
      </c>
      <c r="BL221" s="19" t="s">
        <v>270</v>
      </c>
      <c r="BM221" s="230" t="s">
        <v>1642</v>
      </c>
    </row>
    <row r="222" s="2" customFormat="1" ht="16.5" customHeight="1">
      <c r="A222" s="40"/>
      <c r="B222" s="41"/>
      <c r="C222" s="220" t="s">
        <v>639</v>
      </c>
      <c r="D222" s="220" t="s">
        <v>136</v>
      </c>
      <c r="E222" s="221" t="s">
        <v>1643</v>
      </c>
      <c r="F222" s="222" t="s">
        <v>1644</v>
      </c>
      <c r="G222" s="223" t="s">
        <v>151</v>
      </c>
      <c r="H222" s="224">
        <v>12</v>
      </c>
      <c r="I222" s="225"/>
      <c r="J222" s="224">
        <f>ROUND(I222*H222,2)</f>
        <v>0</v>
      </c>
      <c r="K222" s="222" t="s">
        <v>1468</v>
      </c>
      <c r="L222" s="46"/>
      <c r="M222" s="226" t="s">
        <v>18</v>
      </c>
      <c r="N222" s="227" t="s">
        <v>43</v>
      </c>
      <c r="O222" s="86"/>
      <c r="P222" s="228">
        <f>O222*H222</f>
        <v>0</v>
      </c>
      <c r="Q222" s="228">
        <v>4.0000000000000003E-05</v>
      </c>
      <c r="R222" s="228">
        <f>Q222*H222</f>
        <v>0.00048000000000000007</v>
      </c>
      <c r="S222" s="228">
        <v>0</v>
      </c>
      <c r="T222" s="22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0" t="s">
        <v>270</v>
      </c>
      <c r="AT222" s="230" t="s">
        <v>136</v>
      </c>
      <c r="AU222" s="230" t="s">
        <v>82</v>
      </c>
      <c r="AY222" s="19" t="s">
        <v>133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80</v>
      </c>
      <c r="BK222" s="231">
        <f>ROUND(I222*H222,2)</f>
        <v>0</v>
      </c>
      <c r="BL222" s="19" t="s">
        <v>270</v>
      </c>
      <c r="BM222" s="230" t="s">
        <v>1645</v>
      </c>
    </row>
    <row r="223" s="2" customFormat="1" ht="16.5" customHeight="1">
      <c r="A223" s="40"/>
      <c r="B223" s="41"/>
      <c r="C223" s="265" t="s">
        <v>644</v>
      </c>
      <c r="D223" s="265" t="s">
        <v>193</v>
      </c>
      <c r="E223" s="266" t="s">
        <v>1646</v>
      </c>
      <c r="F223" s="267" t="s">
        <v>1647</v>
      </c>
      <c r="G223" s="268" t="s">
        <v>505</v>
      </c>
      <c r="H223" s="269">
        <v>12</v>
      </c>
      <c r="I223" s="270"/>
      <c r="J223" s="269">
        <f>ROUND(I223*H223,2)</f>
        <v>0</v>
      </c>
      <c r="K223" s="267" t="s">
        <v>1468</v>
      </c>
      <c r="L223" s="271"/>
      <c r="M223" s="272" t="s">
        <v>18</v>
      </c>
      <c r="N223" s="273" t="s">
        <v>43</v>
      </c>
      <c r="O223" s="86"/>
      <c r="P223" s="228">
        <f>O223*H223</f>
        <v>0</v>
      </c>
      <c r="Q223" s="228">
        <v>0.00042999999999999999</v>
      </c>
      <c r="R223" s="228">
        <f>Q223*H223</f>
        <v>0.0051599999999999997</v>
      </c>
      <c r="S223" s="228">
        <v>0</v>
      </c>
      <c r="T223" s="22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0" t="s">
        <v>459</v>
      </c>
      <c r="AT223" s="230" t="s">
        <v>193</v>
      </c>
      <c r="AU223" s="230" t="s">
        <v>82</v>
      </c>
      <c r="AY223" s="19" t="s">
        <v>133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80</v>
      </c>
      <c r="BK223" s="231">
        <f>ROUND(I223*H223,2)</f>
        <v>0</v>
      </c>
      <c r="BL223" s="19" t="s">
        <v>270</v>
      </c>
      <c r="BM223" s="230" t="s">
        <v>1648</v>
      </c>
    </row>
    <row r="224" s="2" customFormat="1" ht="16.5" customHeight="1">
      <c r="A224" s="40"/>
      <c r="B224" s="41"/>
      <c r="C224" s="220" t="s">
        <v>651</v>
      </c>
      <c r="D224" s="220" t="s">
        <v>136</v>
      </c>
      <c r="E224" s="221" t="s">
        <v>1649</v>
      </c>
      <c r="F224" s="222" t="s">
        <v>1650</v>
      </c>
      <c r="G224" s="223" t="s">
        <v>505</v>
      </c>
      <c r="H224" s="224">
        <v>161</v>
      </c>
      <c r="I224" s="225"/>
      <c r="J224" s="224">
        <f>ROUND(I224*H224,2)</f>
        <v>0</v>
      </c>
      <c r="K224" s="222" t="s">
        <v>1468</v>
      </c>
      <c r="L224" s="46"/>
      <c r="M224" s="226" t="s">
        <v>18</v>
      </c>
      <c r="N224" s="227" t="s">
        <v>43</v>
      </c>
      <c r="O224" s="86"/>
      <c r="P224" s="228">
        <f>O224*H224</f>
        <v>0</v>
      </c>
      <c r="Q224" s="228">
        <v>0.00077999999999999999</v>
      </c>
      <c r="R224" s="228">
        <f>Q224*H224</f>
        <v>0.12558</v>
      </c>
      <c r="S224" s="228">
        <v>0</v>
      </c>
      <c r="T224" s="22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0" t="s">
        <v>270</v>
      </c>
      <c r="AT224" s="230" t="s">
        <v>136</v>
      </c>
      <c r="AU224" s="230" t="s">
        <v>82</v>
      </c>
      <c r="AY224" s="19" t="s">
        <v>133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9" t="s">
        <v>80</v>
      </c>
      <c r="BK224" s="231">
        <f>ROUND(I224*H224,2)</f>
        <v>0</v>
      </c>
      <c r="BL224" s="19" t="s">
        <v>270</v>
      </c>
      <c r="BM224" s="230" t="s">
        <v>1651</v>
      </c>
    </row>
    <row r="225" s="14" customFormat="1">
      <c r="A225" s="14"/>
      <c r="B225" s="243"/>
      <c r="C225" s="244"/>
      <c r="D225" s="234" t="s">
        <v>143</v>
      </c>
      <c r="E225" s="245" t="s">
        <v>18</v>
      </c>
      <c r="F225" s="246" t="s">
        <v>1652</v>
      </c>
      <c r="G225" s="244"/>
      <c r="H225" s="247">
        <v>10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143</v>
      </c>
      <c r="AU225" s="253" t="s">
        <v>82</v>
      </c>
      <c r="AV225" s="14" t="s">
        <v>82</v>
      </c>
      <c r="AW225" s="14" t="s">
        <v>34</v>
      </c>
      <c r="AX225" s="14" t="s">
        <v>72</v>
      </c>
      <c r="AY225" s="253" t="s">
        <v>133</v>
      </c>
    </row>
    <row r="226" s="14" customFormat="1">
      <c r="A226" s="14"/>
      <c r="B226" s="243"/>
      <c r="C226" s="244"/>
      <c r="D226" s="234" t="s">
        <v>143</v>
      </c>
      <c r="E226" s="245" t="s">
        <v>18</v>
      </c>
      <c r="F226" s="246" t="s">
        <v>1653</v>
      </c>
      <c r="G226" s="244"/>
      <c r="H226" s="247">
        <v>29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143</v>
      </c>
      <c r="AU226" s="253" t="s">
        <v>82</v>
      </c>
      <c r="AV226" s="14" t="s">
        <v>82</v>
      </c>
      <c r="AW226" s="14" t="s">
        <v>34</v>
      </c>
      <c r="AX226" s="14" t="s">
        <v>72</v>
      </c>
      <c r="AY226" s="253" t="s">
        <v>133</v>
      </c>
    </row>
    <row r="227" s="14" customFormat="1">
      <c r="A227" s="14"/>
      <c r="B227" s="243"/>
      <c r="C227" s="244"/>
      <c r="D227" s="234" t="s">
        <v>143</v>
      </c>
      <c r="E227" s="245" t="s">
        <v>18</v>
      </c>
      <c r="F227" s="246" t="s">
        <v>1654</v>
      </c>
      <c r="G227" s="244"/>
      <c r="H227" s="247">
        <v>14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143</v>
      </c>
      <c r="AU227" s="253" t="s">
        <v>82</v>
      </c>
      <c r="AV227" s="14" t="s">
        <v>82</v>
      </c>
      <c r="AW227" s="14" t="s">
        <v>34</v>
      </c>
      <c r="AX227" s="14" t="s">
        <v>72</v>
      </c>
      <c r="AY227" s="253" t="s">
        <v>133</v>
      </c>
    </row>
    <row r="228" s="14" customFormat="1">
      <c r="A228" s="14"/>
      <c r="B228" s="243"/>
      <c r="C228" s="244"/>
      <c r="D228" s="234" t="s">
        <v>143</v>
      </c>
      <c r="E228" s="245" t="s">
        <v>18</v>
      </c>
      <c r="F228" s="246" t="s">
        <v>1655</v>
      </c>
      <c r="G228" s="244"/>
      <c r="H228" s="247">
        <v>28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143</v>
      </c>
      <c r="AU228" s="253" t="s">
        <v>82</v>
      </c>
      <c r="AV228" s="14" t="s">
        <v>82</v>
      </c>
      <c r="AW228" s="14" t="s">
        <v>34</v>
      </c>
      <c r="AX228" s="14" t="s">
        <v>72</v>
      </c>
      <c r="AY228" s="253" t="s">
        <v>133</v>
      </c>
    </row>
    <row r="229" s="14" customFormat="1">
      <c r="A229" s="14"/>
      <c r="B229" s="243"/>
      <c r="C229" s="244"/>
      <c r="D229" s="234" t="s">
        <v>143</v>
      </c>
      <c r="E229" s="245" t="s">
        <v>18</v>
      </c>
      <c r="F229" s="246" t="s">
        <v>1656</v>
      </c>
      <c r="G229" s="244"/>
      <c r="H229" s="247">
        <v>51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143</v>
      </c>
      <c r="AU229" s="253" t="s">
        <v>82</v>
      </c>
      <c r="AV229" s="14" t="s">
        <v>82</v>
      </c>
      <c r="AW229" s="14" t="s">
        <v>34</v>
      </c>
      <c r="AX229" s="14" t="s">
        <v>72</v>
      </c>
      <c r="AY229" s="253" t="s">
        <v>133</v>
      </c>
    </row>
    <row r="230" s="14" customFormat="1">
      <c r="A230" s="14"/>
      <c r="B230" s="243"/>
      <c r="C230" s="244"/>
      <c r="D230" s="234" t="s">
        <v>143</v>
      </c>
      <c r="E230" s="245" t="s">
        <v>18</v>
      </c>
      <c r="F230" s="246" t="s">
        <v>1657</v>
      </c>
      <c r="G230" s="244"/>
      <c r="H230" s="247">
        <v>29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143</v>
      </c>
      <c r="AU230" s="253" t="s">
        <v>82</v>
      </c>
      <c r="AV230" s="14" t="s">
        <v>82</v>
      </c>
      <c r="AW230" s="14" t="s">
        <v>34</v>
      </c>
      <c r="AX230" s="14" t="s">
        <v>72</v>
      </c>
      <c r="AY230" s="253" t="s">
        <v>133</v>
      </c>
    </row>
    <row r="231" s="15" customFormat="1">
      <c r="A231" s="15"/>
      <c r="B231" s="254"/>
      <c r="C231" s="255"/>
      <c r="D231" s="234" t="s">
        <v>143</v>
      </c>
      <c r="E231" s="256" t="s">
        <v>18</v>
      </c>
      <c r="F231" s="257" t="s">
        <v>148</v>
      </c>
      <c r="G231" s="255"/>
      <c r="H231" s="258">
        <v>161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143</v>
      </c>
      <c r="AU231" s="264" t="s">
        <v>82</v>
      </c>
      <c r="AV231" s="15" t="s">
        <v>141</v>
      </c>
      <c r="AW231" s="15" t="s">
        <v>34</v>
      </c>
      <c r="AX231" s="15" t="s">
        <v>80</v>
      </c>
      <c r="AY231" s="264" t="s">
        <v>133</v>
      </c>
    </row>
    <row r="232" s="2" customFormat="1" ht="16.5" customHeight="1">
      <c r="A232" s="40"/>
      <c r="B232" s="41"/>
      <c r="C232" s="220" t="s">
        <v>658</v>
      </c>
      <c r="D232" s="220" t="s">
        <v>136</v>
      </c>
      <c r="E232" s="221" t="s">
        <v>1658</v>
      </c>
      <c r="F232" s="222" t="s">
        <v>1659</v>
      </c>
      <c r="G232" s="223" t="s">
        <v>505</v>
      </c>
      <c r="H232" s="224">
        <v>84</v>
      </c>
      <c r="I232" s="225"/>
      <c r="J232" s="224">
        <f>ROUND(I232*H232,2)</f>
        <v>0</v>
      </c>
      <c r="K232" s="222" t="s">
        <v>1468</v>
      </c>
      <c r="L232" s="46"/>
      <c r="M232" s="226" t="s">
        <v>18</v>
      </c>
      <c r="N232" s="227" t="s">
        <v>43</v>
      </c>
      <c r="O232" s="86"/>
      <c r="P232" s="228">
        <f>O232*H232</f>
        <v>0</v>
      </c>
      <c r="Q232" s="228">
        <v>0.00096000000000000002</v>
      </c>
      <c r="R232" s="228">
        <f>Q232*H232</f>
        <v>0.080640000000000003</v>
      </c>
      <c r="S232" s="228">
        <v>0</v>
      </c>
      <c r="T232" s="22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0" t="s">
        <v>270</v>
      </c>
      <c r="AT232" s="230" t="s">
        <v>136</v>
      </c>
      <c r="AU232" s="230" t="s">
        <v>82</v>
      </c>
      <c r="AY232" s="19" t="s">
        <v>133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9" t="s">
        <v>80</v>
      </c>
      <c r="BK232" s="231">
        <f>ROUND(I232*H232,2)</f>
        <v>0</v>
      </c>
      <c r="BL232" s="19" t="s">
        <v>270</v>
      </c>
      <c r="BM232" s="230" t="s">
        <v>1660</v>
      </c>
    </row>
    <row r="233" s="14" customFormat="1">
      <c r="A233" s="14"/>
      <c r="B233" s="243"/>
      <c r="C233" s="244"/>
      <c r="D233" s="234" t="s">
        <v>143</v>
      </c>
      <c r="E233" s="245" t="s">
        <v>18</v>
      </c>
      <c r="F233" s="246" t="s">
        <v>1661</v>
      </c>
      <c r="G233" s="244"/>
      <c r="H233" s="247">
        <v>20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143</v>
      </c>
      <c r="AU233" s="253" t="s">
        <v>82</v>
      </c>
      <c r="AV233" s="14" t="s">
        <v>82</v>
      </c>
      <c r="AW233" s="14" t="s">
        <v>34</v>
      </c>
      <c r="AX233" s="14" t="s">
        <v>72</v>
      </c>
      <c r="AY233" s="253" t="s">
        <v>133</v>
      </c>
    </row>
    <row r="234" s="14" customFormat="1">
      <c r="A234" s="14"/>
      <c r="B234" s="243"/>
      <c r="C234" s="244"/>
      <c r="D234" s="234" t="s">
        <v>143</v>
      </c>
      <c r="E234" s="245" t="s">
        <v>18</v>
      </c>
      <c r="F234" s="246" t="s">
        <v>1662</v>
      </c>
      <c r="G234" s="244"/>
      <c r="H234" s="247">
        <v>6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143</v>
      </c>
      <c r="AU234" s="253" t="s">
        <v>82</v>
      </c>
      <c r="AV234" s="14" t="s">
        <v>82</v>
      </c>
      <c r="AW234" s="14" t="s">
        <v>34</v>
      </c>
      <c r="AX234" s="14" t="s">
        <v>72</v>
      </c>
      <c r="AY234" s="253" t="s">
        <v>133</v>
      </c>
    </row>
    <row r="235" s="14" customFormat="1">
      <c r="A235" s="14"/>
      <c r="B235" s="243"/>
      <c r="C235" s="244"/>
      <c r="D235" s="234" t="s">
        <v>143</v>
      </c>
      <c r="E235" s="245" t="s">
        <v>18</v>
      </c>
      <c r="F235" s="246" t="s">
        <v>1663</v>
      </c>
      <c r="G235" s="244"/>
      <c r="H235" s="247">
        <v>18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143</v>
      </c>
      <c r="AU235" s="253" t="s">
        <v>82</v>
      </c>
      <c r="AV235" s="14" t="s">
        <v>82</v>
      </c>
      <c r="AW235" s="14" t="s">
        <v>34</v>
      </c>
      <c r="AX235" s="14" t="s">
        <v>72</v>
      </c>
      <c r="AY235" s="253" t="s">
        <v>133</v>
      </c>
    </row>
    <row r="236" s="14" customFormat="1">
      <c r="A236" s="14"/>
      <c r="B236" s="243"/>
      <c r="C236" s="244"/>
      <c r="D236" s="234" t="s">
        <v>143</v>
      </c>
      <c r="E236" s="245" t="s">
        <v>18</v>
      </c>
      <c r="F236" s="246" t="s">
        <v>1664</v>
      </c>
      <c r="G236" s="244"/>
      <c r="H236" s="247">
        <v>10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143</v>
      </c>
      <c r="AU236" s="253" t="s">
        <v>82</v>
      </c>
      <c r="AV236" s="14" t="s">
        <v>82</v>
      </c>
      <c r="AW236" s="14" t="s">
        <v>34</v>
      </c>
      <c r="AX236" s="14" t="s">
        <v>72</v>
      </c>
      <c r="AY236" s="253" t="s">
        <v>133</v>
      </c>
    </row>
    <row r="237" s="14" customFormat="1">
      <c r="A237" s="14"/>
      <c r="B237" s="243"/>
      <c r="C237" s="244"/>
      <c r="D237" s="234" t="s">
        <v>143</v>
      </c>
      <c r="E237" s="245" t="s">
        <v>18</v>
      </c>
      <c r="F237" s="246" t="s">
        <v>1665</v>
      </c>
      <c r="G237" s="244"/>
      <c r="H237" s="247">
        <v>24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143</v>
      </c>
      <c r="AU237" s="253" t="s">
        <v>82</v>
      </c>
      <c r="AV237" s="14" t="s">
        <v>82</v>
      </c>
      <c r="AW237" s="14" t="s">
        <v>34</v>
      </c>
      <c r="AX237" s="14" t="s">
        <v>72</v>
      </c>
      <c r="AY237" s="253" t="s">
        <v>133</v>
      </c>
    </row>
    <row r="238" s="14" customFormat="1">
      <c r="A238" s="14"/>
      <c r="B238" s="243"/>
      <c r="C238" s="244"/>
      <c r="D238" s="234" t="s">
        <v>143</v>
      </c>
      <c r="E238" s="245" t="s">
        <v>18</v>
      </c>
      <c r="F238" s="246" t="s">
        <v>1666</v>
      </c>
      <c r="G238" s="244"/>
      <c r="H238" s="247">
        <v>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143</v>
      </c>
      <c r="AU238" s="253" t="s">
        <v>82</v>
      </c>
      <c r="AV238" s="14" t="s">
        <v>82</v>
      </c>
      <c r="AW238" s="14" t="s">
        <v>34</v>
      </c>
      <c r="AX238" s="14" t="s">
        <v>72</v>
      </c>
      <c r="AY238" s="253" t="s">
        <v>133</v>
      </c>
    </row>
    <row r="239" s="15" customFormat="1">
      <c r="A239" s="15"/>
      <c r="B239" s="254"/>
      <c r="C239" s="255"/>
      <c r="D239" s="234" t="s">
        <v>143</v>
      </c>
      <c r="E239" s="256" t="s">
        <v>18</v>
      </c>
      <c r="F239" s="257" t="s">
        <v>148</v>
      </c>
      <c r="G239" s="255"/>
      <c r="H239" s="258">
        <v>84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143</v>
      </c>
      <c r="AU239" s="264" t="s">
        <v>82</v>
      </c>
      <c r="AV239" s="15" t="s">
        <v>141</v>
      </c>
      <c r="AW239" s="15" t="s">
        <v>34</v>
      </c>
      <c r="AX239" s="15" t="s">
        <v>80</v>
      </c>
      <c r="AY239" s="264" t="s">
        <v>133</v>
      </c>
    </row>
    <row r="240" s="2" customFormat="1" ht="16.5" customHeight="1">
      <c r="A240" s="40"/>
      <c r="B240" s="41"/>
      <c r="C240" s="220" t="s">
        <v>663</v>
      </c>
      <c r="D240" s="220" t="s">
        <v>136</v>
      </c>
      <c r="E240" s="221" t="s">
        <v>1667</v>
      </c>
      <c r="F240" s="222" t="s">
        <v>1668</v>
      </c>
      <c r="G240" s="223" t="s">
        <v>505</v>
      </c>
      <c r="H240" s="224">
        <v>52</v>
      </c>
      <c r="I240" s="225"/>
      <c r="J240" s="224">
        <f>ROUND(I240*H240,2)</f>
        <v>0</v>
      </c>
      <c r="K240" s="222" t="s">
        <v>1468</v>
      </c>
      <c r="L240" s="46"/>
      <c r="M240" s="226" t="s">
        <v>18</v>
      </c>
      <c r="N240" s="227" t="s">
        <v>43</v>
      </c>
      <c r="O240" s="86"/>
      <c r="P240" s="228">
        <f>O240*H240</f>
        <v>0</v>
      </c>
      <c r="Q240" s="228">
        <v>0.00125</v>
      </c>
      <c r="R240" s="228">
        <f>Q240*H240</f>
        <v>0.065000000000000002</v>
      </c>
      <c r="S240" s="228">
        <v>0</v>
      </c>
      <c r="T240" s="22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0" t="s">
        <v>270</v>
      </c>
      <c r="AT240" s="230" t="s">
        <v>136</v>
      </c>
      <c r="AU240" s="230" t="s">
        <v>82</v>
      </c>
      <c r="AY240" s="19" t="s">
        <v>133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80</v>
      </c>
      <c r="BK240" s="231">
        <f>ROUND(I240*H240,2)</f>
        <v>0</v>
      </c>
      <c r="BL240" s="19" t="s">
        <v>270</v>
      </c>
      <c r="BM240" s="230" t="s">
        <v>1669</v>
      </c>
    </row>
    <row r="241" s="14" customFormat="1">
      <c r="A241" s="14"/>
      <c r="B241" s="243"/>
      <c r="C241" s="244"/>
      <c r="D241" s="234" t="s">
        <v>143</v>
      </c>
      <c r="E241" s="245" t="s">
        <v>18</v>
      </c>
      <c r="F241" s="246" t="s">
        <v>1670</v>
      </c>
      <c r="G241" s="244"/>
      <c r="H241" s="247">
        <v>16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143</v>
      </c>
      <c r="AU241" s="253" t="s">
        <v>82</v>
      </c>
      <c r="AV241" s="14" t="s">
        <v>82</v>
      </c>
      <c r="AW241" s="14" t="s">
        <v>34</v>
      </c>
      <c r="AX241" s="14" t="s">
        <v>72</v>
      </c>
      <c r="AY241" s="253" t="s">
        <v>133</v>
      </c>
    </row>
    <row r="242" s="14" customFormat="1">
      <c r="A242" s="14"/>
      <c r="B242" s="243"/>
      <c r="C242" s="244"/>
      <c r="D242" s="234" t="s">
        <v>143</v>
      </c>
      <c r="E242" s="245" t="s">
        <v>18</v>
      </c>
      <c r="F242" s="246" t="s">
        <v>1671</v>
      </c>
      <c r="G242" s="244"/>
      <c r="H242" s="247">
        <v>20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143</v>
      </c>
      <c r="AU242" s="253" t="s">
        <v>82</v>
      </c>
      <c r="AV242" s="14" t="s">
        <v>82</v>
      </c>
      <c r="AW242" s="14" t="s">
        <v>34</v>
      </c>
      <c r="AX242" s="14" t="s">
        <v>72</v>
      </c>
      <c r="AY242" s="253" t="s">
        <v>133</v>
      </c>
    </row>
    <row r="243" s="14" customFormat="1">
      <c r="A243" s="14"/>
      <c r="B243" s="243"/>
      <c r="C243" s="244"/>
      <c r="D243" s="234" t="s">
        <v>143</v>
      </c>
      <c r="E243" s="245" t="s">
        <v>18</v>
      </c>
      <c r="F243" s="246" t="s">
        <v>1672</v>
      </c>
      <c r="G243" s="244"/>
      <c r="H243" s="247">
        <v>16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143</v>
      </c>
      <c r="AU243" s="253" t="s">
        <v>82</v>
      </c>
      <c r="AV243" s="14" t="s">
        <v>82</v>
      </c>
      <c r="AW243" s="14" t="s">
        <v>34</v>
      </c>
      <c r="AX243" s="14" t="s">
        <v>72</v>
      </c>
      <c r="AY243" s="253" t="s">
        <v>133</v>
      </c>
    </row>
    <row r="244" s="15" customFormat="1">
      <c r="A244" s="15"/>
      <c r="B244" s="254"/>
      <c r="C244" s="255"/>
      <c r="D244" s="234" t="s">
        <v>143</v>
      </c>
      <c r="E244" s="256" t="s">
        <v>18</v>
      </c>
      <c r="F244" s="257" t="s">
        <v>148</v>
      </c>
      <c r="G244" s="255"/>
      <c r="H244" s="258">
        <v>52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143</v>
      </c>
      <c r="AU244" s="264" t="s">
        <v>82</v>
      </c>
      <c r="AV244" s="15" t="s">
        <v>141</v>
      </c>
      <c r="AW244" s="15" t="s">
        <v>34</v>
      </c>
      <c r="AX244" s="15" t="s">
        <v>80</v>
      </c>
      <c r="AY244" s="264" t="s">
        <v>133</v>
      </c>
    </row>
    <row r="245" s="2" customFormat="1" ht="21.75" customHeight="1">
      <c r="A245" s="40"/>
      <c r="B245" s="41"/>
      <c r="C245" s="220" t="s">
        <v>667</v>
      </c>
      <c r="D245" s="220" t="s">
        <v>136</v>
      </c>
      <c r="E245" s="221" t="s">
        <v>1673</v>
      </c>
      <c r="F245" s="222" t="s">
        <v>1674</v>
      </c>
      <c r="G245" s="223" t="s">
        <v>505</v>
      </c>
      <c r="H245" s="224">
        <v>161</v>
      </c>
      <c r="I245" s="225"/>
      <c r="J245" s="224">
        <f>ROUND(I245*H245,2)</f>
        <v>0</v>
      </c>
      <c r="K245" s="222" t="s">
        <v>1468</v>
      </c>
      <c r="L245" s="46"/>
      <c r="M245" s="226" t="s">
        <v>18</v>
      </c>
      <c r="N245" s="227" t="s">
        <v>43</v>
      </c>
      <c r="O245" s="86"/>
      <c r="P245" s="228">
        <f>O245*H245</f>
        <v>0</v>
      </c>
      <c r="Q245" s="228">
        <v>5.0000000000000002E-05</v>
      </c>
      <c r="R245" s="228">
        <f>Q245*H245</f>
        <v>0.0080499999999999999</v>
      </c>
      <c r="S245" s="228">
        <v>0</v>
      </c>
      <c r="T245" s="22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0" t="s">
        <v>270</v>
      </c>
      <c r="AT245" s="230" t="s">
        <v>136</v>
      </c>
      <c r="AU245" s="230" t="s">
        <v>82</v>
      </c>
      <c r="AY245" s="19" t="s">
        <v>133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80</v>
      </c>
      <c r="BK245" s="231">
        <f>ROUND(I245*H245,2)</f>
        <v>0</v>
      </c>
      <c r="BL245" s="19" t="s">
        <v>270</v>
      </c>
      <c r="BM245" s="230" t="s">
        <v>1675</v>
      </c>
    </row>
    <row r="246" s="14" customFormat="1">
      <c r="A246" s="14"/>
      <c r="B246" s="243"/>
      <c r="C246" s="244"/>
      <c r="D246" s="234" t="s">
        <v>143</v>
      </c>
      <c r="E246" s="245" t="s">
        <v>18</v>
      </c>
      <c r="F246" s="246" t="s">
        <v>1676</v>
      </c>
      <c r="G246" s="244"/>
      <c r="H246" s="247">
        <v>161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143</v>
      </c>
      <c r="AU246" s="253" t="s">
        <v>82</v>
      </c>
      <c r="AV246" s="14" t="s">
        <v>82</v>
      </c>
      <c r="AW246" s="14" t="s">
        <v>34</v>
      </c>
      <c r="AX246" s="14" t="s">
        <v>80</v>
      </c>
      <c r="AY246" s="253" t="s">
        <v>133</v>
      </c>
    </row>
    <row r="247" s="2" customFormat="1" ht="21.75" customHeight="1">
      <c r="A247" s="40"/>
      <c r="B247" s="41"/>
      <c r="C247" s="220" t="s">
        <v>672</v>
      </c>
      <c r="D247" s="220" t="s">
        <v>136</v>
      </c>
      <c r="E247" s="221" t="s">
        <v>1677</v>
      </c>
      <c r="F247" s="222" t="s">
        <v>1678</v>
      </c>
      <c r="G247" s="223" t="s">
        <v>505</v>
      </c>
      <c r="H247" s="224">
        <v>136</v>
      </c>
      <c r="I247" s="225"/>
      <c r="J247" s="224">
        <f>ROUND(I247*H247,2)</f>
        <v>0</v>
      </c>
      <c r="K247" s="222" t="s">
        <v>1468</v>
      </c>
      <c r="L247" s="46"/>
      <c r="M247" s="226" t="s">
        <v>18</v>
      </c>
      <c r="N247" s="227" t="s">
        <v>43</v>
      </c>
      <c r="O247" s="86"/>
      <c r="P247" s="228">
        <f>O247*H247</f>
        <v>0</v>
      </c>
      <c r="Q247" s="228">
        <v>6.9999999999999994E-05</v>
      </c>
      <c r="R247" s="228">
        <f>Q247*H247</f>
        <v>0.0095199999999999989</v>
      </c>
      <c r="S247" s="228">
        <v>0</v>
      </c>
      <c r="T247" s="22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0" t="s">
        <v>270</v>
      </c>
      <c r="AT247" s="230" t="s">
        <v>136</v>
      </c>
      <c r="AU247" s="230" t="s">
        <v>82</v>
      </c>
      <c r="AY247" s="19" t="s">
        <v>133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80</v>
      </c>
      <c r="BK247" s="231">
        <f>ROUND(I247*H247,2)</f>
        <v>0</v>
      </c>
      <c r="BL247" s="19" t="s">
        <v>270</v>
      </c>
      <c r="BM247" s="230" t="s">
        <v>1679</v>
      </c>
    </row>
    <row r="248" s="14" customFormat="1">
      <c r="A248" s="14"/>
      <c r="B248" s="243"/>
      <c r="C248" s="244"/>
      <c r="D248" s="234" t="s">
        <v>143</v>
      </c>
      <c r="E248" s="245" t="s">
        <v>18</v>
      </c>
      <c r="F248" s="246" t="s">
        <v>813</v>
      </c>
      <c r="G248" s="244"/>
      <c r="H248" s="247">
        <v>84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143</v>
      </c>
      <c r="AU248" s="253" t="s">
        <v>82</v>
      </c>
      <c r="AV248" s="14" t="s">
        <v>82</v>
      </c>
      <c r="AW248" s="14" t="s">
        <v>34</v>
      </c>
      <c r="AX248" s="14" t="s">
        <v>72</v>
      </c>
      <c r="AY248" s="253" t="s">
        <v>133</v>
      </c>
    </row>
    <row r="249" s="14" customFormat="1">
      <c r="A249" s="14"/>
      <c r="B249" s="243"/>
      <c r="C249" s="244"/>
      <c r="D249" s="234" t="s">
        <v>143</v>
      </c>
      <c r="E249" s="245" t="s">
        <v>18</v>
      </c>
      <c r="F249" s="246" t="s">
        <v>663</v>
      </c>
      <c r="G249" s="244"/>
      <c r="H249" s="247">
        <v>52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143</v>
      </c>
      <c r="AU249" s="253" t="s">
        <v>82</v>
      </c>
      <c r="AV249" s="14" t="s">
        <v>82</v>
      </c>
      <c r="AW249" s="14" t="s">
        <v>34</v>
      </c>
      <c r="AX249" s="14" t="s">
        <v>72</v>
      </c>
      <c r="AY249" s="253" t="s">
        <v>133</v>
      </c>
    </row>
    <row r="250" s="15" customFormat="1">
      <c r="A250" s="15"/>
      <c r="B250" s="254"/>
      <c r="C250" s="255"/>
      <c r="D250" s="234" t="s">
        <v>143</v>
      </c>
      <c r="E250" s="256" t="s">
        <v>18</v>
      </c>
      <c r="F250" s="257" t="s">
        <v>148</v>
      </c>
      <c r="G250" s="255"/>
      <c r="H250" s="258">
        <v>136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143</v>
      </c>
      <c r="AU250" s="264" t="s">
        <v>82</v>
      </c>
      <c r="AV250" s="15" t="s">
        <v>141</v>
      </c>
      <c r="AW250" s="15" t="s">
        <v>34</v>
      </c>
      <c r="AX250" s="15" t="s">
        <v>80</v>
      </c>
      <c r="AY250" s="264" t="s">
        <v>133</v>
      </c>
    </row>
    <row r="251" s="2" customFormat="1" ht="16.5" customHeight="1">
      <c r="A251" s="40"/>
      <c r="B251" s="41"/>
      <c r="C251" s="220" t="s">
        <v>676</v>
      </c>
      <c r="D251" s="220" t="s">
        <v>136</v>
      </c>
      <c r="E251" s="221" t="s">
        <v>1680</v>
      </c>
      <c r="F251" s="222" t="s">
        <v>1681</v>
      </c>
      <c r="G251" s="223" t="s">
        <v>151</v>
      </c>
      <c r="H251" s="224">
        <v>12</v>
      </c>
      <c r="I251" s="225"/>
      <c r="J251" s="224">
        <f>ROUND(I251*H251,2)</f>
        <v>0</v>
      </c>
      <c r="K251" s="222" t="s">
        <v>1468</v>
      </c>
      <c r="L251" s="46"/>
      <c r="M251" s="226" t="s">
        <v>18</v>
      </c>
      <c r="N251" s="227" t="s">
        <v>43</v>
      </c>
      <c r="O251" s="86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0" t="s">
        <v>270</v>
      </c>
      <c r="AT251" s="230" t="s">
        <v>136</v>
      </c>
      <c r="AU251" s="230" t="s">
        <v>82</v>
      </c>
      <c r="AY251" s="19" t="s">
        <v>133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80</v>
      </c>
      <c r="BK251" s="231">
        <f>ROUND(I251*H251,2)</f>
        <v>0</v>
      </c>
      <c r="BL251" s="19" t="s">
        <v>270</v>
      </c>
      <c r="BM251" s="230" t="s">
        <v>1682</v>
      </c>
    </row>
    <row r="252" s="2" customFormat="1" ht="16.5" customHeight="1">
      <c r="A252" s="40"/>
      <c r="B252" s="41"/>
      <c r="C252" s="220" t="s">
        <v>680</v>
      </c>
      <c r="D252" s="220" t="s">
        <v>136</v>
      </c>
      <c r="E252" s="221" t="s">
        <v>1683</v>
      </c>
      <c r="F252" s="222" t="s">
        <v>1684</v>
      </c>
      <c r="G252" s="223" t="s">
        <v>151</v>
      </c>
      <c r="H252" s="224">
        <v>12</v>
      </c>
      <c r="I252" s="225"/>
      <c r="J252" s="224">
        <f>ROUND(I252*H252,2)</f>
        <v>0</v>
      </c>
      <c r="K252" s="222" t="s">
        <v>1468</v>
      </c>
      <c r="L252" s="46"/>
      <c r="M252" s="226" t="s">
        <v>18</v>
      </c>
      <c r="N252" s="227" t="s">
        <v>43</v>
      </c>
      <c r="O252" s="86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0" t="s">
        <v>270</v>
      </c>
      <c r="AT252" s="230" t="s">
        <v>136</v>
      </c>
      <c r="AU252" s="230" t="s">
        <v>82</v>
      </c>
      <c r="AY252" s="19" t="s">
        <v>133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80</v>
      </c>
      <c r="BK252" s="231">
        <f>ROUND(I252*H252,2)</f>
        <v>0</v>
      </c>
      <c r="BL252" s="19" t="s">
        <v>270</v>
      </c>
      <c r="BM252" s="230" t="s">
        <v>1685</v>
      </c>
    </row>
    <row r="253" s="2" customFormat="1" ht="16.5" customHeight="1">
      <c r="A253" s="40"/>
      <c r="B253" s="41"/>
      <c r="C253" s="220" t="s">
        <v>684</v>
      </c>
      <c r="D253" s="220" t="s">
        <v>136</v>
      </c>
      <c r="E253" s="221" t="s">
        <v>1686</v>
      </c>
      <c r="F253" s="222" t="s">
        <v>1687</v>
      </c>
      <c r="G253" s="223" t="s">
        <v>151</v>
      </c>
      <c r="H253" s="224">
        <v>65</v>
      </c>
      <c r="I253" s="225"/>
      <c r="J253" s="224">
        <f>ROUND(I253*H253,2)</f>
        <v>0</v>
      </c>
      <c r="K253" s="222" t="s">
        <v>1468</v>
      </c>
      <c r="L253" s="46"/>
      <c r="M253" s="226" t="s">
        <v>18</v>
      </c>
      <c r="N253" s="227" t="s">
        <v>43</v>
      </c>
      <c r="O253" s="86"/>
      <c r="P253" s="228">
        <f>O253*H253</f>
        <v>0</v>
      </c>
      <c r="Q253" s="228">
        <v>0.00012999999999999999</v>
      </c>
      <c r="R253" s="228">
        <f>Q253*H253</f>
        <v>0.0084499999999999992</v>
      </c>
      <c r="S253" s="228">
        <v>0</v>
      </c>
      <c r="T253" s="22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0" t="s">
        <v>270</v>
      </c>
      <c r="AT253" s="230" t="s">
        <v>136</v>
      </c>
      <c r="AU253" s="230" t="s">
        <v>82</v>
      </c>
      <c r="AY253" s="19" t="s">
        <v>133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80</v>
      </c>
      <c r="BK253" s="231">
        <f>ROUND(I253*H253,2)</f>
        <v>0</v>
      </c>
      <c r="BL253" s="19" t="s">
        <v>270</v>
      </c>
      <c r="BM253" s="230" t="s">
        <v>1688</v>
      </c>
    </row>
    <row r="254" s="14" customFormat="1">
      <c r="A254" s="14"/>
      <c r="B254" s="243"/>
      <c r="C254" s="244"/>
      <c r="D254" s="234" t="s">
        <v>143</v>
      </c>
      <c r="E254" s="245" t="s">
        <v>18</v>
      </c>
      <c r="F254" s="246" t="s">
        <v>1689</v>
      </c>
      <c r="G254" s="244"/>
      <c r="H254" s="247">
        <v>7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143</v>
      </c>
      <c r="AU254" s="253" t="s">
        <v>82</v>
      </c>
      <c r="AV254" s="14" t="s">
        <v>82</v>
      </c>
      <c r="AW254" s="14" t="s">
        <v>34</v>
      </c>
      <c r="AX254" s="14" t="s">
        <v>72</v>
      </c>
      <c r="AY254" s="253" t="s">
        <v>133</v>
      </c>
    </row>
    <row r="255" s="14" customFormat="1">
      <c r="A255" s="14"/>
      <c r="B255" s="243"/>
      <c r="C255" s="244"/>
      <c r="D255" s="234" t="s">
        <v>143</v>
      </c>
      <c r="E255" s="245" t="s">
        <v>18</v>
      </c>
      <c r="F255" s="246" t="s">
        <v>1690</v>
      </c>
      <c r="G255" s="244"/>
      <c r="H255" s="247">
        <v>14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143</v>
      </c>
      <c r="AU255" s="253" t="s">
        <v>82</v>
      </c>
      <c r="AV255" s="14" t="s">
        <v>82</v>
      </c>
      <c r="AW255" s="14" t="s">
        <v>34</v>
      </c>
      <c r="AX255" s="14" t="s">
        <v>72</v>
      </c>
      <c r="AY255" s="253" t="s">
        <v>133</v>
      </c>
    </row>
    <row r="256" s="14" customFormat="1">
      <c r="A256" s="14"/>
      <c r="B256" s="243"/>
      <c r="C256" s="244"/>
      <c r="D256" s="234" t="s">
        <v>143</v>
      </c>
      <c r="E256" s="245" t="s">
        <v>18</v>
      </c>
      <c r="F256" s="246" t="s">
        <v>1691</v>
      </c>
      <c r="G256" s="244"/>
      <c r="H256" s="247">
        <v>6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143</v>
      </c>
      <c r="AU256" s="253" t="s">
        <v>82</v>
      </c>
      <c r="AV256" s="14" t="s">
        <v>82</v>
      </c>
      <c r="AW256" s="14" t="s">
        <v>34</v>
      </c>
      <c r="AX256" s="14" t="s">
        <v>72</v>
      </c>
      <c r="AY256" s="253" t="s">
        <v>133</v>
      </c>
    </row>
    <row r="257" s="14" customFormat="1">
      <c r="A257" s="14"/>
      <c r="B257" s="243"/>
      <c r="C257" s="244"/>
      <c r="D257" s="234" t="s">
        <v>143</v>
      </c>
      <c r="E257" s="245" t="s">
        <v>18</v>
      </c>
      <c r="F257" s="246" t="s">
        <v>1692</v>
      </c>
      <c r="G257" s="244"/>
      <c r="H257" s="247">
        <v>4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143</v>
      </c>
      <c r="AU257" s="253" t="s">
        <v>82</v>
      </c>
      <c r="AV257" s="14" t="s">
        <v>82</v>
      </c>
      <c r="AW257" s="14" t="s">
        <v>34</v>
      </c>
      <c r="AX257" s="14" t="s">
        <v>72</v>
      </c>
      <c r="AY257" s="253" t="s">
        <v>133</v>
      </c>
    </row>
    <row r="258" s="14" customFormat="1">
      <c r="A258" s="14"/>
      <c r="B258" s="243"/>
      <c r="C258" s="244"/>
      <c r="D258" s="234" t="s">
        <v>143</v>
      </c>
      <c r="E258" s="245" t="s">
        <v>18</v>
      </c>
      <c r="F258" s="246" t="s">
        <v>1693</v>
      </c>
      <c r="G258" s="244"/>
      <c r="H258" s="247">
        <v>20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143</v>
      </c>
      <c r="AU258" s="253" t="s">
        <v>82</v>
      </c>
      <c r="AV258" s="14" t="s">
        <v>82</v>
      </c>
      <c r="AW258" s="14" t="s">
        <v>34</v>
      </c>
      <c r="AX258" s="14" t="s">
        <v>72</v>
      </c>
      <c r="AY258" s="253" t="s">
        <v>133</v>
      </c>
    </row>
    <row r="259" s="14" customFormat="1">
      <c r="A259" s="14"/>
      <c r="B259" s="243"/>
      <c r="C259" s="244"/>
      <c r="D259" s="234" t="s">
        <v>143</v>
      </c>
      <c r="E259" s="245" t="s">
        <v>18</v>
      </c>
      <c r="F259" s="246" t="s">
        <v>1694</v>
      </c>
      <c r="G259" s="244"/>
      <c r="H259" s="247">
        <v>14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143</v>
      </c>
      <c r="AU259" s="253" t="s">
        <v>82</v>
      </c>
      <c r="AV259" s="14" t="s">
        <v>82</v>
      </c>
      <c r="AW259" s="14" t="s">
        <v>34</v>
      </c>
      <c r="AX259" s="14" t="s">
        <v>72</v>
      </c>
      <c r="AY259" s="253" t="s">
        <v>133</v>
      </c>
    </row>
    <row r="260" s="15" customFormat="1">
      <c r="A260" s="15"/>
      <c r="B260" s="254"/>
      <c r="C260" s="255"/>
      <c r="D260" s="234" t="s">
        <v>143</v>
      </c>
      <c r="E260" s="256" t="s">
        <v>18</v>
      </c>
      <c r="F260" s="257" t="s">
        <v>148</v>
      </c>
      <c r="G260" s="255"/>
      <c r="H260" s="258">
        <v>65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143</v>
      </c>
      <c r="AU260" s="264" t="s">
        <v>82</v>
      </c>
      <c r="AV260" s="15" t="s">
        <v>141</v>
      </c>
      <c r="AW260" s="15" t="s">
        <v>34</v>
      </c>
      <c r="AX260" s="15" t="s">
        <v>80</v>
      </c>
      <c r="AY260" s="264" t="s">
        <v>133</v>
      </c>
    </row>
    <row r="261" s="2" customFormat="1" ht="16.5" customHeight="1">
      <c r="A261" s="40"/>
      <c r="B261" s="41"/>
      <c r="C261" s="220" t="s">
        <v>690</v>
      </c>
      <c r="D261" s="220" t="s">
        <v>136</v>
      </c>
      <c r="E261" s="221" t="s">
        <v>1695</v>
      </c>
      <c r="F261" s="222" t="s">
        <v>1696</v>
      </c>
      <c r="G261" s="223" t="s">
        <v>1697</v>
      </c>
      <c r="H261" s="224">
        <v>4</v>
      </c>
      <c r="I261" s="225"/>
      <c r="J261" s="224">
        <f>ROUND(I261*H261,2)</f>
        <v>0</v>
      </c>
      <c r="K261" s="222" t="s">
        <v>1468</v>
      </c>
      <c r="L261" s="46"/>
      <c r="M261" s="226" t="s">
        <v>18</v>
      </c>
      <c r="N261" s="227" t="s">
        <v>43</v>
      </c>
      <c r="O261" s="86"/>
      <c r="P261" s="228">
        <f>O261*H261</f>
        <v>0</v>
      </c>
      <c r="Q261" s="228">
        <v>0.00025000000000000001</v>
      </c>
      <c r="R261" s="228">
        <f>Q261*H261</f>
        <v>0.001</v>
      </c>
      <c r="S261" s="228">
        <v>0</v>
      </c>
      <c r="T261" s="22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0" t="s">
        <v>270</v>
      </c>
      <c r="AT261" s="230" t="s">
        <v>136</v>
      </c>
      <c r="AU261" s="230" t="s">
        <v>82</v>
      </c>
      <c r="AY261" s="19" t="s">
        <v>133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80</v>
      </c>
      <c r="BK261" s="231">
        <f>ROUND(I261*H261,2)</f>
        <v>0</v>
      </c>
      <c r="BL261" s="19" t="s">
        <v>270</v>
      </c>
      <c r="BM261" s="230" t="s">
        <v>1698</v>
      </c>
    </row>
    <row r="262" s="14" customFormat="1">
      <c r="A262" s="14"/>
      <c r="B262" s="243"/>
      <c r="C262" s="244"/>
      <c r="D262" s="234" t="s">
        <v>143</v>
      </c>
      <c r="E262" s="245" t="s">
        <v>18</v>
      </c>
      <c r="F262" s="246" t="s">
        <v>1602</v>
      </c>
      <c r="G262" s="244"/>
      <c r="H262" s="247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143</v>
      </c>
      <c r="AU262" s="253" t="s">
        <v>82</v>
      </c>
      <c r="AV262" s="14" t="s">
        <v>82</v>
      </c>
      <c r="AW262" s="14" t="s">
        <v>34</v>
      </c>
      <c r="AX262" s="14" t="s">
        <v>72</v>
      </c>
      <c r="AY262" s="253" t="s">
        <v>133</v>
      </c>
    </row>
    <row r="263" s="14" customFormat="1">
      <c r="A263" s="14"/>
      <c r="B263" s="243"/>
      <c r="C263" s="244"/>
      <c r="D263" s="234" t="s">
        <v>143</v>
      </c>
      <c r="E263" s="245" t="s">
        <v>18</v>
      </c>
      <c r="F263" s="246" t="s">
        <v>1699</v>
      </c>
      <c r="G263" s="244"/>
      <c r="H263" s="247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143</v>
      </c>
      <c r="AU263" s="253" t="s">
        <v>82</v>
      </c>
      <c r="AV263" s="14" t="s">
        <v>82</v>
      </c>
      <c r="AW263" s="14" t="s">
        <v>34</v>
      </c>
      <c r="AX263" s="14" t="s">
        <v>72</v>
      </c>
      <c r="AY263" s="253" t="s">
        <v>133</v>
      </c>
    </row>
    <row r="264" s="14" customFormat="1">
      <c r="A264" s="14"/>
      <c r="B264" s="243"/>
      <c r="C264" s="244"/>
      <c r="D264" s="234" t="s">
        <v>143</v>
      </c>
      <c r="E264" s="245" t="s">
        <v>18</v>
      </c>
      <c r="F264" s="246" t="s">
        <v>1700</v>
      </c>
      <c r="G264" s="244"/>
      <c r="H264" s="247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143</v>
      </c>
      <c r="AU264" s="253" t="s">
        <v>82</v>
      </c>
      <c r="AV264" s="14" t="s">
        <v>82</v>
      </c>
      <c r="AW264" s="14" t="s">
        <v>34</v>
      </c>
      <c r="AX264" s="14" t="s">
        <v>72</v>
      </c>
      <c r="AY264" s="253" t="s">
        <v>133</v>
      </c>
    </row>
    <row r="265" s="14" customFormat="1">
      <c r="A265" s="14"/>
      <c r="B265" s="243"/>
      <c r="C265" s="244"/>
      <c r="D265" s="234" t="s">
        <v>143</v>
      </c>
      <c r="E265" s="245" t="s">
        <v>18</v>
      </c>
      <c r="F265" s="246" t="s">
        <v>1701</v>
      </c>
      <c r="G265" s="244"/>
      <c r="H265" s="247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143</v>
      </c>
      <c r="AU265" s="253" t="s">
        <v>82</v>
      </c>
      <c r="AV265" s="14" t="s">
        <v>82</v>
      </c>
      <c r="AW265" s="14" t="s">
        <v>34</v>
      </c>
      <c r="AX265" s="14" t="s">
        <v>72</v>
      </c>
      <c r="AY265" s="253" t="s">
        <v>133</v>
      </c>
    </row>
    <row r="266" s="15" customFormat="1">
      <c r="A266" s="15"/>
      <c r="B266" s="254"/>
      <c r="C266" s="255"/>
      <c r="D266" s="234" t="s">
        <v>143</v>
      </c>
      <c r="E266" s="256" t="s">
        <v>18</v>
      </c>
      <c r="F266" s="257" t="s">
        <v>148</v>
      </c>
      <c r="G266" s="255"/>
      <c r="H266" s="258">
        <v>4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143</v>
      </c>
      <c r="AU266" s="264" t="s">
        <v>82</v>
      </c>
      <c r="AV266" s="15" t="s">
        <v>141</v>
      </c>
      <c r="AW266" s="15" t="s">
        <v>34</v>
      </c>
      <c r="AX266" s="15" t="s">
        <v>80</v>
      </c>
      <c r="AY266" s="264" t="s">
        <v>133</v>
      </c>
    </row>
    <row r="267" s="2" customFormat="1" ht="16.5" customHeight="1">
      <c r="A267" s="40"/>
      <c r="B267" s="41"/>
      <c r="C267" s="220" t="s">
        <v>695</v>
      </c>
      <c r="D267" s="220" t="s">
        <v>136</v>
      </c>
      <c r="E267" s="221" t="s">
        <v>1702</v>
      </c>
      <c r="F267" s="222" t="s">
        <v>1703</v>
      </c>
      <c r="G267" s="223" t="s">
        <v>151</v>
      </c>
      <c r="H267" s="224">
        <v>73</v>
      </c>
      <c r="I267" s="225"/>
      <c r="J267" s="224">
        <f>ROUND(I267*H267,2)</f>
        <v>0</v>
      </c>
      <c r="K267" s="222" t="s">
        <v>1468</v>
      </c>
      <c r="L267" s="46"/>
      <c r="M267" s="226" t="s">
        <v>18</v>
      </c>
      <c r="N267" s="227" t="s">
        <v>43</v>
      </c>
      <c r="O267" s="86"/>
      <c r="P267" s="228">
        <f>O267*H267</f>
        <v>0</v>
      </c>
      <c r="Q267" s="228">
        <v>0.00017000000000000001</v>
      </c>
      <c r="R267" s="228">
        <f>Q267*H267</f>
        <v>0.012410000000000001</v>
      </c>
      <c r="S267" s="228">
        <v>0</v>
      </c>
      <c r="T267" s="22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0" t="s">
        <v>270</v>
      </c>
      <c r="AT267" s="230" t="s">
        <v>136</v>
      </c>
      <c r="AU267" s="230" t="s">
        <v>82</v>
      </c>
      <c r="AY267" s="19" t="s">
        <v>133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80</v>
      </c>
      <c r="BK267" s="231">
        <f>ROUND(I267*H267,2)</f>
        <v>0</v>
      </c>
      <c r="BL267" s="19" t="s">
        <v>270</v>
      </c>
      <c r="BM267" s="230" t="s">
        <v>1704</v>
      </c>
    </row>
    <row r="268" s="14" customFormat="1">
      <c r="A268" s="14"/>
      <c r="B268" s="243"/>
      <c r="C268" s="244"/>
      <c r="D268" s="234" t="s">
        <v>143</v>
      </c>
      <c r="E268" s="245" t="s">
        <v>18</v>
      </c>
      <c r="F268" s="246" t="s">
        <v>1705</v>
      </c>
      <c r="G268" s="244"/>
      <c r="H268" s="247">
        <v>73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143</v>
      </c>
      <c r="AU268" s="253" t="s">
        <v>82</v>
      </c>
      <c r="AV268" s="14" t="s">
        <v>82</v>
      </c>
      <c r="AW268" s="14" t="s">
        <v>34</v>
      </c>
      <c r="AX268" s="14" t="s">
        <v>80</v>
      </c>
      <c r="AY268" s="253" t="s">
        <v>133</v>
      </c>
    </row>
    <row r="269" s="2" customFormat="1" ht="21.75" customHeight="1">
      <c r="A269" s="40"/>
      <c r="B269" s="41"/>
      <c r="C269" s="220" t="s">
        <v>700</v>
      </c>
      <c r="D269" s="220" t="s">
        <v>136</v>
      </c>
      <c r="E269" s="221" t="s">
        <v>1706</v>
      </c>
      <c r="F269" s="222" t="s">
        <v>1707</v>
      </c>
      <c r="G269" s="223" t="s">
        <v>151</v>
      </c>
      <c r="H269" s="224">
        <v>24</v>
      </c>
      <c r="I269" s="225"/>
      <c r="J269" s="224">
        <f>ROUND(I269*H269,2)</f>
        <v>0</v>
      </c>
      <c r="K269" s="222" t="s">
        <v>1468</v>
      </c>
      <c r="L269" s="46"/>
      <c r="M269" s="226" t="s">
        <v>18</v>
      </c>
      <c r="N269" s="227" t="s">
        <v>43</v>
      </c>
      <c r="O269" s="86"/>
      <c r="P269" s="228">
        <f>O269*H269</f>
        <v>0</v>
      </c>
      <c r="Q269" s="228">
        <v>0.00018000000000000001</v>
      </c>
      <c r="R269" s="228">
        <f>Q269*H269</f>
        <v>0.0043200000000000001</v>
      </c>
      <c r="S269" s="228">
        <v>0</v>
      </c>
      <c r="T269" s="22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0" t="s">
        <v>270</v>
      </c>
      <c r="AT269" s="230" t="s">
        <v>136</v>
      </c>
      <c r="AU269" s="230" t="s">
        <v>82</v>
      </c>
      <c r="AY269" s="19" t="s">
        <v>133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80</v>
      </c>
      <c r="BK269" s="231">
        <f>ROUND(I269*H269,2)</f>
        <v>0</v>
      </c>
      <c r="BL269" s="19" t="s">
        <v>270</v>
      </c>
      <c r="BM269" s="230" t="s">
        <v>1708</v>
      </c>
    </row>
    <row r="270" s="2" customFormat="1" ht="16.5" customHeight="1">
      <c r="A270" s="40"/>
      <c r="B270" s="41"/>
      <c r="C270" s="220" t="s">
        <v>706</v>
      </c>
      <c r="D270" s="220" t="s">
        <v>136</v>
      </c>
      <c r="E270" s="221" t="s">
        <v>1709</v>
      </c>
      <c r="F270" s="222" t="s">
        <v>1710</v>
      </c>
      <c r="G270" s="223" t="s">
        <v>151</v>
      </c>
      <c r="H270" s="224">
        <v>2</v>
      </c>
      <c r="I270" s="225"/>
      <c r="J270" s="224">
        <f>ROUND(I270*H270,2)</f>
        <v>0</v>
      </c>
      <c r="K270" s="222" t="s">
        <v>1468</v>
      </c>
      <c r="L270" s="46"/>
      <c r="M270" s="226" t="s">
        <v>18</v>
      </c>
      <c r="N270" s="227" t="s">
        <v>43</v>
      </c>
      <c r="O270" s="86"/>
      <c r="P270" s="228">
        <f>O270*H270</f>
        <v>0</v>
      </c>
      <c r="Q270" s="228">
        <v>0.00056999999999999998</v>
      </c>
      <c r="R270" s="228">
        <f>Q270*H270</f>
        <v>0.00114</v>
      </c>
      <c r="S270" s="228">
        <v>0</v>
      </c>
      <c r="T270" s="22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0" t="s">
        <v>270</v>
      </c>
      <c r="AT270" s="230" t="s">
        <v>136</v>
      </c>
      <c r="AU270" s="230" t="s">
        <v>82</v>
      </c>
      <c r="AY270" s="19" t="s">
        <v>133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9" t="s">
        <v>80</v>
      </c>
      <c r="BK270" s="231">
        <f>ROUND(I270*H270,2)</f>
        <v>0</v>
      </c>
      <c r="BL270" s="19" t="s">
        <v>270</v>
      </c>
      <c r="BM270" s="230" t="s">
        <v>1711</v>
      </c>
    </row>
    <row r="271" s="2" customFormat="1" ht="16.5" customHeight="1">
      <c r="A271" s="40"/>
      <c r="B271" s="41"/>
      <c r="C271" s="220" t="s">
        <v>710</v>
      </c>
      <c r="D271" s="220" t="s">
        <v>136</v>
      </c>
      <c r="E271" s="221" t="s">
        <v>1712</v>
      </c>
      <c r="F271" s="222" t="s">
        <v>1713</v>
      </c>
      <c r="G271" s="223" t="s">
        <v>151</v>
      </c>
      <c r="H271" s="224">
        <v>12</v>
      </c>
      <c r="I271" s="225"/>
      <c r="J271" s="224">
        <f>ROUND(I271*H271,2)</f>
        <v>0</v>
      </c>
      <c r="K271" s="222" t="s">
        <v>1468</v>
      </c>
      <c r="L271" s="46"/>
      <c r="M271" s="226" t="s">
        <v>18</v>
      </c>
      <c r="N271" s="227" t="s">
        <v>43</v>
      </c>
      <c r="O271" s="86"/>
      <c r="P271" s="228">
        <f>O271*H271</f>
        <v>0</v>
      </c>
      <c r="Q271" s="228">
        <v>0.00055000000000000003</v>
      </c>
      <c r="R271" s="228">
        <f>Q271*H271</f>
        <v>0.0066</v>
      </c>
      <c r="S271" s="228">
        <v>0</v>
      </c>
      <c r="T271" s="22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0" t="s">
        <v>270</v>
      </c>
      <c r="AT271" s="230" t="s">
        <v>136</v>
      </c>
      <c r="AU271" s="230" t="s">
        <v>82</v>
      </c>
      <c r="AY271" s="19" t="s">
        <v>133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80</v>
      </c>
      <c r="BK271" s="231">
        <f>ROUND(I271*H271,2)</f>
        <v>0</v>
      </c>
      <c r="BL271" s="19" t="s">
        <v>270</v>
      </c>
      <c r="BM271" s="230" t="s">
        <v>1714</v>
      </c>
    </row>
    <row r="272" s="2" customFormat="1" ht="21.75" customHeight="1">
      <c r="A272" s="40"/>
      <c r="B272" s="41"/>
      <c r="C272" s="220" t="s">
        <v>714</v>
      </c>
      <c r="D272" s="220" t="s">
        <v>136</v>
      </c>
      <c r="E272" s="221" t="s">
        <v>1715</v>
      </c>
      <c r="F272" s="222" t="s">
        <v>1716</v>
      </c>
      <c r="G272" s="223" t="s">
        <v>505</v>
      </c>
      <c r="H272" s="224">
        <v>309</v>
      </c>
      <c r="I272" s="225"/>
      <c r="J272" s="224">
        <f>ROUND(I272*H272,2)</f>
        <v>0</v>
      </c>
      <c r="K272" s="222" t="s">
        <v>1468</v>
      </c>
      <c r="L272" s="46"/>
      <c r="M272" s="226" t="s">
        <v>18</v>
      </c>
      <c r="N272" s="227" t="s">
        <v>43</v>
      </c>
      <c r="O272" s="86"/>
      <c r="P272" s="228">
        <f>O272*H272</f>
        <v>0</v>
      </c>
      <c r="Q272" s="228">
        <v>0.00019000000000000001</v>
      </c>
      <c r="R272" s="228">
        <f>Q272*H272</f>
        <v>0.058710000000000005</v>
      </c>
      <c r="S272" s="228">
        <v>0</v>
      </c>
      <c r="T272" s="22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0" t="s">
        <v>270</v>
      </c>
      <c r="AT272" s="230" t="s">
        <v>136</v>
      </c>
      <c r="AU272" s="230" t="s">
        <v>82</v>
      </c>
      <c r="AY272" s="19" t="s">
        <v>133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9" t="s">
        <v>80</v>
      </c>
      <c r="BK272" s="231">
        <f>ROUND(I272*H272,2)</f>
        <v>0</v>
      </c>
      <c r="BL272" s="19" t="s">
        <v>270</v>
      </c>
      <c r="BM272" s="230" t="s">
        <v>1717</v>
      </c>
    </row>
    <row r="273" s="14" customFormat="1">
      <c r="A273" s="14"/>
      <c r="B273" s="243"/>
      <c r="C273" s="244"/>
      <c r="D273" s="234" t="s">
        <v>143</v>
      </c>
      <c r="E273" s="245" t="s">
        <v>18</v>
      </c>
      <c r="F273" s="246" t="s">
        <v>154</v>
      </c>
      <c r="G273" s="244"/>
      <c r="H273" s="247">
        <v>12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143</v>
      </c>
      <c r="AU273" s="253" t="s">
        <v>82</v>
      </c>
      <c r="AV273" s="14" t="s">
        <v>82</v>
      </c>
      <c r="AW273" s="14" t="s">
        <v>34</v>
      </c>
      <c r="AX273" s="14" t="s">
        <v>72</v>
      </c>
      <c r="AY273" s="253" t="s">
        <v>133</v>
      </c>
    </row>
    <row r="274" s="14" customFormat="1">
      <c r="A274" s="14"/>
      <c r="B274" s="243"/>
      <c r="C274" s="244"/>
      <c r="D274" s="234" t="s">
        <v>143</v>
      </c>
      <c r="E274" s="245" t="s">
        <v>18</v>
      </c>
      <c r="F274" s="246" t="s">
        <v>1676</v>
      </c>
      <c r="G274" s="244"/>
      <c r="H274" s="247">
        <v>161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143</v>
      </c>
      <c r="AU274" s="253" t="s">
        <v>82</v>
      </c>
      <c r="AV274" s="14" t="s">
        <v>82</v>
      </c>
      <c r="AW274" s="14" t="s">
        <v>34</v>
      </c>
      <c r="AX274" s="14" t="s">
        <v>72</v>
      </c>
      <c r="AY274" s="253" t="s">
        <v>133</v>
      </c>
    </row>
    <row r="275" s="14" customFormat="1">
      <c r="A275" s="14"/>
      <c r="B275" s="243"/>
      <c r="C275" s="244"/>
      <c r="D275" s="234" t="s">
        <v>143</v>
      </c>
      <c r="E275" s="245" t="s">
        <v>18</v>
      </c>
      <c r="F275" s="246" t="s">
        <v>813</v>
      </c>
      <c r="G275" s="244"/>
      <c r="H275" s="247">
        <v>84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143</v>
      </c>
      <c r="AU275" s="253" t="s">
        <v>82</v>
      </c>
      <c r="AV275" s="14" t="s">
        <v>82</v>
      </c>
      <c r="AW275" s="14" t="s">
        <v>34</v>
      </c>
      <c r="AX275" s="14" t="s">
        <v>72</v>
      </c>
      <c r="AY275" s="253" t="s">
        <v>133</v>
      </c>
    </row>
    <row r="276" s="14" customFormat="1">
      <c r="A276" s="14"/>
      <c r="B276" s="243"/>
      <c r="C276" s="244"/>
      <c r="D276" s="234" t="s">
        <v>143</v>
      </c>
      <c r="E276" s="245" t="s">
        <v>18</v>
      </c>
      <c r="F276" s="246" t="s">
        <v>663</v>
      </c>
      <c r="G276" s="244"/>
      <c r="H276" s="247">
        <v>52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143</v>
      </c>
      <c r="AU276" s="253" t="s">
        <v>82</v>
      </c>
      <c r="AV276" s="14" t="s">
        <v>82</v>
      </c>
      <c r="AW276" s="14" t="s">
        <v>34</v>
      </c>
      <c r="AX276" s="14" t="s">
        <v>72</v>
      </c>
      <c r="AY276" s="253" t="s">
        <v>133</v>
      </c>
    </row>
    <row r="277" s="15" customFormat="1">
      <c r="A277" s="15"/>
      <c r="B277" s="254"/>
      <c r="C277" s="255"/>
      <c r="D277" s="234" t="s">
        <v>143</v>
      </c>
      <c r="E277" s="256" t="s">
        <v>18</v>
      </c>
      <c r="F277" s="257" t="s">
        <v>148</v>
      </c>
      <c r="G277" s="255"/>
      <c r="H277" s="258">
        <v>309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143</v>
      </c>
      <c r="AU277" s="264" t="s">
        <v>82</v>
      </c>
      <c r="AV277" s="15" t="s">
        <v>141</v>
      </c>
      <c r="AW277" s="15" t="s">
        <v>34</v>
      </c>
      <c r="AX277" s="15" t="s">
        <v>80</v>
      </c>
      <c r="AY277" s="264" t="s">
        <v>133</v>
      </c>
    </row>
    <row r="278" s="2" customFormat="1" ht="16.5" customHeight="1">
      <c r="A278" s="40"/>
      <c r="B278" s="41"/>
      <c r="C278" s="220" t="s">
        <v>720</v>
      </c>
      <c r="D278" s="220" t="s">
        <v>136</v>
      </c>
      <c r="E278" s="221" t="s">
        <v>1718</v>
      </c>
      <c r="F278" s="222" t="s">
        <v>1719</v>
      </c>
      <c r="G278" s="223" t="s">
        <v>505</v>
      </c>
      <c r="H278" s="224">
        <v>309</v>
      </c>
      <c r="I278" s="225"/>
      <c r="J278" s="224">
        <f>ROUND(I278*H278,2)</f>
        <v>0</v>
      </c>
      <c r="K278" s="222" t="s">
        <v>1468</v>
      </c>
      <c r="L278" s="46"/>
      <c r="M278" s="226" t="s">
        <v>18</v>
      </c>
      <c r="N278" s="227" t="s">
        <v>43</v>
      </c>
      <c r="O278" s="86"/>
      <c r="P278" s="228">
        <f>O278*H278</f>
        <v>0</v>
      </c>
      <c r="Q278" s="228">
        <v>1.0000000000000001E-05</v>
      </c>
      <c r="R278" s="228">
        <f>Q278*H278</f>
        <v>0.0030900000000000003</v>
      </c>
      <c r="S278" s="228">
        <v>0</v>
      </c>
      <c r="T278" s="22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0" t="s">
        <v>270</v>
      </c>
      <c r="AT278" s="230" t="s">
        <v>136</v>
      </c>
      <c r="AU278" s="230" t="s">
        <v>82</v>
      </c>
      <c r="AY278" s="19" t="s">
        <v>133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80</v>
      </c>
      <c r="BK278" s="231">
        <f>ROUND(I278*H278,2)</f>
        <v>0</v>
      </c>
      <c r="BL278" s="19" t="s">
        <v>270</v>
      </c>
      <c r="BM278" s="230" t="s">
        <v>1720</v>
      </c>
    </row>
    <row r="279" s="2" customFormat="1" ht="21.75" customHeight="1">
      <c r="A279" s="40"/>
      <c r="B279" s="41"/>
      <c r="C279" s="220" t="s">
        <v>724</v>
      </c>
      <c r="D279" s="220" t="s">
        <v>136</v>
      </c>
      <c r="E279" s="221" t="s">
        <v>1721</v>
      </c>
      <c r="F279" s="222" t="s">
        <v>1722</v>
      </c>
      <c r="G279" s="223" t="s">
        <v>188</v>
      </c>
      <c r="H279" s="224">
        <v>0.5</v>
      </c>
      <c r="I279" s="225"/>
      <c r="J279" s="224">
        <f>ROUND(I279*H279,2)</f>
        <v>0</v>
      </c>
      <c r="K279" s="222" t="s">
        <v>1468</v>
      </c>
      <c r="L279" s="46"/>
      <c r="M279" s="226" t="s">
        <v>18</v>
      </c>
      <c r="N279" s="227" t="s">
        <v>43</v>
      </c>
      <c r="O279" s="86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0" t="s">
        <v>270</v>
      </c>
      <c r="AT279" s="230" t="s">
        <v>136</v>
      </c>
      <c r="AU279" s="230" t="s">
        <v>82</v>
      </c>
      <c r="AY279" s="19" t="s">
        <v>133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80</v>
      </c>
      <c r="BK279" s="231">
        <f>ROUND(I279*H279,2)</f>
        <v>0</v>
      </c>
      <c r="BL279" s="19" t="s">
        <v>270</v>
      </c>
      <c r="BM279" s="230" t="s">
        <v>1723</v>
      </c>
    </row>
    <row r="280" s="2" customFormat="1" ht="21.75" customHeight="1">
      <c r="A280" s="40"/>
      <c r="B280" s="41"/>
      <c r="C280" s="220" t="s">
        <v>731</v>
      </c>
      <c r="D280" s="220" t="s">
        <v>136</v>
      </c>
      <c r="E280" s="221" t="s">
        <v>1724</v>
      </c>
      <c r="F280" s="222" t="s">
        <v>1725</v>
      </c>
      <c r="G280" s="223" t="s">
        <v>188</v>
      </c>
      <c r="H280" s="224">
        <v>0.39000000000000001</v>
      </c>
      <c r="I280" s="225"/>
      <c r="J280" s="224">
        <f>ROUND(I280*H280,2)</f>
        <v>0</v>
      </c>
      <c r="K280" s="222" t="s">
        <v>1468</v>
      </c>
      <c r="L280" s="46"/>
      <c r="M280" s="226" t="s">
        <v>18</v>
      </c>
      <c r="N280" s="227" t="s">
        <v>43</v>
      </c>
      <c r="O280" s="86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0" t="s">
        <v>270</v>
      </c>
      <c r="AT280" s="230" t="s">
        <v>136</v>
      </c>
      <c r="AU280" s="230" t="s">
        <v>82</v>
      </c>
      <c r="AY280" s="19" t="s">
        <v>133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80</v>
      </c>
      <c r="BK280" s="231">
        <f>ROUND(I280*H280,2)</f>
        <v>0</v>
      </c>
      <c r="BL280" s="19" t="s">
        <v>270</v>
      </c>
      <c r="BM280" s="230" t="s">
        <v>1726</v>
      </c>
    </row>
    <row r="281" s="2" customFormat="1" ht="21.75" customHeight="1">
      <c r="A281" s="40"/>
      <c r="B281" s="41"/>
      <c r="C281" s="220" t="s">
        <v>737</v>
      </c>
      <c r="D281" s="220" t="s">
        <v>136</v>
      </c>
      <c r="E281" s="221" t="s">
        <v>1727</v>
      </c>
      <c r="F281" s="222" t="s">
        <v>1728</v>
      </c>
      <c r="G281" s="223" t="s">
        <v>188</v>
      </c>
      <c r="H281" s="224">
        <v>0.39000000000000001</v>
      </c>
      <c r="I281" s="225"/>
      <c r="J281" s="224">
        <f>ROUND(I281*H281,2)</f>
        <v>0</v>
      </c>
      <c r="K281" s="222" t="s">
        <v>1468</v>
      </c>
      <c r="L281" s="46"/>
      <c r="M281" s="226" t="s">
        <v>18</v>
      </c>
      <c r="N281" s="227" t="s">
        <v>43</v>
      </c>
      <c r="O281" s="86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0" t="s">
        <v>270</v>
      </c>
      <c r="AT281" s="230" t="s">
        <v>136</v>
      </c>
      <c r="AU281" s="230" t="s">
        <v>82</v>
      </c>
      <c r="AY281" s="19" t="s">
        <v>133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80</v>
      </c>
      <c r="BK281" s="231">
        <f>ROUND(I281*H281,2)</f>
        <v>0</v>
      </c>
      <c r="BL281" s="19" t="s">
        <v>270</v>
      </c>
      <c r="BM281" s="230" t="s">
        <v>1729</v>
      </c>
    </row>
    <row r="282" s="12" customFormat="1" ht="22.8" customHeight="1">
      <c r="A282" s="12"/>
      <c r="B282" s="204"/>
      <c r="C282" s="205"/>
      <c r="D282" s="206" t="s">
        <v>71</v>
      </c>
      <c r="E282" s="218" t="s">
        <v>649</v>
      </c>
      <c r="F282" s="218" t="s">
        <v>650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SUM(P283:P341)</f>
        <v>0</v>
      </c>
      <c r="Q282" s="212"/>
      <c r="R282" s="213">
        <f>SUM(R283:R341)</f>
        <v>0.80402000000000007</v>
      </c>
      <c r="S282" s="212"/>
      <c r="T282" s="214">
        <f>SUM(T283:T341)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82</v>
      </c>
      <c r="AT282" s="216" t="s">
        <v>71</v>
      </c>
      <c r="AU282" s="216" t="s">
        <v>80</v>
      </c>
      <c r="AY282" s="215" t="s">
        <v>133</v>
      </c>
      <c r="BK282" s="217">
        <f>SUM(BK283:BK341)</f>
        <v>0</v>
      </c>
    </row>
    <row r="283" s="2" customFormat="1" ht="16.5" customHeight="1">
      <c r="A283" s="40"/>
      <c r="B283" s="41"/>
      <c r="C283" s="220" t="s">
        <v>743</v>
      </c>
      <c r="D283" s="220" t="s">
        <v>136</v>
      </c>
      <c r="E283" s="221" t="s">
        <v>1730</v>
      </c>
      <c r="F283" s="222" t="s">
        <v>1731</v>
      </c>
      <c r="G283" s="223" t="s">
        <v>1517</v>
      </c>
      <c r="H283" s="224">
        <v>16</v>
      </c>
      <c r="I283" s="225"/>
      <c r="J283" s="224">
        <f>ROUND(I283*H283,2)</f>
        <v>0</v>
      </c>
      <c r="K283" s="222" t="s">
        <v>18</v>
      </c>
      <c r="L283" s="46"/>
      <c r="M283" s="226" t="s">
        <v>18</v>
      </c>
      <c r="N283" s="227" t="s">
        <v>43</v>
      </c>
      <c r="O283" s="86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0" t="s">
        <v>270</v>
      </c>
      <c r="AT283" s="230" t="s">
        <v>136</v>
      </c>
      <c r="AU283" s="230" t="s">
        <v>82</v>
      </c>
      <c r="AY283" s="19" t="s">
        <v>133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80</v>
      </c>
      <c r="BK283" s="231">
        <f>ROUND(I283*H283,2)</f>
        <v>0</v>
      </c>
      <c r="BL283" s="19" t="s">
        <v>270</v>
      </c>
      <c r="BM283" s="230" t="s">
        <v>1732</v>
      </c>
    </row>
    <row r="284" s="2" customFormat="1" ht="16.5" customHeight="1">
      <c r="A284" s="40"/>
      <c r="B284" s="41"/>
      <c r="C284" s="220" t="s">
        <v>747</v>
      </c>
      <c r="D284" s="220" t="s">
        <v>136</v>
      </c>
      <c r="E284" s="221" t="s">
        <v>1733</v>
      </c>
      <c r="F284" s="222" t="s">
        <v>1734</v>
      </c>
      <c r="G284" s="223" t="s">
        <v>654</v>
      </c>
      <c r="H284" s="224">
        <v>2</v>
      </c>
      <c r="I284" s="225"/>
      <c r="J284" s="224">
        <f>ROUND(I284*H284,2)</f>
        <v>0</v>
      </c>
      <c r="K284" s="222" t="s">
        <v>1468</v>
      </c>
      <c r="L284" s="46"/>
      <c r="M284" s="226" t="s">
        <v>18</v>
      </c>
      <c r="N284" s="227" t="s">
        <v>43</v>
      </c>
      <c r="O284" s="86"/>
      <c r="P284" s="228">
        <f>O284*H284</f>
        <v>0</v>
      </c>
      <c r="Q284" s="228">
        <v>0.00382</v>
      </c>
      <c r="R284" s="228">
        <f>Q284*H284</f>
        <v>0.0076400000000000001</v>
      </c>
      <c r="S284" s="228">
        <v>0</v>
      </c>
      <c r="T284" s="22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0" t="s">
        <v>270</v>
      </c>
      <c r="AT284" s="230" t="s">
        <v>136</v>
      </c>
      <c r="AU284" s="230" t="s">
        <v>82</v>
      </c>
      <c r="AY284" s="19" t="s">
        <v>133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9" t="s">
        <v>80</v>
      </c>
      <c r="BK284" s="231">
        <f>ROUND(I284*H284,2)</f>
        <v>0</v>
      </c>
      <c r="BL284" s="19" t="s">
        <v>270</v>
      </c>
      <c r="BM284" s="230" t="s">
        <v>1735</v>
      </c>
    </row>
    <row r="285" s="14" customFormat="1">
      <c r="A285" s="14"/>
      <c r="B285" s="243"/>
      <c r="C285" s="244"/>
      <c r="D285" s="234" t="s">
        <v>143</v>
      </c>
      <c r="E285" s="245" t="s">
        <v>18</v>
      </c>
      <c r="F285" s="246" t="s">
        <v>1701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143</v>
      </c>
      <c r="AU285" s="253" t="s">
        <v>82</v>
      </c>
      <c r="AV285" s="14" t="s">
        <v>82</v>
      </c>
      <c r="AW285" s="14" t="s">
        <v>34</v>
      </c>
      <c r="AX285" s="14" t="s">
        <v>72</v>
      </c>
      <c r="AY285" s="253" t="s">
        <v>133</v>
      </c>
    </row>
    <row r="286" s="14" customFormat="1">
      <c r="A286" s="14"/>
      <c r="B286" s="243"/>
      <c r="C286" s="244"/>
      <c r="D286" s="234" t="s">
        <v>143</v>
      </c>
      <c r="E286" s="245" t="s">
        <v>18</v>
      </c>
      <c r="F286" s="246" t="s">
        <v>1700</v>
      </c>
      <c r="G286" s="244"/>
      <c r="H286" s="247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143</v>
      </c>
      <c r="AU286" s="253" t="s">
        <v>82</v>
      </c>
      <c r="AV286" s="14" t="s">
        <v>82</v>
      </c>
      <c r="AW286" s="14" t="s">
        <v>34</v>
      </c>
      <c r="AX286" s="14" t="s">
        <v>72</v>
      </c>
      <c r="AY286" s="253" t="s">
        <v>133</v>
      </c>
    </row>
    <row r="287" s="15" customFormat="1">
      <c r="A287" s="15"/>
      <c r="B287" s="254"/>
      <c r="C287" s="255"/>
      <c r="D287" s="234" t="s">
        <v>143</v>
      </c>
      <c r="E287" s="256" t="s">
        <v>18</v>
      </c>
      <c r="F287" s="257" t="s">
        <v>148</v>
      </c>
      <c r="G287" s="255"/>
      <c r="H287" s="258">
        <v>2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143</v>
      </c>
      <c r="AU287" s="264" t="s">
        <v>82</v>
      </c>
      <c r="AV287" s="15" t="s">
        <v>141</v>
      </c>
      <c r="AW287" s="15" t="s">
        <v>34</v>
      </c>
      <c r="AX287" s="15" t="s">
        <v>80</v>
      </c>
      <c r="AY287" s="264" t="s">
        <v>133</v>
      </c>
    </row>
    <row r="288" s="2" customFormat="1" ht="16.5" customHeight="1">
      <c r="A288" s="40"/>
      <c r="B288" s="41"/>
      <c r="C288" s="220" t="s">
        <v>752</v>
      </c>
      <c r="D288" s="220" t="s">
        <v>136</v>
      </c>
      <c r="E288" s="221" t="s">
        <v>1736</v>
      </c>
      <c r="F288" s="222" t="s">
        <v>1737</v>
      </c>
      <c r="G288" s="223" t="s">
        <v>654</v>
      </c>
      <c r="H288" s="224">
        <v>11</v>
      </c>
      <c r="I288" s="225"/>
      <c r="J288" s="224">
        <f>ROUND(I288*H288,2)</f>
        <v>0</v>
      </c>
      <c r="K288" s="222" t="s">
        <v>1468</v>
      </c>
      <c r="L288" s="46"/>
      <c r="M288" s="226" t="s">
        <v>18</v>
      </c>
      <c r="N288" s="227" t="s">
        <v>43</v>
      </c>
      <c r="O288" s="86"/>
      <c r="P288" s="228">
        <f>O288*H288</f>
        <v>0</v>
      </c>
      <c r="Q288" s="228">
        <v>0.016920000000000001</v>
      </c>
      <c r="R288" s="228">
        <f>Q288*H288</f>
        <v>0.18612000000000001</v>
      </c>
      <c r="S288" s="228">
        <v>0</v>
      </c>
      <c r="T288" s="22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0" t="s">
        <v>270</v>
      </c>
      <c r="AT288" s="230" t="s">
        <v>136</v>
      </c>
      <c r="AU288" s="230" t="s">
        <v>82</v>
      </c>
      <c r="AY288" s="19" t="s">
        <v>133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80</v>
      </c>
      <c r="BK288" s="231">
        <f>ROUND(I288*H288,2)</f>
        <v>0</v>
      </c>
      <c r="BL288" s="19" t="s">
        <v>270</v>
      </c>
      <c r="BM288" s="230" t="s">
        <v>1738</v>
      </c>
    </row>
    <row r="289" s="14" customFormat="1">
      <c r="A289" s="14"/>
      <c r="B289" s="243"/>
      <c r="C289" s="244"/>
      <c r="D289" s="234" t="s">
        <v>143</v>
      </c>
      <c r="E289" s="245" t="s">
        <v>18</v>
      </c>
      <c r="F289" s="246" t="s">
        <v>1553</v>
      </c>
      <c r="G289" s="244"/>
      <c r="H289" s="247">
        <v>2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143</v>
      </c>
      <c r="AU289" s="253" t="s">
        <v>82</v>
      </c>
      <c r="AV289" s="14" t="s">
        <v>82</v>
      </c>
      <c r="AW289" s="14" t="s">
        <v>34</v>
      </c>
      <c r="AX289" s="14" t="s">
        <v>72</v>
      </c>
      <c r="AY289" s="253" t="s">
        <v>133</v>
      </c>
    </row>
    <row r="290" s="14" customFormat="1">
      <c r="A290" s="14"/>
      <c r="B290" s="243"/>
      <c r="C290" s="244"/>
      <c r="D290" s="234" t="s">
        <v>143</v>
      </c>
      <c r="E290" s="245" t="s">
        <v>18</v>
      </c>
      <c r="F290" s="246" t="s">
        <v>1552</v>
      </c>
      <c r="G290" s="244"/>
      <c r="H290" s="247">
        <v>2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143</v>
      </c>
      <c r="AU290" s="253" t="s">
        <v>82</v>
      </c>
      <c r="AV290" s="14" t="s">
        <v>82</v>
      </c>
      <c r="AW290" s="14" t="s">
        <v>34</v>
      </c>
      <c r="AX290" s="14" t="s">
        <v>72</v>
      </c>
      <c r="AY290" s="253" t="s">
        <v>133</v>
      </c>
    </row>
    <row r="291" s="14" customFormat="1">
      <c r="A291" s="14"/>
      <c r="B291" s="243"/>
      <c r="C291" s="244"/>
      <c r="D291" s="234" t="s">
        <v>143</v>
      </c>
      <c r="E291" s="245" t="s">
        <v>18</v>
      </c>
      <c r="F291" s="246" t="s">
        <v>1739</v>
      </c>
      <c r="G291" s="244"/>
      <c r="H291" s="247">
        <v>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143</v>
      </c>
      <c r="AU291" s="253" t="s">
        <v>82</v>
      </c>
      <c r="AV291" s="14" t="s">
        <v>82</v>
      </c>
      <c r="AW291" s="14" t="s">
        <v>34</v>
      </c>
      <c r="AX291" s="14" t="s">
        <v>72</v>
      </c>
      <c r="AY291" s="253" t="s">
        <v>133</v>
      </c>
    </row>
    <row r="292" s="14" customFormat="1">
      <c r="A292" s="14"/>
      <c r="B292" s="243"/>
      <c r="C292" s="244"/>
      <c r="D292" s="234" t="s">
        <v>143</v>
      </c>
      <c r="E292" s="245" t="s">
        <v>18</v>
      </c>
      <c r="F292" s="246" t="s">
        <v>1545</v>
      </c>
      <c r="G292" s="244"/>
      <c r="H292" s="247">
        <v>2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143</v>
      </c>
      <c r="AU292" s="253" t="s">
        <v>82</v>
      </c>
      <c r="AV292" s="14" t="s">
        <v>82</v>
      </c>
      <c r="AW292" s="14" t="s">
        <v>34</v>
      </c>
      <c r="AX292" s="14" t="s">
        <v>72</v>
      </c>
      <c r="AY292" s="253" t="s">
        <v>133</v>
      </c>
    </row>
    <row r="293" s="15" customFormat="1">
      <c r="A293" s="15"/>
      <c r="B293" s="254"/>
      <c r="C293" s="255"/>
      <c r="D293" s="234" t="s">
        <v>143</v>
      </c>
      <c r="E293" s="256" t="s">
        <v>18</v>
      </c>
      <c r="F293" s="257" t="s">
        <v>148</v>
      </c>
      <c r="G293" s="255"/>
      <c r="H293" s="258">
        <v>11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143</v>
      </c>
      <c r="AU293" s="264" t="s">
        <v>82</v>
      </c>
      <c r="AV293" s="15" t="s">
        <v>141</v>
      </c>
      <c r="AW293" s="15" t="s">
        <v>34</v>
      </c>
      <c r="AX293" s="15" t="s">
        <v>80</v>
      </c>
      <c r="AY293" s="264" t="s">
        <v>133</v>
      </c>
    </row>
    <row r="294" s="2" customFormat="1" ht="16.5" customHeight="1">
      <c r="A294" s="40"/>
      <c r="B294" s="41"/>
      <c r="C294" s="220" t="s">
        <v>757</v>
      </c>
      <c r="D294" s="220" t="s">
        <v>136</v>
      </c>
      <c r="E294" s="221" t="s">
        <v>1740</v>
      </c>
      <c r="F294" s="222" t="s">
        <v>1741</v>
      </c>
      <c r="G294" s="223" t="s">
        <v>654</v>
      </c>
      <c r="H294" s="224">
        <v>3</v>
      </c>
      <c r="I294" s="225"/>
      <c r="J294" s="224">
        <f>ROUND(I294*H294,2)</f>
        <v>0</v>
      </c>
      <c r="K294" s="222" t="s">
        <v>1468</v>
      </c>
      <c r="L294" s="46"/>
      <c r="M294" s="226" t="s">
        <v>18</v>
      </c>
      <c r="N294" s="227" t="s">
        <v>43</v>
      </c>
      <c r="O294" s="86"/>
      <c r="P294" s="228">
        <f>O294*H294</f>
        <v>0</v>
      </c>
      <c r="Q294" s="228">
        <v>0.023199999999999998</v>
      </c>
      <c r="R294" s="228">
        <f>Q294*H294</f>
        <v>0.069599999999999995</v>
      </c>
      <c r="S294" s="228">
        <v>0</v>
      </c>
      <c r="T294" s="22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0" t="s">
        <v>270</v>
      </c>
      <c r="AT294" s="230" t="s">
        <v>136</v>
      </c>
      <c r="AU294" s="230" t="s">
        <v>82</v>
      </c>
      <c r="AY294" s="19" t="s">
        <v>133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9" t="s">
        <v>80</v>
      </c>
      <c r="BK294" s="231">
        <f>ROUND(I294*H294,2)</f>
        <v>0</v>
      </c>
      <c r="BL294" s="19" t="s">
        <v>270</v>
      </c>
      <c r="BM294" s="230" t="s">
        <v>1742</v>
      </c>
    </row>
    <row r="295" s="14" customFormat="1">
      <c r="A295" s="14"/>
      <c r="B295" s="243"/>
      <c r="C295" s="244"/>
      <c r="D295" s="234" t="s">
        <v>143</v>
      </c>
      <c r="E295" s="245" t="s">
        <v>18</v>
      </c>
      <c r="F295" s="246" t="s">
        <v>1743</v>
      </c>
      <c r="G295" s="244"/>
      <c r="H295" s="247">
        <v>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143</v>
      </c>
      <c r="AU295" s="253" t="s">
        <v>82</v>
      </c>
      <c r="AV295" s="14" t="s">
        <v>82</v>
      </c>
      <c r="AW295" s="14" t="s">
        <v>34</v>
      </c>
      <c r="AX295" s="14" t="s">
        <v>72</v>
      </c>
      <c r="AY295" s="253" t="s">
        <v>133</v>
      </c>
    </row>
    <row r="296" s="14" customFormat="1">
      <c r="A296" s="14"/>
      <c r="B296" s="243"/>
      <c r="C296" s="244"/>
      <c r="D296" s="234" t="s">
        <v>143</v>
      </c>
      <c r="E296" s="245" t="s">
        <v>18</v>
      </c>
      <c r="F296" s="246" t="s">
        <v>1744</v>
      </c>
      <c r="G296" s="244"/>
      <c r="H296" s="247">
        <v>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143</v>
      </c>
      <c r="AU296" s="253" t="s">
        <v>82</v>
      </c>
      <c r="AV296" s="14" t="s">
        <v>82</v>
      </c>
      <c r="AW296" s="14" t="s">
        <v>34</v>
      </c>
      <c r="AX296" s="14" t="s">
        <v>72</v>
      </c>
      <c r="AY296" s="253" t="s">
        <v>133</v>
      </c>
    </row>
    <row r="297" s="15" customFormat="1">
      <c r="A297" s="15"/>
      <c r="B297" s="254"/>
      <c r="C297" s="255"/>
      <c r="D297" s="234" t="s">
        <v>143</v>
      </c>
      <c r="E297" s="256" t="s">
        <v>18</v>
      </c>
      <c r="F297" s="257" t="s">
        <v>148</v>
      </c>
      <c r="G297" s="255"/>
      <c r="H297" s="258">
        <v>3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143</v>
      </c>
      <c r="AU297" s="264" t="s">
        <v>82</v>
      </c>
      <c r="AV297" s="15" t="s">
        <v>141</v>
      </c>
      <c r="AW297" s="15" t="s">
        <v>34</v>
      </c>
      <c r="AX297" s="15" t="s">
        <v>80</v>
      </c>
      <c r="AY297" s="264" t="s">
        <v>133</v>
      </c>
    </row>
    <row r="298" s="2" customFormat="1" ht="16.5" customHeight="1">
      <c r="A298" s="40"/>
      <c r="B298" s="41"/>
      <c r="C298" s="220" t="s">
        <v>762</v>
      </c>
      <c r="D298" s="220" t="s">
        <v>136</v>
      </c>
      <c r="E298" s="221" t="s">
        <v>1745</v>
      </c>
      <c r="F298" s="222" t="s">
        <v>1746</v>
      </c>
      <c r="G298" s="223" t="s">
        <v>654</v>
      </c>
      <c r="H298" s="224">
        <v>8</v>
      </c>
      <c r="I298" s="225"/>
      <c r="J298" s="224">
        <f>ROUND(I298*H298,2)</f>
        <v>0</v>
      </c>
      <c r="K298" s="222" t="s">
        <v>1468</v>
      </c>
      <c r="L298" s="46"/>
      <c r="M298" s="226" t="s">
        <v>18</v>
      </c>
      <c r="N298" s="227" t="s">
        <v>43</v>
      </c>
      <c r="O298" s="86"/>
      <c r="P298" s="228">
        <f>O298*H298</f>
        <v>0</v>
      </c>
      <c r="Q298" s="228">
        <v>0.00108</v>
      </c>
      <c r="R298" s="228">
        <f>Q298*H298</f>
        <v>0.0086400000000000001</v>
      </c>
      <c r="S298" s="228">
        <v>0</v>
      </c>
      <c r="T298" s="22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0" t="s">
        <v>270</v>
      </c>
      <c r="AT298" s="230" t="s">
        <v>136</v>
      </c>
      <c r="AU298" s="230" t="s">
        <v>82</v>
      </c>
      <c r="AY298" s="19" t="s">
        <v>133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9" t="s">
        <v>80</v>
      </c>
      <c r="BK298" s="231">
        <f>ROUND(I298*H298,2)</f>
        <v>0</v>
      </c>
      <c r="BL298" s="19" t="s">
        <v>270</v>
      </c>
      <c r="BM298" s="230" t="s">
        <v>1747</v>
      </c>
    </row>
    <row r="299" s="14" customFormat="1">
      <c r="A299" s="14"/>
      <c r="B299" s="243"/>
      <c r="C299" s="244"/>
      <c r="D299" s="234" t="s">
        <v>143</v>
      </c>
      <c r="E299" s="245" t="s">
        <v>18</v>
      </c>
      <c r="F299" s="246" t="s">
        <v>1748</v>
      </c>
      <c r="G299" s="244"/>
      <c r="H299" s="247">
        <v>4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143</v>
      </c>
      <c r="AU299" s="253" t="s">
        <v>82</v>
      </c>
      <c r="AV299" s="14" t="s">
        <v>82</v>
      </c>
      <c r="AW299" s="14" t="s">
        <v>34</v>
      </c>
      <c r="AX299" s="14" t="s">
        <v>72</v>
      </c>
      <c r="AY299" s="253" t="s">
        <v>133</v>
      </c>
    </row>
    <row r="300" s="14" customFormat="1">
      <c r="A300" s="14"/>
      <c r="B300" s="243"/>
      <c r="C300" s="244"/>
      <c r="D300" s="234" t="s">
        <v>143</v>
      </c>
      <c r="E300" s="245" t="s">
        <v>18</v>
      </c>
      <c r="F300" s="246" t="s">
        <v>1749</v>
      </c>
      <c r="G300" s="244"/>
      <c r="H300" s="247">
        <v>4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143</v>
      </c>
      <c r="AU300" s="253" t="s">
        <v>82</v>
      </c>
      <c r="AV300" s="14" t="s">
        <v>82</v>
      </c>
      <c r="AW300" s="14" t="s">
        <v>34</v>
      </c>
      <c r="AX300" s="14" t="s">
        <v>72</v>
      </c>
      <c r="AY300" s="253" t="s">
        <v>133</v>
      </c>
    </row>
    <row r="301" s="15" customFormat="1">
      <c r="A301" s="15"/>
      <c r="B301" s="254"/>
      <c r="C301" s="255"/>
      <c r="D301" s="234" t="s">
        <v>143</v>
      </c>
      <c r="E301" s="256" t="s">
        <v>18</v>
      </c>
      <c r="F301" s="257" t="s">
        <v>148</v>
      </c>
      <c r="G301" s="255"/>
      <c r="H301" s="258">
        <v>8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143</v>
      </c>
      <c r="AU301" s="264" t="s">
        <v>82</v>
      </c>
      <c r="AV301" s="15" t="s">
        <v>141</v>
      </c>
      <c r="AW301" s="15" t="s">
        <v>34</v>
      </c>
      <c r="AX301" s="15" t="s">
        <v>80</v>
      </c>
      <c r="AY301" s="264" t="s">
        <v>133</v>
      </c>
    </row>
    <row r="302" s="2" customFormat="1" ht="16.5" customHeight="1">
      <c r="A302" s="40"/>
      <c r="B302" s="41"/>
      <c r="C302" s="220" t="s">
        <v>766</v>
      </c>
      <c r="D302" s="220" t="s">
        <v>136</v>
      </c>
      <c r="E302" s="221" t="s">
        <v>1750</v>
      </c>
      <c r="F302" s="222" t="s">
        <v>1751</v>
      </c>
      <c r="G302" s="223" t="s">
        <v>654</v>
      </c>
      <c r="H302" s="224">
        <v>8</v>
      </c>
      <c r="I302" s="225"/>
      <c r="J302" s="224">
        <f>ROUND(I302*H302,2)</f>
        <v>0</v>
      </c>
      <c r="K302" s="222" t="s">
        <v>1468</v>
      </c>
      <c r="L302" s="46"/>
      <c r="M302" s="226" t="s">
        <v>18</v>
      </c>
      <c r="N302" s="227" t="s">
        <v>43</v>
      </c>
      <c r="O302" s="86"/>
      <c r="P302" s="228">
        <f>O302*H302</f>
        <v>0</v>
      </c>
      <c r="Q302" s="228">
        <v>0.015869999999999999</v>
      </c>
      <c r="R302" s="228">
        <f>Q302*H302</f>
        <v>0.12695999999999999</v>
      </c>
      <c r="S302" s="228">
        <v>0</v>
      </c>
      <c r="T302" s="22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0" t="s">
        <v>270</v>
      </c>
      <c r="AT302" s="230" t="s">
        <v>136</v>
      </c>
      <c r="AU302" s="230" t="s">
        <v>82</v>
      </c>
      <c r="AY302" s="19" t="s">
        <v>133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80</v>
      </c>
      <c r="BK302" s="231">
        <f>ROUND(I302*H302,2)</f>
        <v>0</v>
      </c>
      <c r="BL302" s="19" t="s">
        <v>270</v>
      </c>
      <c r="BM302" s="230" t="s">
        <v>1752</v>
      </c>
    </row>
    <row r="303" s="14" customFormat="1">
      <c r="A303" s="14"/>
      <c r="B303" s="243"/>
      <c r="C303" s="244"/>
      <c r="D303" s="234" t="s">
        <v>143</v>
      </c>
      <c r="E303" s="245" t="s">
        <v>18</v>
      </c>
      <c r="F303" s="246" t="s">
        <v>1748</v>
      </c>
      <c r="G303" s="244"/>
      <c r="H303" s="247">
        <v>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143</v>
      </c>
      <c r="AU303" s="253" t="s">
        <v>82</v>
      </c>
      <c r="AV303" s="14" t="s">
        <v>82</v>
      </c>
      <c r="AW303" s="14" t="s">
        <v>34</v>
      </c>
      <c r="AX303" s="14" t="s">
        <v>72</v>
      </c>
      <c r="AY303" s="253" t="s">
        <v>133</v>
      </c>
    </row>
    <row r="304" s="14" customFormat="1">
      <c r="A304" s="14"/>
      <c r="B304" s="243"/>
      <c r="C304" s="244"/>
      <c r="D304" s="234" t="s">
        <v>143</v>
      </c>
      <c r="E304" s="245" t="s">
        <v>18</v>
      </c>
      <c r="F304" s="246" t="s">
        <v>1749</v>
      </c>
      <c r="G304" s="244"/>
      <c r="H304" s="247">
        <v>4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143</v>
      </c>
      <c r="AU304" s="253" t="s">
        <v>82</v>
      </c>
      <c r="AV304" s="14" t="s">
        <v>82</v>
      </c>
      <c r="AW304" s="14" t="s">
        <v>34</v>
      </c>
      <c r="AX304" s="14" t="s">
        <v>72</v>
      </c>
      <c r="AY304" s="253" t="s">
        <v>133</v>
      </c>
    </row>
    <row r="305" s="15" customFormat="1">
      <c r="A305" s="15"/>
      <c r="B305" s="254"/>
      <c r="C305" s="255"/>
      <c r="D305" s="234" t="s">
        <v>143</v>
      </c>
      <c r="E305" s="256" t="s">
        <v>18</v>
      </c>
      <c r="F305" s="257" t="s">
        <v>148</v>
      </c>
      <c r="G305" s="255"/>
      <c r="H305" s="258">
        <v>8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143</v>
      </c>
      <c r="AU305" s="264" t="s">
        <v>82</v>
      </c>
      <c r="AV305" s="15" t="s">
        <v>141</v>
      </c>
      <c r="AW305" s="15" t="s">
        <v>34</v>
      </c>
      <c r="AX305" s="15" t="s">
        <v>80</v>
      </c>
      <c r="AY305" s="264" t="s">
        <v>133</v>
      </c>
    </row>
    <row r="306" s="2" customFormat="1" ht="21.75" customHeight="1">
      <c r="A306" s="40"/>
      <c r="B306" s="41"/>
      <c r="C306" s="220" t="s">
        <v>770</v>
      </c>
      <c r="D306" s="220" t="s">
        <v>136</v>
      </c>
      <c r="E306" s="221" t="s">
        <v>1753</v>
      </c>
      <c r="F306" s="222" t="s">
        <v>1754</v>
      </c>
      <c r="G306" s="223" t="s">
        <v>654</v>
      </c>
      <c r="H306" s="224">
        <v>18</v>
      </c>
      <c r="I306" s="225"/>
      <c r="J306" s="224">
        <f>ROUND(I306*H306,2)</f>
        <v>0</v>
      </c>
      <c r="K306" s="222" t="s">
        <v>1468</v>
      </c>
      <c r="L306" s="46"/>
      <c r="M306" s="226" t="s">
        <v>18</v>
      </c>
      <c r="N306" s="227" t="s">
        <v>43</v>
      </c>
      <c r="O306" s="86"/>
      <c r="P306" s="228">
        <f>O306*H306</f>
        <v>0</v>
      </c>
      <c r="Q306" s="228">
        <v>0.014970000000000001</v>
      </c>
      <c r="R306" s="228">
        <f>Q306*H306</f>
        <v>0.26946000000000003</v>
      </c>
      <c r="S306" s="228">
        <v>0</v>
      </c>
      <c r="T306" s="22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0" t="s">
        <v>270</v>
      </c>
      <c r="AT306" s="230" t="s">
        <v>136</v>
      </c>
      <c r="AU306" s="230" t="s">
        <v>82</v>
      </c>
      <c r="AY306" s="19" t="s">
        <v>133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9" t="s">
        <v>80</v>
      </c>
      <c r="BK306" s="231">
        <f>ROUND(I306*H306,2)</f>
        <v>0</v>
      </c>
      <c r="BL306" s="19" t="s">
        <v>270</v>
      </c>
      <c r="BM306" s="230" t="s">
        <v>1755</v>
      </c>
    </row>
    <row r="307" s="14" customFormat="1">
      <c r="A307" s="14"/>
      <c r="B307" s="243"/>
      <c r="C307" s="244"/>
      <c r="D307" s="234" t="s">
        <v>143</v>
      </c>
      <c r="E307" s="245" t="s">
        <v>18</v>
      </c>
      <c r="F307" s="246" t="s">
        <v>1756</v>
      </c>
      <c r="G307" s="244"/>
      <c r="H307" s="247">
        <v>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143</v>
      </c>
      <c r="AU307" s="253" t="s">
        <v>82</v>
      </c>
      <c r="AV307" s="14" t="s">
        <v>82</v>
      </c>
      <c r="AW307" s="14" t="s">
        <v>34</v>
      </c>
      <c r="AX307" s="14" t="s">
        <v>72</v>
      </c>
      <c r="AY307" s="253" t="s">
        <v>133</v>
      </c>
    </row>
    <row r="308" s="14" customFormat="1">
      <c r="A308" s="14"/>
      <c r="B308" s="243"/>
      <c r="C308" s="244"/>
      <c r="D308" s="234" t="s">
        <v>143</v>
      </c>
      <c r="E308" s="245" t="s">
        <v>18</v>
      </c>
      <c r="F308" s="246" t="s">
        <v>1574</v>
      </c>
      <c r="G308" s="244"/>
      <c r="H308" s="247">
        <v>4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143</v>
      </c>
      <c r="AU308" s="253" t="s">
        <v>82</v>
      </c>
      <c r="AV308" s="14" t="s">
        <v>82</v>
      </c>
      <c r="AW308" s="14" t="s">
        <v>34</v>
      </c>
      <c r="AX308" s="14" t="s">
        <v>72</v>
      </c>
      <c r="AY308" s="253" t="s">
        <v>133</v>
      </c>
    </row>
    <row r="309" s="14" customFormat="1">
      <c r="A309" s="14"/>
      <c r="B309" s="243"/>
      <c r="C309" s="244"/>
      <c r="D309" s="234" t="s">
        <v>143</v>
      </c>
      <c r="E309" s="245" t="s">
        <v>18</v>
      </c>
      <c r="F309" s="246" t="s">
        <v>1551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143</v>
      </c>
      <c r="AU309" s="253" t="s">
        <v>82</v>
      </c>
      <c r="AV309" s="14" t="s">
        <v>82</v>
      </c>
      <c r="AW309" s="14" t="s">
        <v>34</v>
      </c>
      <c r="AX309" s="14" t="s">
        <v>72</v>
      </c>
      <c r="AY309" s="253" t="s">
        <v>133</v>
      </c>
    </row>
    <row r="310" s="14" customFormat="1">
      <c r="A310" s="14"/>
      <c r="B310" s="243"/>
      <c r="C310" s="244"/>
      <c r="D310" s="234" t="s">
        <v>143</v>
      </c>
      <c r="E310" s="245" t="s">
        <v>18</v>
      </c>
      <c r="F310" s="246" t="s">
        <v>1597</v>
      </c>
      <c r="G310" s="244"/>
      <c r="H310" s="247">
        <v>6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143</v>
      </c>
      <c r="AU310" s="253" t="s">
        <v>82</v>
      </c>
      <c r="AV310" s="14" t="s">
        <v>82</v>
      </c>
      <c r="AW310" s="14" t="s">
        <v>34</v>
      </c>
      <c r="AX310" s="14" t="s">
        <v>72</v>
      </c>
      <c r="AY310" s="253" t="s">
        <v>133</v>
      </c>
    </row>
    <row r="311" s="14" customFormat="1">
      <c r="A311" s="14"/>
      <c r="B311" s="243"/>
      <c r="C311" s="244"/>
      <c r="D311" s="234" t="s">
        <v>143</v>
      </c>
      <c r="E311" s="245" t="s">
        <v>18</v>
      </c>
      <c r="F311" s="246" t="s">
        <v>1581</v>
      </c>
      <c r="G311" s="244"/>
      <c r="H311" s="247">
        <v>4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143</v>
      </c>
      <c r="AU311" s="253" t="s">
        <v>82</v>
      </c>
      <c r="AV311" s="14" t="s">
        <v>82</v>
      </c>
      <c r="AW311" s="14" t="s">
        <v>34</v>
      </c>
      <c r="AX311" s="14" t="s">
        <v>72</v>
      </c>
      <c r="AY311" s="253" t="s">
        <v>133</v>
      </c>
    </row>
    <row r="312" s="15" customFormat="1">
      <c r="A312" s="15"/>
      <c r="B312" s="254"/>
      <c r="C312" s="255"/>
      <c r="D312" s="234" t="s">
        <v>143</v>
      </c>
      <c r="E312" s="256" t="s">
        <v>18</v>
      </c>
      <c r="F312" s="257" t="s">
        <v>148</v>
      </c>
      <c r="G312" s="255"/>
      <c r="H312" s="258">
        <v>18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143</v>
      </c>
      <c r="AU312" s="264" t="s">
        <v>82</v>
      </c>
      <c r="AV312" s="15" t="s">
        <v>141</v>
      </c>
      <c r="AW312" s="15" t="s">
        <v>34</v>
      </c>
      <c r="AX312" s="15" t="s">
        <v>80</v>
      </c>
      <c r="AY312" s="264" t="s">
        <v>133</v>
      </c>
    </row>
    <row r="313" s="2" customFormat="1" ht="21.75" customHeight="1">
      <c r="A313" s="40"/>
      <c r="B313" s="41"/>
      <c r="C313" s="220" t="s">
        <v>774</v>
      </c>
      <c r="D313" s="220" t="s">
        <v>136</v>
      </c>
      <c r="E313" s="221" t="s">
        <v>1757</v>
      </c>
      <c r="F313" s="222" t="s">
        <v>1758</v>
      </c>
      <c r="G313" s="223" t="s">
        <v>654</v>
      </c>
      <c r="H313" s="224">
        <v>1</v>
      </c>
      <c r="I313" s="225"/>
      <c r="J313" s="224">
        <f>ROUND(I313*H313,2)</f>
        <v>0</v>
      </c>
      <c r="K313" s="222" t="s">
        <v>1468</v>
      </c>
      <c r="L313" s="46"/>
      <c r="M313" s="226" t="s">
        <v>18</v>
      </c>
      <c r="N313" s="227" t="s">
        <v>43</v>
      </c>
      <c r="O313" s="86"/>
      <c r="P313" s="228">
        <f>O313*H313</f>
        <v>0</v>
      </c>
      <c r="Q313" s="228">
        <v>0.01196</v>
      </c>
      <c r="R313" s="228">
        <f>Q313*H313</f>
        <v>0.01196</v>
      </c>
      <c r="S313" s="228">
        <v>0</v>
      </c>
      <c r="T313" s="22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0" t="s">
        <v>270</v>
      </c>
      <c r="AT313" s="230" t="s">
        <v>136</v>
      </c>
      <c r="AU313" s="230" t="s">
        <v>82</v>
      </c>
      <c r="AY313" s="19" t="s">
        <v>133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80</v>
      </c>
      <c r="BK313" s="231">
        <f>ROUND(I313*H313,2)</f>
        <v>0</v>
      </c>
      <c r="BL313" s="19" t="s">
        <v>270</v>
      </c>
      <c r="BM313" s="230" t="s">
        <v>1759</v>
      </c>
    </row>
    <row r="314" s="14" customFormat="1">
      <c r="A314" s="14"/>
      <c r="B314" s="243"/>
      <c r="C314" s="244"/>
      <c r="D314" s="234" t="s">
        <v>143</v>
      </c>
      <c r="E314" s="245" t="s">
        <v>18</v>
      </c>
      <c r="F314" s="246" t="s">
        <v>1743</v>
      </c>
      <c r="G314" s="244"/>
      <c r="H314" s="247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143</v>
      </c>
      <c r="AU314" s="253" t="s">
        <v>82</v>
      </c>
      <c r="AV314" s="14" t="s">
        <v>82</v>
      </c>
      <c r="AW314" s="14" t="s">
        <v>34</v>
      </c>
      <c r="AX314" s="14" t="s">
        <v>80</v>
      </c>
      <c r="AY314" s="253" t="s">
        <v>133</v>
      </c>
    </row>
    <row r="315" s="2" customFormat="1" ht="16.5" customHeight="1">
      <c r="A315" s="40"/>
      <c r="B315" s="41"/>
      <c r="C315" s="220" t="s">
        <v>778</v>
      </c>
      <c r="D315" s="220" t="s">
        <v>136</v>
      </c>
      <c r="E315" s="221" t="s">
        <v>1760</v>
      </c>
      <c r="F315" s="222" t="s">
        <v>1761</v>
      </c>
      <c r="G315" s="223" t="s">
        <v>654</v>
      </c>
      <c r="H315" s="224">
        <v>1</v>
      </c>
      <c r="I315" s="225"/>
      <c r="J315" s="224">
        <f>ROUND(I315*H315,2)</f>
        <v>0</v>
      </c>
      <c r="K315" s="222" t="s">
        <v>1468</v>
      </c>
      <c r="L315" s="46"/>
      <c r="M315" s="226" t="s">
        <v>18</v>
      </c>
      <c r="N315" s="227" t="s">
        <v>43</v>
      </c>
      <c r="O315" s="86"/>
      <c r="P315" s="228">
        <f>O315*H315</f>
        <v>0</v>
      </c>
      <c r="Q315" s="228">
        <v>0.01745</v>
      </c>
      <c r="R315" s="228">
        <f>Q315*H315</f>
        <v>0.01745</v>
      </c>
      <c r="S315" s="228">
        <v>0</v>
      </c>
      <c r="T315" s="22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0" t="s">
        <v>270</v>
      </c>
      <c r="AT315" s="230" t="s">
        <v>136</v>
      </c>
      <c r="AU315" s="230" t="s">
        <v>82</v>
      </c>
      <c r="AY315" s="19" t="s">
        <v>133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80</v>
      </c>
      <c r="BK315" s="231">
        <f>ROUND(I315*H315,2)</f>
        <v>0</v>
      </c>
      <c r="BL315" s="19" t="s">
        <v>270</v>
      </c>
      <c r="BM315" s="230" t="s">
        <v>1762</v>
      </c>
    </row>
    <row r="316" s="14" customFormat="1">
      <c r="A316" s="14"/>
      <c r="B316" s="243"/>
      <c r="C316" s="244"/>
      <c r="D316" s="234" t="s">
        <v>143</v>
      </c>
      <c r="E316" s="245" t="s">
        <v>18</v>
      </c>
      <c r="F316" s="246" t="s">
        <v>1763</v>
      </c>
      <c r="G316" s="244"/>
      <c r="H316" s="247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143</v>
      </c>
      <c r="AU316" s="253" t="s">
        <v>82</v>
      </c>
      <c r="AV316" s="14" t="s">
        <v>82</v>
      </c>
      <c r="AW316" s="14" t="s">
        <v>34</v>
      </c>
      <c r="AX316" s="14" t="s">
        <v>80</v>
      </c>
      <c r="AY316" s="253" t="s">
        <v>133</v>
      </c>
    </row>
    <row r="317" s="2" customFormat="1" ht="21.75" customHeight="1">
      <c r="A317" s="40"/>
      <c r="B317" s="41"/>
      <c r="C317" s="220" t="s">
        <v>782</v>
      </c>
      <c r="D317" s="220" t="s">
        <v>136</v>
      </c>
      <c r="E317" s="221" t="s">
        <v>1764</v>
      </c>
      <c r="F317" s="222" t="s">
        <v>1765</v>
      </c>
      <c r="G317" s="223" t="s">
        <v>654</v>
      </c>
      <c r="H317" s="224">
        <v>1</v>
      </c>
      <c r="I317" s="225"/>
      <c r="J317" s="224">
        <f>ROUND(I317*H317,2)</f>
        <v>0</v>
      </c>
      <c r="K317" s="222" t="s">
        <v>1468</v>
      </c>
      <c r="L317" s="46"/>
      <c r="M317" s="226" t="s">
        <v>18</v>
      </c>
      <c r="N317" s="227" t="s">
        <v>43</v>
      </c>
      <c r="O317" s="86"/>
      <c r="P317" s="228">
        <f>O317*H317</f>
        <v>0</v>
      </c>
      <c r="Q317" s="228">
        <v>0.026429999999999999</v>
      </c>
      <c r="R317" s="228">
        <f>Q317*H317</f>
        <v>0.026429999999999999</v>
      </c>
      <c r="S317" s="228">
        <v>0</v>
      </c>
      <c r="T317" s="22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0" t="s">
        <v>270</v>
      </c>
      <c r="AT317" s="230" t="s">
        <v>136</v>
      </c>
      <c r="AU317" s="230" t="s">
        <v>82</v>
      </c>
      <c r="AY317" s="19" t="s">
        <v>133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9" t="s">
        <v>80</v>
      </c>
      <c r="BK317" s="231">
        <f>ROUND(I317*H317,2)</f>
        <v>0</v>
      </c>
      <c r="BL317" s="19" t="s">
        <v>270</v>
      </c>
      <c r="BM317" s="230" t="s">
        <v>1766</v>
      </c>
    </row>
    <row r="318" s="14" customFormat="1">
      <c r="A318" s="14"/>
      <c r="B318" s="243"/>
      <c r="C318" s="244"/>
      <c r="D318" s="234" t="s">
        <v>143</v>
      </c>
      <c r="E318" s="245" t="s">
        <v>18</v>
      </c>
      <c r="F318" s="246" t="s">
        <v>1602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143</v>
      </c>
      <c r="AU318" s="253" t="s">
        <v>82</v>
      </c>
      <c r="AV318" s="14" t="s">
        <v>82</v>
      </c>
      <c r="AW318" s="14" t="s">
        <v>34</v>
      </c>
      <c r="AX318" s="14" t="s">
        <v>80</v>
      </c>
      <c r="AY318" s="253" t="s">
        <v>133</v>
      </c>
    </row>
    <row r="319" s="2" customFormat="1" ht="21.75" customHeight="1">
      <c r="A319" s="40"/>
      <c r="B319" s="41"/>
      <c r="C319" s="220" t="s">
        <v>786</v>
      </c>
      <c r="D319" s="220" t="s">
        <v>136</v>
      </c>
      <c r="E319" s="221" t="s">
        <v>1767</v>
      </c>
      <c r="F319" s="222" t="s">
        <v>1768</v>
      </c>
      <c r="G319" s="223" t="s">
        <v>188</v>
      </c>
      <c r="H319" s="224">
        <v>0.59999999999999998</v>
      </c>
      <c r="I319" s="225"/>
      <c r="J319" s="224">
        <f>ROUND(I319*H319,2)</f>
        <v>0</v>
      </c>
      <c r="K319" s="222" t="s">
        <v>1468</v>
      </c>
      <c r="L319" s="46"/>
      <c r="M319" s="226" t="s">
        <v>18</v>
      </c>
      <c r="N319" s="227" t="s">
        <v>43</v>
      </c>
      <c r="O319" s="86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0" t="s">
        <v>270</v>
      </c>
      <c r="AT319" s="230" t="s">
        <v>136</v>
      </c>
      <c r="AU319" s="230" t="s">
        <v>82</v>
      </c>
      <c r="AY319" s="19" t="s">
        <v>133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9" t="s">
        <v>80</v>
      </c>
      <c r="BK319" s="231">
        <f>ROUND(I319*H319,2)</f>
        <v>0</v>
      </c>
      <c r="BL319" s="19" t="s">
        <v>270</v>
      </c>
      <c r="BM319" s="230" t="s">
        <v>1769</v>
      </c>
    </row>
    <row r="320" s="2" customFormat="1" ht="16.5" customHeight="1">
      <c r="A320" s="40"/>
      <c r="B320" s="41"/>
      <c r="C320" s="220" t="s">
        <v>790</v>
      </c>
      <c r="D320" s="220" t="s">
        <v>136</v>
      </c>
      <c r="E320" s="221" t="s">
        <v>1770</v>
      </c>
      <c r="F320" s="222" t="s">
        <v>1771</v>
      </c>
      <c r="G320" s="223" t="s">
        <v>654</v>
      </c>
      <c r="H320" s="224">
        <v>72</v>
      </c>
      <c r="I320" s="225"/>
      <c r="J320" s="224">
        <f>ROUND(I320*H320,2)</f>
        <v>0</v>
      </c>
      <c r="K320" s="222" t="s">
        <v>1468</v>
      </c>
      <c r="L320" s="46"/>
      <c r="M320" s="226" t="s">
        <v>18</v>
      </c>
      <c r="N320" s="227" t="s">
        <v>43</v>
      </c>
      <c r="O320" s="86"/>
      <c r="P320" s="228">
        <f>O320*H320</f>
        <v>0</v>
      </c>
      <c r="Q320" s="228">
        <v>0.00029999999999999997</v>
      </c>
      <c r="R320" s="228">
        <f>Q320*H320</f>
        <v>0.021599999999999998</v>
      </c>
      <c r="S320" s="228">
        <v>0</v>
      </c>
      <c r="T320" s="22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0" t="s">
        <v>270</v>
      </c>
      <c r="AT320" s="230" t="s">
        <v>136</v>
      </c>
      <c r="AU320" s="230" t="s">
        <v>82</v>
      </c>
      <c r="AY320" s="19" t="s">
        <v>133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80</v>
      </c>
      <c r="BK320" s="231">
        <f>ROUND(I320*H320,2)</f>
        <v>0</v>
      </c>
      <c r="BL320" s="19" t="s">
        <v>270</v>
      </c>
      <c r="BM320" s="230" t="s">
        <v>1772</v>
      </c>
    </row>
    <row r="321" s="2" customFormat="1" ht="16.5" customHeight="1">
      <c r="A321" s="40"/>
      <c r="B321" s="41"/>
      <c r="C321" s="220" t="s">
        <v>795</v>
      </c>
      <c r="D321" s="220" t="s">
        <v>136</v>
      </c>
      <c r="E321" s="221" t="s">
        <v>1773</v>
      </c>
      <c r="F321" s="222" t="s">
        <v>1774</v>
      </c>
      <c r="G321" s="223" t="s">
        <v>151</v>
      </c>
      <c r="H321" s="224">
        <v>1</v>
      </c>
      <c r="I321" s="225"/>
      <c r="J321" s="224">
        <f>ROUND(I321*H321,2)</f>
        <v>0</v>
      </c>
      <c r="K321" s="222" t="s">
        <v>1468</v>
      </c>
      <c r="L321" s="46"/>
      <c r="M321" s="226" t="s">
        <v>18</v>
      </c>
      <c r="N321" s="227" t="s">
        <v>43</v>
      </c>
      <c r="O321" s="86"/>
      <c r="P321" s="228">
        <f>O321*H321</f>
        <v>0</v>
      </c>
      <c r="Q321" s="228">
        <v>0.00109</v>
      </c>
      <c r="R321" s="228">
        <f>Q321*H321</f>
        <v>0.00109</v>
      </c>
      <c r="S321" s="228">
        <v>0</v>
      </c>
      <c r="T321" s="22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0" t="s">
        <v>270</v>
      </c>
      <c r="AT321" s="230" t="s">
        <v>136</v>
      </c>
      <c r="AU321" s="230" t="s">
        <v>82</v>
      </c>
      <c r="AY321" s="19" t="s">
        <v>133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80</v>
      </c>
      <c r="BK321" s="231">
        <f>ROUND(I321*H321,2)</f>
        <v>0</v>
      </c>
      <c r="BL321" s="19" t="s">
        <v>270</v>
      </c>
      <c r="BM321" s="230" t="s">
        <v>1775</v>
      </c>
    </row>
    <row r="322" s="14" customFormat="1">
      <c r="A322" s="14"/>
      <c r="B322" s="243"/>
      <c r="C322" s="244"/>
      <c r="D322" s="234" t="s">
        <v>143</v>
      </c>
      <c r="E322" s="245" t="s">
        <v>18</v>
      </c>
      <c r="F322" s="246" t="s">
        <v>1699</v>
      </c>
      <c r="G322" s="244"/>
      <c r="H322" s="247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143</v>
      </c>
      <c r="AU322" s="253" t="s">
        <v>82</v>
      </c>
      <c r="AV322" s="14" t="s">
        <v>82</v>
      </c>
      <c r="AW322" s="14" t="s">
        <v>34</v>
      </c>
      <c r="AX322" s="14" t="s">
        <v>80</v>
      </c>
      <c r="AY322" s="253" t="s">
        <v>133</v>
      </c>
    </row>
    <row r="323" s="2" customFormat="1" ht="16.5" customHeight="1">
      <c r="A323" s="40"/>
      <c r="B323" s="41"/>
      <c r="C323" s="220" t="s">
        <v>800</v>
      </c>
      <c r="D323" s="220" t="s">
        <v>136</v>
      </c>
      <c r="E323" s="221" t="s">
        <v>1776</v>
      </c>
      <c r="F323" s="222" t="s">
        <v>1777</v>
      </c>
      <c r="G323" s="223" t="s">
        <v>654</v>
      </c>
      <c r="H323" s="224">
        <v>1</v>
      </c>
      <c r="I323" s="225"/>
      <c r="J323" s="224">
        <f>ROUND(I323*H323,2)</f>
        <v>0</v>
      </c>
      <c r="K323" s="222" t="s">
        <v>1468</v>
      </c>
      <c r="L323" s="46"/>
      <c r="M323" s="226" t="s">
        <v>18</v>
      </c>
      <c r="N323" s="227" t="s">
        <v>43</v>
      </c>
      <c r="O323" s="86"/>
      <c r="P323" s="228">
        <f>O323*H323</f>
        <v>0</v>
      </c>
      <c r="Q323" s="228">
        <v>0.0020799999999999998</v>
      </c>
      <c r="R323" s="228">
        <f>Q323*H323</f>
        <v>0.0020799999999999998</v>
      </c>
      <c r="S323" s="228">
        <v>0</v>
      </c>
      <c r="T323" s="22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0" t="s">
        <v>270</v>
      </c>
      <c r="AT323" s="230" t="s">
        <v>136</v>
      </c>
      <c r="AU323" s="230" t="s">
        <v>82</v>
      </c>
      <c r="AY323" s="19" t="s">
        <v>133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80</v>
      </c>
      <c r="BK323" s="231">
        <f>ROUND(I323*H323,2)</f>
        <v>0</v>
      </c>
      <c r="BL323" s="19" t="s">
        <v>270</v>
      </c>
      <c r="BM323" s="230" t="s">
        <v>1778</v>
      </c>
    </row>
    <row r="324" s="14" customFormat="1">
      <c r="A324" s="14"/>
      <c r="B324" s="243"/>
      <c r="C324" s="244"/>
      <c r="D324" s="234" t="s">
        <v>143</v>
      </c>
      <c r="E324" s="245" t="s">
        <v>18</v>
      </c>
      <c r="F324" s="246" t="s">
        <v>1779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143</v>
      </c>
      <c r="AU324" s="253" t="s">
        <v>82</v>
      </c>
      <c r="AV324" s="14" t="s">
        <v>82</v>
      </c>
      <c r="AW324" s="14" t="s">
        <v>34</v>
      </c>
      <c r="AX324" s="14" t="s">
        <v>80</v>
      </c>
      <c r="AY324" s="253" t="s">
        <v>133</v>
      </c>
    </row>
    <row r="325" s="2" customFormat="1" ht="16.5" customHeight="1">
      <c r="A325" s="40"/>
      <c r="B325" s="41"/>
      <c r="C325" s="220" t="s">
        <v>804</v>
      </c>
      <c r="D325" s="220" t="s">
        <v>136</v>
      </c>
      <c r="E325" s="221" t="s">
        <v>1780</v>
      </c>
      <c r="F325" s="222" t="s">
        <v>1781</v>
      </c>
      <c r="G325" s="223" t="s">
        <v>654</v>
      </c>
      <c r="H325" s="224">
        <v>2</v>
      </c>
      <c r="I325" s="225"/>
      <c r="J325" s="224">
        <f>ROUND(I325*H325,2)</f>
        <v>0</v>
      </c>
      <c r="K325" s="222" t="s">
        <v>1468</v>
      </c>
      <c r="L325" s="46"/>
      <c r="M325" s="226" t="s">
        <v>18</v>
      </c>
      <c r="N325" s="227" t="s">
        <v>43</v>
      </c>
      <c r="O325" s="86"/>
      <c r="P325" s="228">
        <f>O325*H325</f>
        <v>0</v>
      </c>
      <c r="Q325" s="228">
        <v>0.0019599999999999999</v>
      </c>
      <c r="R325" s="228">
        <f>Q325*H325</f>
        <v>0.0039199999999999999</v>
      </c>
      <c r="S325" s="228">
        <v>0</v>
      </c>
      <c r="T325" s="22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0" t="s">
        <v>270</v>
      </c>
      <c r="AT325" s="230" t="s">
        <v>136</v>
      </c>
      <c r="AU325" s="230" t="s">
        <v>82</v>
      </c>
      <c r="AY325" s="19" t="s">
        <v>133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9" t="s">
        <v>80</v>
      </c>
      <c r="BK325" s="231">
        <f>ROUND(I325*H325,2)</f>
        <v>0</v>
      </c>
      <c r="BL325" s="19" t="s">
        <v>270</v>
      </c>
      <c r="BM325" s="230" t="s">
        <v>1782</v>
      </c>
    </row>
    <row r="326" s="14" customFormat="1">
      <c r="A326" s="14"/>
      <c r="B326" s="243"/>
      <c r="C326" s="244"/>
      <c r="D326" s="234" t="s">
        <v>143</v>
      </c>
      <c r="E326" s="245" t="s">
        <v>18</v>
      </c>
      <c r="F326" s="246" t="s">
        <v>1783</v>
      </c>
      <c r="G326" s="244"/>
      <c r="H326" s="247">
        <v>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143</v>
      </c>
      <c r="AU326" s="253" t="s">
        <v>82</v>
      </c>
      <c r="AV326" s="14" t="s">
        <v>82</v>
      </c>
      <c r="AW326" s="14" t="s">
        <v>34</v>
      </c>
      <c r="AX326" s="14" t="s">
        <v>80</v>
      </c>
      <c r="AY326" s="253" t="s">
        <v>133</v>
      </c>
    </row>
    <row r="327" s="2" customFormat="1" ht="16.5" customHeight="1">
      <c r="A327" s="40"/>
      <c r="B327" s="41"/>
      <c r="C327" s="220" t="s">
        <v>809</v>
      </c>
      <c r="D327" s="220" t="s">
        <v>136</v>
      </c>
      <c r="E327" s="221" t="s">
        <v>1784</v>
      </c>
      <c r="F327" s="222" t="s">
        <v>1785</v>
      </c>
      <c r="G327" s="223" t="s">
        <v>654</v>
      </c>
      <c r="H327" s="224">
        <v>19</v>
      </c>
      <c r="I327" s="225"/>
      <c r="J327" s="224">
        <f>ROUND(I327*H327,2)</f>
        <v>0</v>
      </c>
      <c r="K327" s="222" t="s">
        <v>1468</v>
      </c>
      <c r="L327" s="46"/>
      <c r="M327" s="226" t="s">
        <v>18</v>
      </c>
      <c r="N327" s="227" t="s">
        <v>43</v>
      </c>
      <c r="O327" s="86"/>
      <c r="P327" s="228">
        <f>O327*H327</f>
        <v>0</v>
      </c>
      <c r="Q327" s="228">
        <v>0.0018</v>
      </c>
      <c r="R327" s="228">
        <f>Q327*H327</f>
        <v>0.034200000000000001</v>
      </c>
      <c r="S327" s="228">
        <v>0</v>
      </c>
      <c r="T327" s="22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0" t="s">
        <v>270</v>
      </c>
      <c r="AT327" s="230" t="s">
        <v>136</v>
      </c>
      <c r="AU327" s="230" t="s">
        <v>82</v>
      </c>
      <c r="AY327" s="19" t="s">
        <v>133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80</v>
      </c>
      <c r="BK327" s="231">
        <f>ROUND(I327*H327,2)</f>
        <v>0</v>
      </c>
      <c r="BL327" s="19" t="s">
        <v>270</v>
      </c>
      <c r="BM327" s="230" t="s">
        <v>1786</v>
      </c>
    </row>
    <row r="328" s="14" customFormat="1">
      <c r="A328" s="14"/>
      <c r="B328" s="243"/>
      <c r="C328" s="244"/>
      <c r="D328" s="234" t="s">
        <v>143</v>
      </c>
      <c r="E328" s="245" t="s">
        <v>18</v>
      </c>
      <c r="F328" s="246" t="s">
        <v>1787</v>
      </c>
      <c r="G328" s="244"/>
      <c r="H328" s="247">
        <v>19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143</v>
      </c>
      <c r="AU328" s="253" t="s">
        <v>82</v>
      </c>
      <c r="AV328" s="14" t="s">
        <v>82</v>
      </c>
      <c r="AW328" s="14" t="s">
        <v>34</v>
      </c>
      <c r="AX328" s="14" t="s">
        <v>80</v>
      </c>
      <c r="AY328" s="253" t="s">
        <v>133</v>
      </c>
    </row>
    <row r="329" s="2" customFormat="1" ht="16.5" customHeight="1">
      <c r="A329" s="40"/>
      <c r="B329" s="41"/>
      <c r="C329" s="220" t="s">
        <v>813</v>
      </c>
      <c r="D329" s="220" t="s">
        <v>136</v>
      </c>
      <c r="E329" s="221" t="s">
        <v>1788</v>
      </c>
      <c r="F329" s="222" t="s">
        <v>1789</v>
      </c>
      <c r="G329" s="223" t="s">
        <v>654</v>
      </c>
      <c r="H329" s="224">
        <v>1</v>
      </c>
      <c r="I329" s="225"/>
      <c r="J329" s="224">
        <f>ROUND(I329*H329,2)</f>
        <v>0</v>
      </c>
      <c r="K329" s="222" t="s">
        <v>1468</v>
      </c>
      <c r="L329" s="46"/>
      <c r="M329" s="226" t="s">
        <v>18</v>
      </c>
      <c r="N329" s="227" t="s">
        <v>43</v>
      </c>
      <c r="O329" s="86"/>
      <c r="P329" s="228">
        <f>O329*H329</f>
        <v>0</v>
      </c>
      <c r="Q329" s="228">
        <v>0.0018400000000000001</v>
      </c>
      <c r="R329" s="228">
        <f>Q329*H329</f>
        <v>0.0018400000000000001</v>
      </c>
      <c r="S329" s="228">
        <v>0</v>
      </c>
      <c r="T329" s="22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0" t="s">
        <v>270</v>
      </c>
      <c r="AT329" s="230" t="s">
        <v>136</v>
      </c>
      <c r="AU329" s="230" t="s">
        <v>82</v>
      </c>
      <c r="AY329" s="19" t="s">
        <v>133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9" t="s">
        <v>80</v>
      </c>
      <c r="BK329" s="231">
        <f>ROUND(I329*H329,2)</f>
        <v>0</v>
      </c>
      <c r="BL329" s="19" t="s">
        <v>270</v>
      </c>
      <c r="BM329" s="230" t="s">
        <v>1790</v>
      </c>
    </row>
    <row r="330" s="14" customFormat="1">
      <c r="A330" s="14"/>
      <c r="B330" s="243"/>
      <c r="C330" s="244"/>
      <c r="D330" s="234" t="s">
        <v>143</v>
      </c>
      <c r="E330" s="245" t="s">
        <v>18</v>
      </c>
      <c r="F330" s="246" t="s">
        <v>1791</v>
      </c>
      <c r="G330" s="244"/>
      <c r="H330" s="247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143</v>
      </c>
      <c r="AU330" s="253" t="s">
        <v>82</v>
      </c>
      <c r="AV330" s="14" t="s">
        <v>82</v>
      </c>
      <c r="AW330" s="14" t="s">
        <v>34</v>
      </c>
      <c r="AX330" s="14" t="s">
        <v>80</v>
      </c>
      <c r="AY330" s="253" t="s">
        <v>133</v>
      </c>
    </row>
    <row r="331" s="2" customFormat="1" ht="16.5" customHeight="1">
      <c r="A331" s="40"/>
      <c r="B331" s="41"/>
      <c r="C331" s="220" t="s">
        <v>817</v>
      </c>
      <c r="D331" s="220" t="s">
        <v>136</v>
      </c>
      <c r="E331" s="221" t="s">
        <v>1792</v>
      </c>
      <c r="F331" s="222" t="s">
        <v>1793</v>
      </c>
      <c r="G331" s="223" t="s">
        <v>654</v>
      </c>
      <c r="H331" s="224">
        <v>1</v>
      </c>
      <c r="I331" s="225"/>
      <c r="J331" s="224">
        <f>ROUND(I331*H331,2)</f>
        <v>0</v>
      </c>
      <c r="K331" s="222" t="s">
        <v>1468</v>
      </c>
      <c r="L331" s="46"/>
      <c r="M331" s="226" t="s">
        <v>18</v>
      </c>
      <c r="N331" s="227" t="s">
        <v>43</v>
      </c>
      <c r="O331" s="86"/>
      <c r="P331" s="228">
        <f>O331*H331</f>
        <v>0</v>
      </c>
      <c r="Q331" s="228">
        <v>0.0030999999999999999</v>
      </c>
      <c r="R331" s="228">
        <f>Q331*H331</f>
        <v>0.0030999999999999999</v>
      </c>
      <c r="S331" s="228">
        <v>0</v>
      </c>
      <c r="T331" s="22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0" t="s">
        <v>270</v>
      </c>
      <c r="AT331" s="230" t="s">
        <v>136</v>
      </c>
      <c r="AU331" s="230" t="s">
        <v>82</v>
      </c>
      <c r="AY331" s="19" t="s">
        <v>133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80</v>
      </c>
      <c r="BK331" s="231">
        <f>ROUND(I331*H331,2)</f>
        <v>0</v>
      </c>
      <c r="BL331" s="19" t="s">
        <v>270</v>
      </c>
      <c r="BM331" s="230" t="s">
        <v>1794</v>
      </c>
    </row>
    <row r="332" s="14" customFormat="1">
      <c r="A332" s="14"/>
      <c r="B332" s="243"/>
      <c r="C332" s="244"/>
      <c r="D332" s="234" t="s">
        <v>143</v>
      </c>
      <c r="E332" s="245" t="s">
        <v>18</v>
      </c>
      <c r="F332" s="246" t="s">
        <v>1795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143</v>
      </c>
      <c r="AU332" s="253" t="s">
        <v>82</v>
      </c>
      <c r="AV332" s="14" t="s">
        <v>82</v>
      </c>
      <c r="AW332" s="14" t="s">
        <v>34</v>
      </c>
      <c r="AX332" s="14" t="s">
        <v>80</v>
      </c>
      <c r="AY332" s="253" t="s">
        <v>133</v>
      </c>
    </row>
    <row r="333" s="2" customFormat="1" ht="16.5" customHeight="1">
      <c r="A333" s="40"/>
      <c r="B333" s="41"/>
      <c r="C333" s="220" t="s">
        <v>828</v>
      </c>
      <c r="D333" s="220" t="s">
        <v>136</v>
      </c>
      <c r="E333" s="221" t="s">
        <v>1796</v>
      </c>
      <c r="F333" s="222" t="s">
        <v>1797</v>
      </c>
      <c r="G333" s="223" t="s">
        <v>151</v>
      </c>
      <c r="H333" s="224">
        <v>1</v>
      </c>
      <c r="I333" s="225"/>
      <c r="J333" s="224">
        <f>ROUND(I333*H333,2)</f>
        <v>0</v>
      </c>
      <c r="K333" s="222" t="s">
        <v>1468</v>
      </c>
      <c r="L333" s="46"/>
      <c r="M333" s="226" t="s">
        <v>18</v>
      </c>
      <c r="N333" s="227" t="s">
        <v>43</v>
      </c>
      <c r="O333" s="86"/>
      <c r="P333" s="228">
        <f>O333*H333</f>
        <v>0</v>
      </c>
      <c r="Q333" s="228">
        <v>0.00016000000000000001</v>
      </c>
      <c r="R333" s="228">
        <f>Q333*H333</f>
        <v>0.00016000000000000001</v>
      </c>
      <c r="S333" s="228">
        <v>0</v>
      </c>
      <c r="T333" s="22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0" t="s">
        <v>270</v>
      </c>
      <c r="AT333" s="230" t="s">
        <v>136</v>
      </c>
      <c r="AU333" s="230" t="s">
        <v>82</v>
      </c>
      <c r="AY333" s="19" t="s">
        <v>133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9" t="s">
        <v>80</v>
      </c>
      <c r="BK333" s="231">
        <f>ROUND(I333*H333,2)</f>
        <v>0</v>
      </c>
      <c r="BL333" s="19" t="s">
        <v>270</v>
      </c>
      <c r="BM333" s="230" t="s">
        <v>1798</v>
      </c>
    </row>
    <row r="334" s="2" customFormat="1" ht="16.5" customHeight="1">
      <c r="A334" s="40"/>
      <c r="B334" s="41"/>
      <c r="C334" s="220" t="s">
        <v>833</v>
      </c>
      <c r="D334" s="220" t="s">
        <v>136</v>
      </c>
      <c r="E334" s="221" t="s">
        <v>1799</v>
      </c>
      <c r="F334" s="222" t="s">
        <v>1800</v>
      </c>
      <c r="G334" s="223" t="s">
        <v>151</v>
      </c>
      <c r="H334" s="224">
        <v>19</v>
      </c>
      <c r="I334" s="225"/>
      <c r="J334" s="224">
        <f>ROUND(I334*H334,2)</f>
        <v>0</v>
      </c>
      <c r="K334" s="222" t="s">
        <v>1468</v>
      </c>
      <c r="L334" s="46"/>
      <c r="M334" s="226" t="s">
        <v>18</v>
      </c>
      <c r="N334" s="227" t="s">
        <v>43</v>
      </c>
      <c r="O334" s="86"/>
      <c r="P334" s="228">
        <f>O334*H334</f>
        <v>0</v>
      </c>
      <c r="Q334" s="228">
        <v>0.00013999999999999999</v>
      </c>
      <c r="R334" s="228">
        <f>Q334*H334</f>
        <v>0.0026599999999999996</v>
      </c>
      <c r="S334" s="228">
        <v>0</v>
      </c>
      <c r="T334" s="22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0" t="s">
        <v>270</v>
      </c>
      <c r="AT334" s="230" t="s">
        <v>136</v>
      </c>
      <c r="AU334" s="230" t="s">
        <v>82</v>
      </c>
      <c r="AY334" s="19" t="s">
        <v>133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9" t="s">
        <v>80</v>
      </c>
      <c r="BK334" s="231">
        <f>ROUND(I334*H334,2)</f>
        <v>0</v>
      </c>
      <c r="BL334" s="19" t="s">
        <v>270</v>
      </c>
      <c r="BM334" s="230" t="s">
        <v>1801</v>
      </c>
    </row>
    <row r="335" s="2" customFormat="1" ht="16.5" customHeight="1">
      <c r="A335" s="40"/>
      <c r="B335" s="41"/>
      <c r="C335" s="220" t="s">
        <v>839</v>
      </c>
      <c r="D335" s="220" t="s">
        <v>136</v>
      </c>
      <c r="E335" s="221" t="s">
        <v>1802</v>
      </c>
      <c r="F335" s="222" t="s">
        <v>1803</v>
      </c>
      <c r="G335" s="223" t="s">
        <v>151</v>
      </c>
      <c r="H335" s="224">
        <v>19</v>
      </c>
      <c r="I335" s="225"/>
      <c r="J335" s="224">
        <f>ROUND(I335*H335,2)</f>
        <v>0</v>
      </c>
      <c r="K335" s="222" t="s">
        <v>1468</v>
      </c>
      <c r="L335" s="46"/>
      <c r="M335" s="226" t="s">
        <v>18</v>
      </c>
      <c r="N335" s="227" t="s">
        <v>43</v>
      </c>
      <c r="O335" s="86"/>
      <c r="P335" s="228">
        <f>O335*H335</f>
        <v>0</v>
      </c>
      <c r="Q335" s="228">
        <v>0.00023000000000000001</v>
      </c>
      <c r="R335" s="228">
        <f>Q335*H335</f>
        <v>0.0043699999999999998</v>
      </c>
      <c r="S335" s="228">
        <v>0</v>
      </c>
      <c r="T335" s="22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0" t="s">
        <v>270</v>
      </c>
      <c r="AT335" s="230" t="s">
        <v>136</v>
      </c>
      <c r="AU335" s="230" t="s">
        <v>82</v>
      </c>
      <c r="AY335" s="19" t="s">
        <v>133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80</v>
      </c>
      <c r="BK335" s="231">
        <f>ROUND(I335*H335,2)</f>
        <v>0</v>
      </c>
      <c r="BL335" s="19" t="s">
        <v>270</v>
      </c>
      <c r="BM335" s="230" t="s">
        <v>1804</v>
      </c>
    </row>
    <row r="336" s="2" customFormat="1" ht="16.5" customHeight="1">
      <c r="A336" s="40"/>
      <c r="B336" s="41"/>
      <c r="C336" s="220" t="s">
        <v>843</v>
      </c>
      <c r="D336" s="220" t="s">
        <v>136</v>
      </c>
      <c r="E336" s="221" t="s">
        <v>1805</v>
      </c>
      <c r="F336" s="222" t="s">
        <v>1806</v>
      </c>
      <c r="G336" s="223" t="s">
        <v>151</v>
      </c>
      <c r="H336" s="224">
        <v>1</v>
      </c>
      <c r="I336" s="225"/>
      <c r="J336" s="224">
        <f>ROUND(I336*H336,2)</f>
        <v>0</v>
      </c>
      <c r="K336" s="222" t="s">
        <v>1468</v>
      </c>
      <c r="L336" s="46"/>
      <c r="M336" s="226" t="s">
        <v>18</v>
      </c>
      <c r="N336" s="227" t="s">
        <v>43</v>
      </c>
      <c r="O336" s="86"/>
      <c r="P336" s="228">
        <f>O336*H336</f>
        <v>0</v>
      </c>
      <c r="Q336" s="228">
        <v>0.00027999999999999998</v>
      </c>
      <c r="R336" s="228">
        <f>Q336*H336</f>
        <v>0.00027999999999999998</v>
      </c>
      <c r="S336" s="228">
        <v>0</v>
      </c>
      <c r="T336" s="22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0" t="s">
        <v>270</v>
      </c>
      <c r="AT336" s="230" t="s">
        <v>136</v>
      </c>
      <c r="AU336" s="230" t="s">
        <v>82</v>
      </c>
      <c r="AY336" s="19" t="s">
        <v>133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9" t="s">
        <v>80</v>
      </c>
      <c r="BK336" s="231">
        <f>ROUND(I336*H336,2)</f>
        <v>0</v>
      </c>
      <c r="BL336" s="19" t="s">
        <v>270</v>
      </c>
      <c r="BM336" s="230" t="s">
        <v>1807</v>
      </c>
    </row>
    <row r="337" s="2" customFormat="1" ht="16.5" customHeight="1">
      <c r="A337" s="40"/>
      <c r="B337" s="41"/>
      <c r="C337" s="220" t="s">
        <v>847</v>
      </c>
      <c r="D337" s="220" t="s">
        <v>136</v>
      </c>
      <c r="E337" s="221" t="s">
        <v>1808</v>
      </c>
      <c r="F337" s="222" t="s">
        <v>1809</v>
      </c>
      <c r="G337" s="223" t="s">
        <v>151</v>
      </c>
      <c r="H337" s="224">
        <v>1</v>
      </c>
      <c r="I337" s="225"/>
      <c r="J337" s="224">
        <f>ROUND(I337*H337,2)</f>
        <v>0</v>
      </c>
      <c r="K337" s="222" t="s">
        <v>1468</v>
      </c>
      <c r="L337" s="46"/>
      <c r="M337" s="226" t="s">
        <v>18</v>
      </c>
      <c r="N337" s="227" t="s">
        <v>43</v>
      </c>
      <c r="O337" s="86"/>
      <c r="P337" s="228">
        <f>O337*H337</f>
        <v>0</v>
      </c>
      <c r="Q337" s="228">
        <v>0.00036000000000000002</v>
      </c>
      <c r="R337" s="228">
        <f>Q337*H337</f>
        <v>0.00036000000000000002</v>
      </c>
      <c r="S337" s="228">
        <v>0</v>
      </c>
      <c r="T337" s="22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0" t="s">
        <v>270</v>
      </c>
      <c r="AT337" s="230" t="s">
        <v>136</v>
      </c>
      <c r="AU337" s="230" t="s">
        <v>82</v>
      </c>
      <c r="AY337" s="19" t="s">
        <v>133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9" t="s">
        <v>80</v>
      </c>
      <c r="BK337" s="231">
        <f>ROUND(I337*H337,2)</f>
        <v>0</v>
      </c>
      <c r="BL337" s="19" t="s">
        <v>270</v>
      </c>
      <c r="BM337" s="230" t="s">
        <v>1810</v>
      </c>
    </row>
    <row r="338" s="2" customFormat="1" ht="16.5" customHeight="1">
      <c r="A338" s="40"/>
      <c r="B338" s="41"/>
      <c r="C338" s="220" t="s">
        <v>853</v>
      </c>
      <c r="D338" s="220" t="s">
        <v>136</v>
      </c>
      <c r="E338" s="221" t="s">
        <v>1811</v>
      </c>
      <c r="F338" s="222" t="s">
        <v>1812</v>
      </c>
      <c r="G338" s="223" t="s">
        <v>151</v>
      </c>
      <c r="H338" s="224">
        <v>8</v>
      </c>
      <c r="I338" s="225"/>
      <c r="J338" s="224">
        <f>ROUND(I338*H338,2)</f>
        <v>0</v>
      </c>
      <c r="K338" s="222" t="s">
        <v>1468</v>
      </c>
      <c r="L338" s="46"/>
      <c r="M338" s="226" t="s">
        <v>18</v>
      </c>
      <c r="N338" s="227" t="s">
        <v>43</v>
      </c>
      <c r="O338" s="86"/>
      <c r="P338" s="228">
        <f>O338*H338</f>
        <v>0</v>
      </c>
      <c r="Q338" s="228">
        <v>0.00027999999999999998</v>
      </c>
      <c r="R338" s="228">
        <f>Q338*H338</f>
        <v>0.0022399999999999998</v>
      </c>
      <c r="S338" s="228">
        <v>0</v>
      </c>
      <c r="T338" s="22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0" t="s">
        <v>270</v>
      </c>
      <c r="AT338" s="230" t="s">
        <v>136</v>
      </c>
      <c r="AU338" s="230" t="s">
        <v>82</v>
      </c>
      <c r="AY338" s="19" t="s">
        <v>133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9" t="s">
        <v>80</v>
      </c>
      <c r="BK338" s="231">
        <f>ROUND(I338*H338,2)</f>
        <v>0</v>
      </c>
      <c r="BL338" s="19" t="s">
        <v>270</v>
      </c>
      <c r="BM338" s="230" t="s">
        <v>1813</v>
      </c>
    </row>
    <row r="339" s="2" customFormat="1" ht="16.5" customHeight="1">
      <c r="A339" s="40"/>
      <c r="B339" s="41"/>
      <c r="C339" s="220" t="s">
        <v>857</v>
      </c>
      <c r="D339" s="220" t="s">
        <v>136</v>
      </c>
      <c r="E339" s="221" t="s">
        <v>1814</v>
      </c>
      <c r="F339" s="222" t="s">
        <v>1815</v>
      </c>
      <c r="G339" s="223" t="s">
        <v>151</v>
      </c>
      <c r="H339" s="224">
        <v>6</v>
      </c>
      <c r="I339" s="225"/>
      <c r="J339" s="224">
        <f>ROUND(I339*H339,2)</f>
        <v>0</v>
      </c>
      <c r="K339" s="222" t="s">
        <v>1468</v>
      </c>
      <c r="L339" s="46"/>
      <c r="M339" s="226" t="s">
        <v>18</v>
      </c>
      <c r="N339" s="227" t="s">
        <v>43</v>
      </c>
      <c r="O339" s="86"/>
      <c r="P339" s="228">
        <f>O339*H339</f>
        <v>0</v>
      </c>
      <c r="Q339" s="228">
        <v>0.00031</v>
      </c>
      <c r="R339" s="228">
        <f>Q339*H339</f>
        <v>0.0018600000000000001</v>
      </c>
      <c r="S339" s="228">
        <v>0</v>
      </c>
      <c r="T339" s="22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0" t="s">
        <v>270</v>
      </c>
      <c r="AT339" s="230" t="s">
        <v>136</v>
      </c>
      <c r="AU339" s="230" t="s">
        <v>82</v>
      </c>
      <c r="AY339" s="19" t="s">
        <v>133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9" t="s">
        <v>80</v>
      </c>
      <c r="BK339" s="231">
        <f>ROUND(I339*H339,2)</f>
        <v>0</v>
      </c>
      <c r="BL339" s="19" t="s">
        <v>270</v>
      </c>
      <c r="BM339" s="230" t="s">
        <v>1816</v>
      </c>
    </row>
    <row r="340" s="2" customFormat="1" ht="21.75" customHeight="1">
      <c r="A340" s="40"/>
      <c r="B340" s="41"/>
      <c r="C340" s="220" t="s">
        <v>861</v>
      </c>
      <c r="D340" s="220" t="s">
        <v>136</v>
      </c>
      <c r="E340" s="221" t="s">
        <v>1817</v>
      </c>
      <c r="F340" s="222" t="s">
        <v>1818</v>
      </c>
      <c r="G340" s="223" t="s">
        <v>188</v>
      </c>
      <c r="H340" s="224">
        <v>0.80000000000000004</v>
      </c>
      <c r="I340" s="225"/>
      <c r="J340" s="224">
        <f>ROUND(I340*H340,2)</f>
        <v>0</v>
      </c>
      <c r="K340" s="222" t="s">
        <v>1468</v>
      </c>
      <c r="L340" s="46"/>
      <c r="M340" s="226" t="s">
        <v>18</v>
      </c>
      <c r="N340" s="227" t="s">
        <v>43</v>
      </c>
      <c r="O340" s="86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0" t="s">
        <v>270</v>
      </c>
      <c r="AT340" s="230" t="s">
        <v>136</v>
      </c>
      <c r="AU340" s="230" t="s">
        <v>82</v>
      </c>
      <c r="AY340" s="19" t="s">
        <v>133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9" t="s">
        <v>80</v>
      </c>
      <c r="BK340" s="231">
        <f>ROUND(I340*H340,2)</f>
        <v>0</v>
      </c>
      <c r="BL340" s="19" t="s">
        <v>270</v>
      </c>
      <c r="BM340" s="230" t="s">
        <v>1819</v>
      </c>
    </row>
    <row r="341" s="2" customFormat="1" ht="21.75" customHeight="1">
      <c r="A341" s="40"/>
      <c r="B341" s="41"/>
      <c r="C341" s="220" t="s">
        <v>866</v>
      </c>
      <c r="D341" s="220" t="s">
        <v>136</v>
      </c>
      <c r="E341" s="221" t="s">
        <v>1820</v>
      </c>
      <c r="F341" s="222" t="s">
        <v>1821</v>
      </c>
      <c r="G341" s="223" t="s">
        <v>188</v>
      </c>
      <c r="H341" s="224">
        <v>0.80000000000000004</v>
      </c>
      <c r="I341" s="225"/>
      <c r="J341" s="224">
        <f>ROUND(I341*H341,2)</f>
        <v>0</v>
      </c>
      <c r="K341" s="222" t="s">
        <v>1468</v>
      </c>
      <c r="L341" s="46"/>
      <c r="M341" s="226" t="s">
        <v>18</v>
      </c>
      <c r="N341" s="227" t="s">
        <v>43</v>
      </c>
      <c r="O341" s="86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0" t="s">
        <v>270</v>
      </c>
      <c r="AT341" s="230" t="s">
        <v>136</v>
      </c>
      <c r="AU341" s="230" t="s">
        <v>82</v>
      </c>
      <c r="AY341" s="19" t="s">
        <v>133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9" t="s">
        <v>80</v>
      </c>
      <c r="BK341" s="231">
        <f>ROUND(I341*H341,2)</f>
        <v>0</v>
      </c>
      <c r="BL341" s="19" t="s">
        <v>270</v>
      </c>
      <c r="BM341" s="230" t="s">
        <v>1822</v>
      </c>
    </row>
    <row r="342" s="12" customFormat="1" ht="22.8" customHeight="1">
      <c r="A342" s="12"/>
      <c r="B342" s="204"/>
      <c r="C342" s="205"/>
      <c r="D342" s="206" t="s">
        <v>71</v>
      </c>
      <c r="E342" s="218" t="s">
        <v>1823</v>
      </c>
      <c r="F342" s="218" t="s">
        <v>1824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SUM(P343:P352)</f>
        <v>0</v>
      </c>
      <c r="Q342" s="212"/>
      <c r="R342" s="213">
        <f>SUM(R343:R352)</f>
        <v>0.1051</v>
      </c>
      <c r="S342" s="212"/>
      <c r="T342" s="214">
        <f>SUM(T343:T352)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82</v>
      </c>
      <c r="AT342" s="216" t="s">
        <v>71</v>
      </c>
      <c r="AU342" s="216" t="s">
        <v>80</v>
      </c>
      <c r="AY342" s="215" t="s">
        <v>133</v>
      </c>
      <c r="BK342" s="217">
        <f>SUM(BK343:BK352)</f>
        <v>0</v>
      </c>
    </row>
    <row r="343" s="2" customFormat="1" ht="21.75" customHeight="1">
      <c r="A343" s="40"/>
      <c r="B343" s="41"/>
      <c r="C343" s="220" t="s">
        <v>870</v>
      </c>
      <c r="D343" s="220" t="s">
        <v>136</v>
      </c>
      <c r="E343" s="221" t="s">
        <v>1825</v>
      </c>
      <c r="F343" s="222" t="s">
        <v>1826</v>
      </c>
      <c r="G343" s="223" t="s">
        <v>654</v>
      </c>
      <c r="H343" s="224">
        <v>1</v>
      </c>
      <c r="I343" s="225"/>
      <c r="J343" s="224">
        <f>ROUND(I343*H343,2)</f>
        <v>0</v>
      </c>
      <c r="K343" s="222" t="s">
        <v>1468</v>
      </c>
      <c r="L343" s="46"/>
      <c r="M343" s="226" t="s">
        <v>18</v>
      </c>
      <c r="N343" s="227" t="s">
        <v>43</v>
      </c>
      <c r="O343" s="86"/>
      <c r="P343" s="228">
        <f>O343*H343</f>
        <v>0</v>
      </c>
      <c r="Q343" s="228">
        <v>0.0038999999999999998</v>
      </c>
      <c r="R343" s="228">
        <f>Q343*H343</f>
        <v>0.0038999999999999998</v>
      </c>
      <c r="S343" s="228">
        <v>0</v>
      </c>
      <c r="T343" s="22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0" t="s">
        <v>270</v>
      </c>
      <c r="AT343" s="230" t="s">
        <v>136</v>
      </c>
      <c r="AU343" s="230" t="s">
        <v>82</v>
      </c>
      <c r="AY343" s="19" t="s">
        <v>133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9" t="s">
        <v>80</v>
      </c>
      <c r="BK343" s="231">
        <f>ROUND(I343*H343,2)</f>
        <v>0</v>
      </c>
      <c r="BL343" s="19" t="s">
        <v>270</v>
      </c>
      <c r="BM343" s="230" t="s">
        <v>1827</v>
      </c>
    </row>
    <row r="344" s="14" customFormat="1">
      <c r="A344" s="14"/>
      <c r="B344" s="243"/>
      <c r="C344" s="244"/>
      <c r="D344" s="234" t="s">
        <v>143</v>
      </c>
      <c r="E344" s="245" t="s">
        <v>18</v>
      </c>
      <c r="F344" s="246" t="s">
        <v>1763</v>
      </c>
      <c r="G344" s="244"/>
      <c r="H344" s="247">
        <v>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143</v>
      </c>
      <c r="AU344" s="253" t="s">
        <v>82</v>
      </c>
      <c r="AV344" s="14" t="s">
        <v>82</v>
      </c>
      <c r="AW344" s="14" t="s">
        <v>34</v>
      </c>
      <c r="AX344" s="14" t="s">
        <v>80</v>
      </c>
      <c r="AY344" s="253" t="s">
        <v>133</v>
      </c>
    </row>
    <row r="345" s="2" customFormat="1" ht="21.75" customHeight="1">
      <c r="A345" s="40"/>
      <c r="B345" s="41"/>
      <c r="C345" s="220" t="s">
        <v>876</v>
      </c>
      <c r="D345" s="220" t="s">
        <v>136</v>
      </c>
      <c r="E345" s="221" t="s">
        <v>1828</v>
      </c>
      <c r="F345" s="222" t="s">
        <v>1829</v>
      </c>
      <c r="G345" s="223" t="s">
        <v>654</v>
      </c>
      <c r="H345" s="224">
        <v>11</v>
      </c>
      <c r="I345" s="225"/>
      <c r="J345" s="224">
        <f>ROUND(I345*H345,2)</f>
        <v>0</v>
      </c>
      <c r="K345" s="222" t="s">
        <v>1468</v>
      </c>
      <c r="L345" s="46"/>
      <c r="M345" s="226" t="s">
        <v>18</v>
      </c>
      <c r="N345" s="227" t="s">
        <v>43</v>
      </c>
      <c r="O345" s="86"/>
      <c r="P345" s="228">
        <f>O345*H345</f>
        <v>0</v>
      </c>
      <c r="Q345" s="228">
        <v>0.0091999999999999998</v>
      </c>
      <c r="R345" s="228">
        <f>Q345*H345</f>
        <v>0.1012</v>
      </c>
      <c r="S345" s="228">
        <v>0</v>
      </c>
      <c r="T345" s="22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0" t="s">
        <v>270</v>
      </c>
      <c r="AT345" s="230" t="s">
        <v>136</v>
      </c>
      <c r="AU345" s="230" t="s">
        <v>82</v>
      </c>
      <c r="AY345" s="19" t="s">
        <v>133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9" t="s">
        <v>80</v>
      </c>
      <c r="BK345" s="231">
        <f>ROUND(I345*H345,2)</f>
        <v>0</v>
      </c>
      <c r="BL345" s="19" t="s">
        <v>270</v>
      </c>
      <c r="BM345" s="230" t="s">
        <v>1830</v>
      </c>
    </row>
    <row r="346" s="14" customFormat="1">
      <c r="A346" s="14"/>
      <c r="B346" s="243"/>
      <c r="C346" s="244"/>
      <c r="D346" s="234" t="s">
        <v>143</v>
      </c>
      <c r="E346" s="245" t="s">
        <v>18</v>
      </c>
      <c r="F346" s="246" t="s">
        <v>1545</v>
      </c>
      <c r="G346" s="244"/>
      <c r="H346" s="247">
        <v>2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143</v>
      </c>
      <c r="AU346" s="253" t="s">
        <v>82</v>
      </c>
      <c r="AV346" s="14" t="s">
        <v>82</v>
      </c>
      <c r="AW346" s="14" t="s">
        <v>34</v>
      </c>
      <c r="AX346" s="14" t="s">
        <v>72</v>
      </c>
      <c r="AY346" s="253" t="s">
        <v>133</v>
      </c>
    </row>
    <row r="347" s="14" customFormat="1">
      <c r="A347" s="14"/>
      <c r="B347" s="243"/>
      <c r="C347" s="244"/>
      <c r="D347" s="234" t="s">
        <v>143</v>
      </c>
      <c r="E347" s="245" t="s">
        <v>18</v>
      </c>
      <c r="F347" s="246" t="s">
        <v>1739</v>
      </c>
      <c r="G347" s="244"/>
      <c r="H347" s="247">
        <v>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143</v>
      </c>
      <c r="AU347" s="253" t="s">
        <v>82</v>
      </c>
      <c r="AV347" s="14" t="s">
        <v>82</v>
      </c>
      <c r="AW347" s="14" t="s">
        <v>34</v>
      </c>
      <c r="AX347" s="14" t="s">
        <v>72</v>
      </c>
      <c r="AY347" s="253" t="s">
        <v>133</v>
      </c>
    </row>
    <row r="348" s="14" customFormat="1">
      <c r="A348" s="14"/>
      <c r="B348" s="243"/>
      <c r="C348" s="244"/>
      <c r="D348" s="234" t="s">
        <v>143</v>
      </c>
      <c r="E348" s="245" t="s">
        <v>18</v>
      </c>
      <c r="F348" s="246" t="s">
        <v>1552</v>
      </c>
      <c r="G348" s="244"/>
      <c r="H348" s="247">
        <v>2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143</v>
      </c>
      <c r="AU348" s="253" t="s">
        <v>82</v>
      </c>
      <c r="AV348" s="14" t="s">
        <v>82</v>
      </c>
      <c r="AW348" s="14" t="s">
        <v>34</v>
      </c>
      <c r="AX348" s="14" t="s">
        <v>72</v>
      </c>
      <c r="AY348" s="253" t="s">
        <v>133</v>
      </c>
    </row>
    <row r="349" s="14" customFormat="1">
      <c r="A349" s="14"/>
      <c r="B349" s="243"/>
      <c r="C349" s="244"/>
      <c r="D349" s="234" t="s">
        <v>143</v>
      </c>
      <c r="E349" s="245" t="s">
        <v>18</v>
      </c>
      <c r="F349" s="246" t="s">
        <v>1553</v>
      </c>
      <c r="G349" s="244"/>
      <c r="H349" s="247">
        <v>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143</v>
      </c>
      <c r="AU349" s="253" t="s">
        <v>82</v>
      </c>
      <c r="AV349" s="14" t="s">
        <v>82</v>
      </c>
      <c r="AW349" s="14" t="s">
        <v>34</v>
      </c>
      <c r="AX349" s="14" t="s">
        <v>72</v>
      </c>
      <c r="AY349" s="253" t="s">
        <v>133</v>
      </c>
    </row>
    <row r="350" s="15" customFormat="1">
      <c r="A350" s="15"/>
      <c r="B350" s="254"/>
      <c r="C350" s="255"/>
      <c r="D350" s="234" t="s">
        <v>143</v>
      </c>
      <c r="E350" s="256" t="s">
        <v>18</v>
      </c>
      <c r="F350" s="257" t="s">
        <v>148</v>
      </c>
      <c r="G350" s="255"/>
      <c r="H350" s="258">
        <v>11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143</v>
      </c>
      <c r="AU350" s="264" t="s">
        <v>82</v>
      </c>
      <c r="AV350" s="15" t="s">
        <v>141</v>
      </c>
      <c r="AW350" s="15" t="s">
        <v>34</v>
      </c>
      <c r="AX350" s="15" t="s">
        <v>80</v>
      </c>
      <c r="AY350" s="264" t="s">
        <v>133</v>
      </c>
    </row>
    <row r="351" s="2" customFormat="1" ht="21.75" customHeight="1">
      <c r="A351" s="40"/>
      <c r="B351" s="41"/>
      <c r="C351" s="220" t="s">
        <v>881</v>
      </c>
      <c r="D351" s="220" t="s">
        <v>136</v>
      </c>
      <c r="E351" s="221" t="s">
        <v>1831</v>
      </c>
      <c r="F351" s="222" t="s">
        <v>1832</v>
      </c>
      <c r="G351" s="223" t="s">
        <v>188</v>
      </c>
      <c r="H351" s="224">
        <v>0.11</v>
      </c>
      <c r="I351" s="225"/>
      <c r="J351" s="224">
        <f>ROUND(I351*H351,2)</f>
        <v>0</v>
      </c>
      <c r="K351" s="222" t="s">
        <v>1468</v>
      </c>
      <c r="L351" s="46"/>
      <c r="M351" s="226" t="s">
        <v>18</v>
      </c>
      <c r="N351" s="227" t="s">
        <v>43</v>
      </c>
      <c r="O351" s="86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0" t="s">
        <v>270</v>
      </c>
      <c r="AT351" s="230" t="s">
        <v>136</v>
      </c>
      <c r="AU351" s="230" t="s">
        <v>82</v>
      </c>
      <c r="AY351" s="19" t="s">
        <v>133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9" t="s">
        <v>80</v>
      </c>
      <c r="BK351" s="231">
        <f>ROUND(I351*H351,2)</f>
        <v>0</v>
      </c>
      <c r="BL351" s="19" t="s">
        <v>270</v>
      </c>
      <c r="BM351" s="230" t="s">
        <v>1833</v>
      </c>
    </row>
    <row r="352" s="2" customFormat="1" ht="21.75" customHeight="1">
      <c r="A352" s="40"/>
      <c r="B352" s="41"/>
      <c r="C352" s="220" t="s">
        <v>885</v>
      </c>
      <c r="D352" s="220" t="s">
        <v>136</v>
      </c>
      <c r="E352" s="221" t="s">
        <v>1834</v>
      </c>
      <c r="F352" s="222" t="s">
        <v>1835</v>
      </c>
      <c r="G352" s="223" t="s">
        <v>188</v>
      </c>
      <c r="H352" s="224">
        <v>0.11</v>
      </c>
      <c r="I352" s="225"/>
      <c r="J352" s="224">
        <f>ROUND(I352*H352,2)</f>
        <v>0</v>
      </c>
      <c r="K352" s="222" t="s">
        <v>1468</v>
      </c>
      <c r="L352" s="46"/>
      <c r="M352" s="274" t="s">
        <v>18</v>
      </c>
      <c r="N352" s="275" t="s">
        <v>43</v>
      </c>
      <c r="O352" s="276"/>
      <c r="P352" s="277">
        <f>O352*H352</f>
        <v>0</v>
      </c>
      <c r="Q352" s="277">
        <v>0</v>
      </c>
      <c r="R352" s="277">
        <f>Q352*H352</f>
        <v>0</v>
      </c>
      <c r="S352" s="277">
        <v>0</v>
      </c>
      <c r="T352" s="27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0" t="s">
        <v>270</v>
      </c>
      <c r="AT352" s="230" t="s">
        <v>136</v>
      </c>
      <c r="AU352" s="230" t="s">
        <v>82</v>
      </c>
      <c r="AY352" s="19" t="s">
        <v>133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9" t="s">
        <v>80</v>
      </c>
      <c r="BK352" s="231">
        <f>ROUND(I352*H352,2)</f>
        <v>0</v>
      </c>
      <c r="BL352" s="19" t="s">
        <v>270</v>
      </c>
      <c r="BM352" s="230" t="s">
        <v>1836</v>
      </c>
    </row>
    <row r="353" s="2" customFormat="1" ht="6.96" customHeight="1">
      <c r="A353" s="40"/>
      <c r="B353" s="61"/>
      <c r="C353" s="62"/>
      <c r="D353" s="62"/>
      <c r="E353" s="62"/>
      <c r="F353" s="62"/>
      <c r="G353" s="62"/>
      <c r="H353" s="62"/>
      <c r="I353" s="168"/>
      <c r="J353" s="62"/>
      <c r="K353" s="62"/>
      <c r="L353" s="46"/>
      <c r="M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</sheetData>
  <sheetProtection sheet="1" autoFilter="0" formatColumns="0" formatRows="0" objects="1" scenarios="1" spinCount="100000" saltValue="DJLa/JGyL4nHu+3zZAL3yThFwZRA+/2nHC0XnKWO1VREWSWDhZhA5EUkgfYkJGfdPviUe5KKYsDu7/YDqH7xBA==" hashValue="QbqeQAYeUH5OVeekkQsDEf7KLi+lgwHFwZXeb4jKzvAOHC4rWaY/R/5XRWLffxSDJBfjC3Srht7RdNsPrdrCWQ==" algorithmName="SHA-512" password="CC35"/>
  <autoFilter ref="C89:K3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1837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1838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1839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1840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1841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1842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1843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1844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1845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1846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1847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79</v>
      </c>
      <c r="F18" s="301" t="s">
        <v>1848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1849</v>
      </c>
      <c r="F19" s="301" t="s">
        <v>1850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1851</v>
      </c>
      <c r="F20" s="301" t="s">
        <v>1852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1853</v>
      </c>
      <c r="F21" s="301" t="s">
        <v>1854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1027</v>
      </c>
      <c r="F22" s="301" t="s">
        <v>1028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1855</v>
      </c>
      <c r="F23" s="301" t="s">
        <v>1856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1857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1858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1859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1860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1861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1862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1863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1864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1865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119</v>
      </c>
      <c r="F36" s="301"/>
      <c r="G36" s="301" t="s">
        <v>1866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1867</v>
      </c>
      <c r="F37" s="301"/>
      <c r="G37" s="301" t="s">
        <v>1868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53</v>
      </c>
      <c r="F38" s="301"/>
      <c r="G38" s="301" t="s">
        <v>1869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54</v>
      </c>
      <c r="F39" s="301"/>
      <c r="G39" s="301" t="s">
        <v>1870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120</v>
      </c>
      <c r="F40" s="301"/>
      <c r="G40" s="301" t="s">
        <v>1871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121</v>
      </c>
      <c r="F41" s="301"/>
      <c r="G41" s="301" t="s">
        <v>1872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1873</v>
      </c>
      <c r="F42" s="301"/>
      <c r="G42" s="301" t="s">
        <v>1874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1875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1876</v>
      </c>
      <c r="F44" s="301"/>
      <c r="G44" s="301" t="s">
        <v>1877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123</v>
      </c>
      <c r="F45" s="301"/>
      <c r="G45" s="301" t="s">
        <v>1878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1879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1880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1881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1882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1883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1884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1885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1886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1887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1888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1889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1890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1891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1892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1893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1894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1895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1896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1897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1898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1899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1900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1901</v>
      </c>
      <c r="D76" s="319"/>
      <c r="E76" s="319"/>
      <c r="F76" s="319" t="s">
        <v>1902</v>
      </c>
      <c r="G76" s="320"/>
      <c r="H76" s="319" t="s">
        <v>54</v>
      </c>
      <c r="I76" s="319" t="s">
        <v>57</v>
      </c>
      <c r="J76" s="319" t="s">
        <v>1903</v>
      </c>
      <c r="K76" s="318"/>
    </row>
    <row r="77" s="1" customFormat="1" ht="17.25" customHeight="1">
      <c r="B77" s="316"/>
      <c r="C77" s="321" t="s">
        <v>1904</v>
      </c>
      <c r="D77" s="321"/>
      <c r="E77" s="321"/>
      <c r="F77" s="322" t="s">
        <v>1905</v>
      </c>
      <c r="G77" s="323"/>
      <c r="H77" s="321"/>
      <c r="I77" s="321"/>
      <c r="J77" s="321" t="s">
        <v>1906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53</v>
      </c>
      <c r="D79" s="324"/>
      <c r="E79" s="324"/>
      <c r="F79" s="326" t="s">
        <v>1367</v>
      </c>
      <c r="G79" s="325"/>
      <c r="H79" s="304" t="s">
        <v>1907</v>
      </c>
      <c r="I79" s="304" t="s">
        <v>1908</v>
      </c>
      <c r="J79" s="304">
        <v>20</v>
      </c>
      <c r="K79" s="318"/>
    </row>
    <row r="80" s="1" customFormat="1" ht="15" customHeight="1">
      <c r="B80" s="316"/>
      <c r="C80" s="304" t="s">
        <v>1909</v>
      </c>
      <c r="D80" s="304"/>
      <c r="E80" s="304"/>
      <c r="F80" s="326" t="s">
        <v>1367</v>
      </c>
      <c r="G80" s="325"/>
      <c r="H80" s="304" t="s">
        <v>1910</v>
      </c>
      <c r="I80" s="304" t="s">
        <v>1908</v>
      </c>
      <c r="J80" s="304">
        <v>120</v>
      </c>
      <c r="K80" s="318"/>
    </row>
    <row r="81" s="1" customFormat="1" ht="15" customHeight="1">
      <c r="B81" s="327"/>
      <c r="C81" s="304" t="s">
        <v>1911</v>
      </c>
      <c r="D81" s="304"/>
      <c r="E81" s="304"/>
      <c r="F81" s="326" t="s">
        <v>1912</v>
      </c>
      <c r="G81" s="325"/>
      <c r="H81" s="304" t="s">
        <v>1913</v>
      </c>
      <c r="I81" s="304" t="s">
        <v>1908</v>
      </c>
      <c r="J81" s="304">
        <v>50</v>
      </c>
      <c r="K81" s="318"/>
    </row>
    <row r="82" s="1" customFormat="1" ht="15" customHeight="1">
      <c r="B82" s="327"/>
      <c r="C82" s="304" t="s">
        <v>1914</v>
      </c>
      <c r="D82" s="304"/>
      <c r="E82" s="304"/>
      <c r="F82" s="326" t="s">
        <v>1367</v>
      </c>
      <c r="G82" s="325"/>
      <c r="H82" s="304" t="s">
        <v>1915</v>
      </c>
      <c r="I82" s="304" t="s">
        <v>1916</v>
      </c>
      <c r="J82" s="304"/>
      <c r="K82" s="318"/>
    </row>
    <row r="83" s="1" customFormat="1" ht="15" customHeight="1">
      <c r="B83" s="327"/>
      <c r="C83" s="328" t="s">
        <v>1917</v>
      </c>
      <c r="D83" s="328"/>
      <c r="E83" s="328"/>
      <c r="F83" s="329" t="s">
        <v>1912</v>
      </c>
      <c r="G83" s="328"/>
      <c r="H83" s="328" t="s">
        <v>1918</v>
      </c>
      <c r="I83" s="328" t="s">
        <v>1908</v>
      </c>
      <c r="J83" s="328">
        <v>15</v>
      </c>
      <c r="K83" s="318"/>
    </row>
    <row r="84" s="1" customFormat="1" ht="15" customHeight="1">
      <c r="B84" s="327"/>
      <c r="C84" s="328" t="s">
        <v>1919</v>
      </c>
      <c r="D84" s="328"/>
      <c r="E84" s="328"/>
      <c r="F84" s="329" t="s">
        <v>1912</v>
      </c>
      <c r="G84" s="328"/>
      <c r="H84" s="328" t="s">
        <v>1920</v>
      </c>
      <c r="I84" s="328" t="s">
        <v>1908</v>
      </c>
      <c r="J84" s="328">
        <v>15</v>
      </c>
      <c r="K84" s="318"/>
    </row>
    <row r="85" s="1" customFormat="1" ht="15" customHeight="1">
      <c r="B85" s="327"/>
      <c r="C85" s="328" t="s">
        <v>1921</v>
      </c>
      <c r="D85" s="328"/>
      <c r="E85" s="328"/>
      <c r="F85" s="329" t="s">
        <v>1912</v>
      </c>
      <c r="G85" s="328"/>
      <c r="H85" s="328" t="s">
        <v>1922</v>
      </c>
      <c r="I85" s="328" t="s">
        <v>1908</v>
      </c>
      <c r="J85" s="328">
        <v>20</v>
      </c>
      <c r="K85" s="318"/>
    </row>
    <row r="86" s="1" customFormat="1" ht="15" customHeight="1">
      <c r="B86" s="327"/>
      <c r="C86" s="328" t="s">
        <v>1923</v>
      </c>
      <c r="D86" s="328"/>
      <c r="E86" s="328"/>
      <c r="F86" s="329" t="s">
        <v>1912</v>
      </c>
      <c r="G86" s="328"/>
      <c r="H86" s="328" t="s">
        <v>1924</v>
      </c>
      <c r="I86" s="328" t="s">
        <v>1908</v>
      </c>
      <c r="J86" s="328">
        <v>20</v>
      </c>
      <c r="K86" s="318"/>
    </row>
    <row r="87" s="1" customFormat="1" ht="15" customHeight="1">
      <c r="B87" s="327"/>
      <c r="C87" s="304" t="s">
        <v>1925</v>
      </c>
      <c r="D87" s="304"/>
      <c r="E87" s="304"/>
      <c r="F87" s="326" t="s">
        <v>1912</v>
      </c>
      <c r="G87" s="325"/>
      <c r="H87" s="304" t="s">
        <v>1926</v>
      </c>
      <c r="I87" s="304" t="s">
        <v>1908</v>
      </c>
      <c r="J87" s="304">
        <v>50</v>
      </c>
      <c r="K87" s="318"/>
    </row>
    <row r="88" s="1" customFormat="1" ht="15" customHeight="1">
      <c r="B88" s="327"/>
      <c r="C88" s="304" t="s">
        <v>1927</v>
      </c>
      <c r="D88" s="304"/>
      <c r="E88" s="304"/>
      <c r="F88" s="326" t="s">
        <v>1912</v>
      </c>
      <c r="G88" s="325"/>
      <c r="H88" s="304" t="s">
        <v>1928</v>
      </c>
      <c r="I88" s="304" t="s">
        <v>1908</v>
      </c>
      <c r="J88" s="304">
        <v>20</v>
      </c>
      <c r="K88" s="318"/>
    </row>
    <row r="89" s="1" customFormat="1" ht="15" customHeight="1">
      <c r="B89" s="327"/>
      <c r="C89" s="304" t="s">
        <v>1929</v>
      </c>
      <c r="D89" s="304"/>
      <c r="E89" s="304"/>
      <c r="F89" s="326" t="s">
        <v>1912</v>
      </c>
      <c r="G89" s="325"/>
      <c r="H89" s="304" t="s">
        <v>1930</v>
      </c>
      <c r="I89" s="304" t="s">
        <v>1908</v>
      </c>
      <c r="J89" s="304">
        <v>20</v>
      </c>
      <c r="K89" s="318"/>
    </row>
    <row r="90" s="1" customFormat="1" ht="15" customHeight="1">
      <c r="B90" s="327"/>
      <c r="C90" s="304" t="s">
        <v>1931</v>
      </c>
      <c r="D90" s="304"/>
      <c r="E90" s="304"/>
      <c r="F90" s="326" t="s">
        <v>1912</v>
      </c>
      <c r="G90" s="325"/>
      <c r="H90" s="304" t="s">
        <v>1932</v>
      </c>
      <c r="I90" s="304" t="s">
        <v>1908</v>
      </c>
      <c r="J90" s="304">
        <v>50</v>
      </c>
      <c r="K90" s="318"/>
    </row>
    <row r="91" s="1" customFormat="1" ht="15" customHeight="1">
      <c r="B91" s="327"/>
      <c r="C91" s="304" t="s">
        <v>1933</v>
      </c>
      <c r="D91" s="304"/>
      <c r="E91" s="304"/>
      <c r="F91" s="326" t="s">
        <v>1912</v>
      </c>
      <c r="G91" s="325"/>
      <c r="H91" s="304" t="s">
        <v>1933</v>
      </c>
      <c r="I91" s="304" t="s">
        <v>1908</v>
      </c>
      <c r="J91" s="304">
        <v>50</v>
      </c>
      <c r="K91" s="318"/>
    </row>
    <row r="92" s="1" customFormat="1" ht="15" customHeight="1">
      <c r="B92" s="327"/>
      <c r="C92" s="304" t="s">
        <v>1934</v>
      </c>
      <c r="D92" s="304"/>
      <c r="E92" s="304"/>
      <c r="F92" s="326" t="s">
        <v>1912</v>
      </c>
      <c r="G92" s="325"/>
      <c r="H92" s="304" t="s">
        <v>1935</v>
      </c>
      <c r="I92" s="304" t="s">
        <v>1908</v>
      </c>
      <c r="J92" s="304">
        <v>255</v>
      </c>
      <c r="K92" s="318"/>
    </row>
    <row r="93" s="1" customFormat="1" ht="15" customHeight="1">
      <c r="B93" s="327"/>
      <c r="C93" s="304" t="s">
        <v>1936</v>
      </c>
      <c r="D93" s="304"/>
      <c r="E93" s="304"/>
      <c r="F93" s="326" t="s">
        <v>1367</v>
      </c>
      <c r="G93" s="325"/>
      <c r="H93" s="304" t="s">
        <v>1937</v>
      </c>
      <c r="I93" s="304" t="s">
        <v>1938</v>
      </c>
      <c r="J93" s="304"/>
      <c r="K93" s="318"/>
    </row>
    <row r="94" s="1" customFormat="1" ht="15" customHeight="1">
      <c r="B94" s="327"/>
      <c r="C94" s="304" t="s">
        <v>1939</v>
      </c>
      <c r="D94" s="304"/>
      <c r="E94" s="304"/>
      <c r="F94" s="326" t="s">
        <v>1367</v>
      </c>
      <c r="G94" s="325"/>
      <c r="H94" s="304" t="s">
        <v>1940</v>
      </c>
      <c r="I94" s="304" t="s">
        <v>1941</v>
      </c>
      <c r="J94" s="304"/>
      <c r="K94" s="318"/>
    </row>
    <row r="95" s="1" customFormat="1" ht="15" customHeight="1">
      <c r="B95" s="327"/>
      <c r="C95" s="304" t="s">
        <v>1942</v>
      </c>
      <c r="D95" s="304"/>
      <c r="E95" s="304"/>
      <c r="F95" s="326" t="s">
        <v>1367</v>
      </c>
      <c r="G95" s="325"/>
      <c r="H95" s="304" t="s">
        <v>1942</v>
      </c>
      <c r="I95" s="304" t="s">
        <v>1941</v>
      </c>
      <c r="J95" s="304"/>
      <c r="K95" s="318"/>
    </row>
    <row r="96" s="1" customFormat="1" ht="15" customHeight="1">
      <c r="B96" s="327"/>
      <c r="C96" s="304" t="s">
        <v>38</v>
      </c>
      <c r="D96" s="304"/>
      <c r="E96" s="304"/>
      <c r="F96" s="326" t="s">
        <v>1367</v>
      </c>
      <c r="G96" s="325"/>
      <c r="H96" s="304" t="s">
        <v>1943</v>
      </c>
      <c r="I96" s="304" t="s">
        <v>1941</v>
      </c>
      <c r="J96" s="304"/>
      <c r="K96" s="318"/>
    </row>
    <row r="97" s="1" customFormat="1" ht="15" customHeight="1">
      <c r="B97" s="327"/>
      <c r="C97" s="304" t="s">
        <v>48</v>
      </c>
      <c r="D97" s="304"/>
      <c r="E97" s="304"/>
      <c r="F97" s="326" t="s">
        <v>1367</v>
      </c>
      <c r="G97" s="325"/>
      <c r="H97" s="304" t="s">
        <v>1944</v>
      </c>
      <c r="I97" s="304" t="s">
        <v>1941</v>
      </c>
      <c r="J97" s="304"/>
      <c r="K97" s="318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1945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1901</v>
      </c>
      <c r="D103" s="319"/>
      <c r="E103" s="319"/>
      <c r="F103" s="319" t="s">
        <v>1902</v>
      </c>
      <c r="G103" s="320"/>
      <c r="H103" s="319" t="s">
        <v>54</v>
      </c>
      <c r="I103" s="319" t="s">
        <v>57</v>
      </c>
      <c r="J103" s="319" t="s">
        <v>1903</v>
      </c>
      <c r="K103" s="318"/>
    </row>
    <row r="104" s="1" customFormat="1" ht="17.25" customHeight="1">
      <c r="B104" s="316"/>
      <c r="C104" s="321" t="s">
        <v>1904</v>
      </c>
      <c r="D104" s="321"/>
      <c r="E104" s="321"/>
      <c r="F104" s="322" t="s">
        <v>1905</v>
      </c>
      <c r="G104" s="323"/>
      <c r="H104" s="321"/>
      <c r="I104" s="321"/>
      <c r="J104" s="321" t="s">
        <v>1906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5"/>
      <c r="H105" s="319"/>
      <c r="I105" s="319"/>
      <c r="J105" s="319"/>
      <c r="K105" s="318"/>
    </row>
    <row r="106" s="1" customFormat="1" ht="15" customHeight="1">
      <c r="B106" s="316"/>
      <c r="C106" s="304" t="s">
        <v>53</v>
      </c>
      <c r="D106" s="324"/>
      <c r="E106" s="324"/>
      <c r="F106" s="326" t="s">
        <v>1367</v>
      </c>
      <c r="G106" s="335"/>
      <c r="H106" s="304" t="s">
        <v>1946</v>
      </c>
      <c r="I106" s="304" t="s">
        <v>1908</v>
      </c>
      <c r="J106" s="304">
        <v>20</v>
      </c>
      <c r="K106" s="318"/>
    </row>
    <row r="107" s="1" customFormat="1" ht="15" customHeight="1">
      <c r="B107" s="316"/>
      <c r="C107" s="304" t="s">
        <v>1909</v>
      </c>
      <c r="D107" s="304"/>
      <c r="E107" s="304"/>
      <c r="F107" s="326" t="s">
        <v>1367</v>
      </c>
      <c r="G107" s="304"/>
      <c r="H107" s="304" t="s">
        <v>1946</v>
      </c>
      <c r="I107" s="304" t="s">
        <v>1908</v>
      </c>
      <c r="J107" s="304">
        <v>120</v>
      </c>
      <c r="K107" s="318"/>
    </row>
    <row r="108" s="1" customFormat="1" ht="15" customHeight="1">
      <c r="B108" s="327"/>
      <c r="C108" s="304" t="s">
        <v>1911</v>
      </c>
      <c r="D108" s="304"/>
      <c r="E108" s="304"/>
      <c r="F108" s="326" t="s">
        <v>1912</v>
      </c>
      <c r="G108" s="304"/>
      <c r="H108" s="304" t="s">
        <v>1946</v>
      </c>
      <c r="I108" s="304" t="s">
        <v>1908</v>
      </c>
      <c r="J108" s="304">
        <v>50</v>
      </c>
      <c r="K108" s="318"/>
    </row>
    <row r="109" s="1" customFormat="1" ht="15" customHeight="1">
      <c r="B109" s="327"/>
      <c r="C109" s="304" t="s">
        <v>1914</v>
      </c>
      <c r="D109" s="304"/>
      <c r="E109" s="304"/>
      <c r="F109" s="326" t="s">
        <v>1367</v>
      </c>
      <c r="G109" s="304"/>
      <c r="H109" s="304" t="s">
        <v>1946</v>
      </c>
      <c r="I109" s="304" t="s">
        <v>1916</v>
      </c>
      <c r="J109" s="304"/>
      <c r="K109" s="318"/>
    </row>
    <row r="110" s="1" customFormat="1" ht="15" customHeight="1">
      <c r="B110" s="327"/>
      <c r="C110" s="304" t="s">
        <v>1925</v>
      </c>
      <c r="D110" s="304"/>
      <c r="E110" s="304"/>
      <c r="F110" s="326" t="s">
        <v>1912</v>
      </c>
      <c r="G110" s="304"/>
      <c r="H110" s="304" t="s">
        <v>1946</v>
      </c>
      <c r="I110" s="304" t="s">
        <v>1908</v>
      </c>
      <c r="J110" s="304">
        <v>50</v>
      </c>
      <c r="K110" s="318"/>
    </row>
    <row r="111" s="1" customFormat="1" ht="15" customHeight="1">
      <c r="B111" s="327"/>
      <c r="C111" s="304" t="s">
        <v>1933</v>
      </c>
      <c r="D111" s="304"/>
      <c r="E111" s="304"/>
      <c r="F111" s="326" t="s">
        <v>1912</v>
      </c>
      <c r="G111" s="304"/>
      <c r="H111" s="304" t="s">
        <v>1946</v>
      </c>
      <c r="I111" s="304" t="s">
        <v>1908</v>
      </c>
      <c r="J111" s="304">
        <v>50</v>
      </c>
      <c r="K111" s="318"/>
    </row>
    <row r="112" s="1" customFormat="1" ht="15" customHeight="1">
      <c r="B112" s="327"/>
      <c r="C112" s="304" t="s">
        <v>1931</v>
      </c>
      <c r="D112" s="304"/>
      <c r="E112" s="304"/>
      <c r="F112" s="326" t="s">
        <v>1912</v>
      </c>
      <c r="G112" s="304"/>
      <c r="H112" s="304" t="s">
        <v>1946</v>
      </c>
      <c r="I112" s="304" t="s">
        <v>1908</v>
      </c>
      <c r="J112" s="304">
        <v>50</v>
      </c>
      <c r="K112" s="318"/>
    </row>
    <row r="113" s="1" customFormat="1" ht="15" customHeight="1">
      <c r="B113" s="327"/>
      <c r="C113" s="304" t="s">
        <v>53</v>
      </c>
      <c r="D113" s="304"/>
      <c r="E113" s="304"/>
      <c r="F113" s="326" t="s">
        <v>1367</v>
      </c>
      <c r="G113" s="304"/>
      <c r="H113" s="304" t="s">
        <v>1947</v>
      </c>
      <c r="I113" s="304" t="s">
        <v>1908</v>
      </c>
      <c r="J113" s="304">
        <v>20</v>
      </c>
      <c r="K113" s="318"/>
    </row>
    <row r="114" s="1" customFormat="1" ht="15" customHeight="1">
      <c r="B114" s="327"/>
      <c r="C114" s="304" t="s">
        <v>1948</v>
      </c>
      <c r="D114" s="304"/>
      <c r="E114" s="304"/>
      <c r="F114" s="326" t="s">
        <v>1367</v>
      </c>
      <c r="G114" s="304"/>
      <c r="H114" s="304" t="s">
        <v>1949</v>
      </c>
      <c r="I114" s="304" t="s">
        <v>1908</v>
      </c>
      <c r="J114" s="304">
        <v>120</v>
      </c>
      <c r="K114" s="318"/>
    </row>
    <row r="115" s="1" customFormat="1" ht="15" customHeight="1">
      <c r="B115" s="327"/>
      <c r="C115" s="304" t="s">
        <v>38</v>
      </c>
      <c r="D115" s="304"/>
      <c r="E115" s="304"/>
      <c r="F115" s="326" t="s">
        <v>1367</v>
      </c>
      <c r="G115" s="304"/>
      <c r="H115" s="304" t="s">
        <v>1950</v>
      </c>
      <c r="I115" s="304" t="s">
        <v>1941</v>
      </c>
      <c r="J115" s="304"/>
      <c r="K115" s="318"/>
    </row>
    <row r="116" s="1" customFormat="1" ht="15" customHeight="1">
      <c r="B116" s="327"/>
      <c r="C116" s="304" t="s">
        <v>48</v>
      </c>
      <c r="D116" s="304"/>
      <c r="E116" s="304"/>
      <c r="F116" s="326" t="s">
        <v>1367</v>
      </c>
      <c r="G116" s="304"/>
      <c r="H116" s="304" t="s">
        <v>1951</v>
      </c>
      <c r="I116" s="304" t="s">
        <v>1941</v>
      </c>
      <c r="J116" s="304"/>
      <c r="K116" s="318"/>
    </row>
    <row r="117" s="1" customFormat="1" ht="15" customHeight="1">
      <c r="B117" s="327"/>
      <c r="C117" s="304" t="s">
        <v>57</v>
      </c>
      <c r="D117" s="304"/>
      <c r="E117" s="304"/>
      <c r="F117" s="326" t="s">
        <v>1367</v>
      </c>
      <c r="G117" s="304"/>
      <c r="H117" s="304" t="s">
        <v>1952</v>
      </c>
      <c r="I117" s="304" t="s">
        <v>1953</v>
      </c>
      <c r="J117" s="304"/>
      <c r="K117" s="318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01"/>
      <c r="D119" s="301"/>
      <c r="E119" s="301"/>
      <c r="F119" s="338"/>
      <c r="G119" s="301"/>
      <c r="H119" s="301"/>
      <c r="I119" s="301"/>
      <c r="J119" s="301"/>
      <c r="K119" s="337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5" t="s">
        <v>1954</v>
      </c>
      <c r="D122" s="295"/>
      <c r="E122" s="295"/>
      <c r="F122" s="295"/>
      <c r="G122" s="295"/>
      <c r="H122" s="295"/>
      <c r="I122" s="295"/>
      <c r="J122" s="295"/>
      <c r="K122" s="343"/>
    </row>
    <row r="123" s="1" customFormat="1" ht="17.25" customHeight="1">
      <c r="B123" s="344"/>
      <c r="C123" s="319" t="s">
        <v>1901</v>
      </c>
      <c r="D123" s="319"/>
      <c r="E123" s="319"/>
      <c r="F123" s="319" t="s">
        <v>1902</v>
      </c>
      <c r="G123" s="320"/>
      <c r="H123" s="319" t="s">
        <v>54</v>
      </c>
      <c r="I123" s="319" t="s">
        <v>57</v>
      </c>
      <c r="J123" s="319" t="s">
        <v>1903</v>
      </c>
      <c r="K123" s="345"/>
    </row>
    <row r="124" s="1" customFormat="1" ht="17.25" customHeight="1">
      <c r="B124" s="344"/>
      <c r="C124" s="321" t="s">
        <v>1904</v>
      </c>
      <c r="D124" s="321"/>
      <c r="E124" s="321"/>
      <c r="F124" s="322" t="s">
        <v>1905</v>
      </c>
      <c r="G124" s="323"/>
      <c r="H124" s="321"/>
      <c r="I124" s="321"/>
      <c r="J124" s="321" t="s">
        <v>1906</v>
      </c>
      <c r="K124" s="345"/>
    </row>
    <row r="125" s="1" customFormat="1" ht="5.25" customHeight="1">
      <c r="B125" s="346"/>
      <c r="C125" s="324"/>
      <c r="D125" s="324"/>
      <c r="E125" s="324"/>
      <c r="F125" s="324"/>
      <c r="G125" s="304"/>
      <c r="H125" s="324"/>
      <c r="I125" s="324"/>
      <c r="J125" s="324"/>
      <c r="K125" s="347"/>
    </row>
    <row r="126" s="1" customFormat="1" ht="15" customHeight="1">
      <c r="B126" s="346"/>
      <c r="C126" s="304" t="s">
        <v>1909</v>
      </c>
      <c r="D126" s="324"/>
      <c r="E126" s="324"/>
      <c r="F126" s="326" t="s">
        <v>1367</v>
      </c>
      <c r="G126" s="304"/>
      <c r="H126" s="304" t="s">
        <v>1946</v>
      </c>
      <c r="I126" s="304" t="s">
        <v>1908</v>
      </c>
      <c r="J126" s="304">
        <v>120</v>
      </c>
      <c r="K126" s="348"/>
    </row>
    <row r="127" s="1" customFormat="1" ht="15" customHeight="1">
      <c r="B127" s="346"/>
      <c r="C127" s="304" t="s">
        <v>1955</v>
      </c>
      <c r="D127" s="304"/>
      <c r="E127" s="304"/>
      <c r="F127" s="326" t="s">
        <v>1367</v>
      </c>
      <c r="G127" s="304"/>
      <c r="H127" s="304" t="s">
        <v>1956</v>
      </c>
      <c r="I127" s="304" t="s">
        <v>1908</v>
      </c>
      <c r="J127" s="304" t="s">
        <v>1957</v>
      </c>
      <c r="K127" s="348"/>
    </row>
    <row r="128" s="1" customFormat="1" ht="15" customHeight="1">
      <c r="B128" s="346"/>
      <c r="C128" s="304" t="s">
        <v>1855</v>
      </c>
      <c r="D128" s="304"/>
      <c r="E128" s="304"/>
      <c r="F128" s="326" t="s">
        <v>1367</v>
      </c>
      <c r="G128" s="304"/>
      <c r="H128" s="304" t="s">
        <v>1958</v>
      </c>
      <c r="I128" s="304" t="s">
        <v>1908</v>
      </c>
      <c r="J128" s="304" t="s">
        <v>1957</v>
      </c>
      <c r="K128" s="348"/>
    </row>
    <row r="129" s="1" customFormat="1" ht="15" customHeight="1">
      <c r="B129" s="346"/>
      <c r="C129" s="304" t="s">
        <v>1917</v>
      </c>
      <c r="D129" s="304"/>
      <c r="E129" s="304"/>
      <c r="F129" s="326" t="s">
        <v>1912</v>
      </c>
      <c r="G129" s="304"/>
      <c r="H129" s="304" t="s">
        <v>1918</v>
      </c>
      <c r="I129" s="304" t="s">
        <v>1908</v>
      </c>
      <c r="J129" s="304">
        <v>15</v>
      </c>
      <c r="K129" s="348"/>
    </row>
    <row r="130" s="1" customFormat="1" ht="15" customHeight="1">
      <c r="B130" s="346"/>
      <c r="C130" s="328" t="s">
        <v>1919</v>
      </c>
      <c r="D130" s="328"/>
      <c r="E130" s="328"/>
      <c r="F130" s="329" t="s">
        <v>1912</v>
      </c>
      <c r="G130" s="328"/>
      <c r="H130" s="328" t="s">
        <v>1920</v>
      </c>
      <c r="I130" s="328" t="s">
        <v>1908</v>
      </c>
      <c r="J130" s="328">
        <v>15</v>
      </c>
      <c r="K130" s="348"/>
    </row>
    <row r="131" s="1" customFormat="1" ht="15" customHeight="1">
      <c r="B131" s="346"/>
      <c r="C131" s="328" t="s">
        <v>1921</v>
      </c>
      <c r="D131" s="328"/>
      <c r="E131" s="328"/>
      <c r="F131" s="329" t="s">
        <v>1912</v>
      </c>
      <c r="G131" s="328"/>
      <c r="H131" s="328" t="s">
        <v>1922</v>
      </c>
      <c r="I131" s="328" t="s">
        <v>1908</v>
      </c>
      <c r="J131" s="328">
        <v>20</v>
      </c>
      <c r="K131" s="348"/>
    </row>
    <row r="132" s="1" customFormat="1" ht="15" customHeight="1">
      <c r="B132" s="346"/>
      <c r="C132" s="328" t="s">
        <v>1923</v>
      </c>
      <c r="D132" s="328"/>
      <c r="E132" s="328"/>
      <c r="F132" s="329" t="s">
        <v>1912</v>
      </c>
      <c r="G132" s="328"/>
      <c r="H132" s="328" t="s">
        <v>1924</v>
      </c>
      <c r="I132" s="328" t="s">
        <v>1908</v>
      </c>
      <c r="J132" s="328">
        <v>20</v>
      </c>
      <c r="K132" s="348"/>
    </row>
    <row r="133" s="1" customFormat="1" ht="15" customHeight="1">
      <c r="B133" s="346"/>
      <c r="C133" s="304" t="s">
        <v>1911</v>
      </c>
      <c r="D133" s="304"/>
      <c r="E133" s="304"/>
      <c r="F133" s="326" t="s">
        <v>1912</v>
      </c>
      <c r="G133" s="304"/>
      <c r="H133" s="304" t="s">
        <v>1946</v>
      </c>
      <c r="I133" s="304" t="s">
        <v>1908</v>
      </c>
      <c r="J133" s="304">
        <v>50</v>
      </c>
      <c r="K133" s="348"/>
    </row>
    <row r="134" s="1" customFormat="1" ht="15" customHeight="1">
      <c r="B134" s="346"/>
      <c r="C134" s="304" t="s">
        <v>1925</v>
      </c>
      <c r="D134" s="304"/>
      <c r="E134" s="304"/>
      <c r="F134" s="326" t="s">
        <v>1912</v>
      </c>
      <c r="G134" s="304"/>
      <c r="H134" s="304" t="s">
        <v>1946</v>
      </c>
      <c r="I134" s="304" t="s">
        <v>1908</v>
      </c>
      <c r="J134" s="304">
        <v>50</v>
      </c>
      <c r="K134" s="348"/>
    </row>
    <row r="135" s="1" customFormat="1" ht="15" customHeight="1">
      <c r="B135" s="346"/>
      <c r="C135" s="304" t="s">
        <v>1931</v>
      </c>
      <c r="D135" s="304"/>
      <c r="E135" s="304"/>
      <c r="F135" s="326" t="s">
        <v>1912</v>
      </c>
      <c r="G135" s="304"/>
      <c r="H135" s="304" t="s">
        <v>1946</v>
      </c>
      <c r="I135" s="304" t="s">
        <v>1908</v>
      </c>
      <c r="J135" s="304">
        <v>50</v>
      </c>
      <c r="K135" s="348"/>
    </row>
    <row r="136" s="1" customFormat="1" ht="15" customHeight="1">
      <c r="B136" s="346"/>
      <c r="C136" s="304" t="s">
        <v>1933</v>
      </c>
      <c r="D136" s="304"/>
      <c r="E136" s="304"/>
      <c r="F136" s="326" t="s">
        <v>1912</v>
      </c>
      <c r="G136" s="304"/>
      <c r="H136" s="304" t="s">
        <v>1946</v>
      </c>
      <c r="I136" s="304" t="s">
        <v>1908</v>
      </c>
      <c r="J136" s="304">
        <v>50</v>
      </c>
      <c r="K136" s="348"/>
    </row>
    <row r="137" s="1" customFormat="1" ht="15" customHeight="1">
      <c r="B137" s="346"/>
      <c r="C137" s="304" t="s">
        <v>1934</v>
      </c>
      <c r="D137" s="304"/>
      <c r="E137" s="304"/>
      <c r="F137" s="326" t="s">
        <v>1912</v>
      </c>
      <c r="G137" s="304"/>
      <c r="H137" s="304" t="s">
        <v>1959</v>
      </c>
      <c r="I137" s="304" t="s">
        <v>1908</v>
      </c>
      <c r="J137" s="304">
        <v>255</v>
      </c>
      <c r="K137" s="348"/>
    </row>
    <row r="138" s="1" customFormat="1" ht="15" customHeight="1">
      <c r="B138" s="346"/>
      <c r="C138" s="304" t="s">
        <v>1936</v>
      </c>
      <c r="D138" s="304"/>
      <c r="E138" s="304"/>
      <c r="F138" s="326" t="s">
        <v>1367</v>
      </c>
      <c r="G138" s="304"/>
      <c r="H138" s="304" t="s">
        <v>1960</v>
      </c>
      <c r="I138" s="304" t="s">
        <v>1938</v>
      </c>
      <c r="J138" s="304"/>
      <c r="K138" s="348"/>
    </row>
    <row r="139" s="1" customFormat="1" ht="15" customHeight="1">
      <c r="B139" s="346"/>
      <c r="C139" s="304" t="s">
        <v>1939</v>
      </c>
      <c r="D139" s="304"/>
      <c r="E139" s="304"/>
      <c r="F139" s="326" t="s">
        <v>1367</v>
      </c>
      <c r="G139" s="304"/>
      <c r="H139" s="304" t="s">
        <v>1961</v>
      </c>
      <c r="I139" s="304" t="s">
        <v>1941</v>
      </c>
      <c r="J139" s="304"/>
      <c r="K139" s="348"/>
    </row>
    <row r="140" s="1" customFormat="1" ht="15" customHeight="1">
      <c r="B140" s="346"/>
      <c r="C140" s="304" t="s">
        <v>1942</v>
      </c>
      <c r="D140" s="304"/>
      <c r="E140" s="304"/>
      <c r="F140" s="326" t="s">
        <v>1367</v>
      </c>
      <c r="G140" s="304"/>
      <c r="H140" s="304" t="s">
        <v>1942</v>
      </c>
      <c r="I140" s="304" t="s">
        <v>1941</v>
      </c>
      <c r="J140" s="304"/>
      <c r="K140" s="348"/>
    </row>
    <row r="141" s="1" customFormat="1" ht="15" customHeight="1">
      <c r="B141" s="346"/>
      <c r="C141" s="304" t="s">
        <v>38</v>
      </c>
      <c r="D141" s="304"/>
      <c r="E141" s="304"/>
      <c r="F141" s="326" t="s">
        <v>1367</v>
      </c>
      <c r="G141" s="304"/>
      <c r="H141" s="304" t="s">
        <v>1962</v>
      </c>
      <c r="I141" s="304" t="s">
        <v>1941</v>
      </c>
      <c r="J141" s="304"/>
      <c r="K141" s="348"/>
    </row>
    <row r="142" s="1" customFormat="1" ht="15" customHeight="1">
      <c r="B142" s="346"/>
      <c r="C142" s="304" t="s">
        <v>1963</v>
      </c>
      <c r="D142" s="304"/>
      <c r="E142" s="304"/>
      <c r="F142" s="326" t="s">
        <v>1367</v>
      </c>
      <c r="G142" s="304"/>
      <c r="H142" s="304" t="s">
        <v>1964</v>
      </c>
      <c r="I142" s="304" t="s">
        <v>1941</v>
      </c>
      <c r="J142" s="304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01"/>
      <c r="C144" s="301"/>
      <c r="D144" s="301"/>
      <c r="E144" s="301"/>
      <c r="F144" s="338"/>
      <c r="G144" s="301"/>
      <c r="H144" s="301"/>
      <c r="I144" s="301"/>
      <c r="J144" s="301"/>
      <c r="K144" s="301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1965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1901</v>
      </c>
      <c r="D148" s="319"/>
      <c r="E148" s="319"/>
      <c r="F148" s="319" t="s">
        <v>1902</v>
      </c>
      <c r="G148" s="320"/>
      <c r="H148" s="319" t="s">
        <v>54</v>
      </c>
      <c r="I148" s="319" t="s">
        <v>57</v>
      </c>
      <c r="J148" s="319" t="s">
        <v>1903</v>
      </c>
      <c r="K148" s="318"/>
    </row>
    <row r="149" s="1" customFormat="1" ht="17.25" customHeight="1">
      <c r="B149" s="316"/>
      <c r="C149" s="321" t="s">
        <v>1904</v>
      </c>
      <c r="D149" s="321"/>
      <c r="E149" s="321"/>
      <c r="F149" s="322" t="s">
        <v>1905</v>
      </c>
      <c r="G149" s="323"/>
      <c r="H149" s="321"/>
      <c r="I149" s="321"/>
      <c r="J149" s="321" t="s">
        <v>1906</v>
      </c>
      <c r="K149" s="318"/>
    </row>
    <row r="150" s="1" customFormat="1" ht="5.25" customHeight="1">
      <c r="B150" s="327"/>
      <c r="C150" s="324"/>
      <c r="D150" s="324"/>
      <c r="E150" s="324"/>
      <c r="F150" s="324"/>
      <c r="G150" s="325"/>
      <c r="H150" s="324"/>
      <c r="I150" s="324"/>
      <c r="J150" s="324"/>
      <c r="K150" s="348"/>
    </row>
    <row r="151" s="1" customFormat="1" ht="15" customHeight="1">
      <c r="B151" s="327"/>
      <c r="C151" s="352" t="s">
        <v>1909</v>
      </c>
      <c r="D151" s="304"/>
      <c r="E151" s="304"/>
      <c r="F151" s="353" t="s">
        <v>1367</v>
      </c>
      <c r="G151" s="304"/>
      <c r="H151" s="352" t="s">
        <v>1946</v>
      </c>
      <c r="I151" s="352" t="s">
        <v>1908</v>
      </c>
      <c r="J151" s="352">
        <v>120</v>
      </c>
      <c r="K151" s="348"/>
    </row>
    <row r="152" s="1" customFormat="1" ht="15" customHeight="1">
      <c r="B152" s="327"/>
      <c r="C152" s="352" t="s">
        <v>1955</v>
      </c>
      <c r="D152" s="304"/>
      <c r="E152" s="304"/>
      <c r="F152" s="353" t="s">
        <v>1367</v>
      </c>
      <c r="G152" s="304"/>
      <c r="H152" s="352" t="s">
        <v>1966</v>
      </c>
      <c r="I152" s="352" t="s">
        <v>1908</v>
      </c>
      <c r="J152" s="352" t="s">
        <v>1957</v>
      </c>
      <c r="K152" s="348"/>
    </row>
    <row r="153" s="1" customFormat="1" ht="15" customHeight="1">
      <c r="B153" s="327"/>
      <c r="C153" s="352" t="s">
        <v>1855</v>
      </c>
      <c r="D153" s="304"/>
      <c r="E153" s="304"/>
      <c r="F153" s="353" t="s">
        <v>1367</v>
      </c>
      <c r="G153" s="304"/>
      <c r="H153" s="352" t="s">
        <v>1967</v>
      </c>
      <c r="I153" s="352" t="s">
        <v>1908</v>
      </c>
      <c r="J153" s="352" t="s">
        <v>1957</v>
      </c>
      <c r="K153" s="348"/>
    </row>
    <row r="154" s="1" customFormat="1" ht="15" customHeight="1">
      <c r="B154" s="327"/>
      <c r="C154" s="352" t="s">
        <v>1911</v>
      </c>
      <c r="D154" s="304"/>
      <c r="E154" s="304"/>
      <c r="F154" s="353" t="s">
        <v>1912</v>
      </c>
      <c r="G154" s="304"/>
      <c r="H154" s="352" t="s">
        <v>1946</v>
      </c>
      <c r="I154" s="352" t="s">
        <v>1908</v>
      </c>
      <c r="J154" s="352">
        <v>50</v>
      </c>
      <c r="K154" s="348"/>
    </row>
    <row r="155" s="1" customFormat="1" ht="15" customHeight="1">
      <c r="B155" s="327"/>
      <c r="C155" s="352" t="s">
        <v>1914</v>
      </c>
      <c r="D155" s="304"/>
      <c r="E155" s="304"/>
      <c r="F155" s="353" t="s">
        <v>1367</v>
      </c>
      <c r="G155" s="304"/>
      <c r="H155" s="352" t="s">
        <v>1946</v>
      </c>
      <c r="I155" s="352" t="s">
        <v>1916</v>
      </c>
      <c r="J155" s="352"/>
      <c r="K155" s="348"/>
    </row>
    <row r="156" s="1" customFormat="1" ht="15" customHeight="1">
      <c r="B156" s="327"/>
      <c r="C156" s="352" t="s">
        <v>1925</v>
      </c>
      <c r="D156" s="304"/>
      <c r="E156" s="304"/>
      <c r="F156" s="353" t="s">
        <v>1912</v>
      </c>
      <c r="G156" s="304"/>
      <c r="H156" s="352" t="s">
        <v>1946</v>
      </c>
      <c r="I156" s="352" t="s">
        <v>1908</v>
      </c>
      <c r="J156" s="352">
        <v>50</v>
      </c>
      <c r="K156" s="348"/>
    </row>
    <row r="157" s="1" customFormat="1" ht="15" customHeight="1">
      <c r="B157" s="327"/>
      <c r="C157" s="352" t="s">
        <v>1933</v>
      </c>
      <c r="D157" s="304"/>
      <c r="E157" s="304"/>
      <c r="F157" s="353" t="s">
        <v>1912</v>
      </c>
      <c r="G157" s="304"/>
      <c r="H157" s="352" t="s">
        <v>1946</v>
      </c>
      <c r="I157" s="352" t="s">
        <v>1908</v>
      </c>
      <c r="J157" s="352">
        <v>50</v>
      </c>
      <c r="K157" s="348"/>
    </row>
    <row r="158" s="1" customFormat="1" ht="15" customHeight="1">
      <c r="B158" s="327"/>
      <c r="C158" s="352" t="s">
        <v>1931</v>
      </c>
      <c r="D158" s="304"/>
      <c r="E158" s="304"/>
      <c r="F158" s="353" t="s">
        <v>1912</v>
      </c>
      <c r="G158" s="304"/>
      <c r="H158" s="352" t="s">
        <v>1946</v>
      </c>
      <c r="I158" s="352" t="s">
        <v>1908</v>
      </c>
      <c r="J158" s="352">
        <v>50</v>
      </c>
      <c r="K158" s="348"/>
    </row>
    <row r="159" s="1" customFormat="1" ht="15" customHeight="1">
      <c r="B159" s="327"/>
      <c r="C159" s="352" t="s">
        <v>96</v>
      </c>
      <c r="D159" s="304"/>
      <c r="E159" s="304"/>
      <c r="F159" s="353" t="s">
        <v>1367</v>
      </c>
      <c r="G159" s="304"/>
      <c r="H159" s="352" t="s">
        <v>1968</v>
      </c>
      <c r="I159" s="352" t="s">
        <v>1908</v>
      </c>
      <c r="J159" s="352" t="s">
        <v>1969</v>
      </c>
      <c r="K159" s="348"/>
    </row>
    <row r="160" s="1" customFormat="1" ht="15" customHeight="1">
      <c r="B160" s="327"/>
      <c r="C160" s="352" t="s">
        <v>1970</v>
      </c>
      <c r="D160" s="304"/>
      <c r="E160" s="304"/>
      <c r="F160" s="353" t="s">
        <v>1367</v>
      </c>
      <c r="G160" s="304"/>
      <c r="H160" s="352" t="s">
        <v>1971</v>
      </c>
      <c r="I160" s="352" t="s">
        <v>1941</v>
      </c>
      <c r="J160" s="352"/>
      <c r="K160" s="348"/>
    </row>
    <row r="161" s="1" customFormat="1" ht="15" customHeight="1">
      <c r="B161" s="354"/>
      <c r="C161" s="336"/>
      <c r="D161" s="336"/>
      <c r="E161" s="336"/>
      <c r="F161" s="336"/>
      <c r="G161" s="336"/>
      <c r="H161" s="336"/>
      <c r="I161" s="336"/>
      <c r="J161" s="336"/>
      <c r="K161" s="355"/>
    </row>
    <row r="162" s="1" customFormat="1" ht="18.75" customHeight="1">
      <c r="B162" s="301"/>
      <c r="C162" s="304"/>
      <c r="D162" s="304"/>
      <c r="E162" s="304"/>
      <c r="F162" s="326"/>
      <c r="G162" s="304"/>
      <c r="H162" s="304"/>
      <c r="I162" s="304"/>
      <c r="J162" s="304"/>
      <c r="K162" s="301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1972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1901</v>
      </c>
      <c r="D166" s="319"/>
      <c r="E166" s="319"/>
      <c r="F166" s="319" t="s">
        <v>1902</v>
      </c>
      <c r="G166" s="356"/>
      <c r="H166" s="357" t="s">
        <v>54</v>
      </c>
      <c r="I166" s="357" t="s">
        <v>57</v>
      </c>
      <c r="J166" s="319" t="s">
        <v>1903</v>
      </c>
      <c r="K166" s="296"/>
    </row>
    <row r="167" s="1" customFormat="1" ht="17.25" customHeight="1">
      <c r="B167" s="297"/>
      <c r="C167" s="321" t="s">
        <v>1904</v>
      </c>
      <c r="D167" s="321"/>
      <c r="E167" s="321"/>
      <c r="F167" s="322" t="s">
        <v>1905</v>
      </c>
      <c r="G167" s="358"/>
      <c r="H167" s="359"/>
      <c r="I167" s="359"/>
      <c r="J167" s="321" t="s">
        <v>1906</v>
      </c>
      <c r="K167" s="299"/>
    </row>
    <row r="168" s="1" customFormat="1" ht="5.25" customHeight="1">
      <c r="B168" s="327"/>
      <c r="C168" s="324"/>
      <c r="D168" s="324"/>
      <c r="E168" s="324"/>
      <c r="F168" s="324"/>
      <c r="G168" s="325"/>
      <c r="H168" s="324"/>
      <c r="I168" s="324"/>
      <c r="J168" s="324"/>
      <c r="K168" s="348"/>
    </row>
    <row r="169" s="1" customFormat="1" ht="15" customHeight="1">
      <c r="B169" s="327"/>
      <c r="C169" s="304" t="s">
        <v>1909</v>
      </c>
      <c r="D169" s="304"/>
      <c r="E169" s="304"/>
      <c r="F169" s="326" t="s">
        <v>1367</v>
      </c>
      <c r="G169" s="304"/>
      <c r="H169" s="304" t="s">
        <v>1946</v>
      </c>
      <c r="I169" s="304" t="s">
        <v>1908</v>
      </c>
      <c r="J169" s="304">
        <v>120</v>
      </c>
      <c r="K169" s="348"/>
    </row>
    <row r="170" s="1" customFormat="1" ht="15" customHeight="1">
      <c r="B170" s="327"/>
      <c r="C170" s="304" t="s">
        <v>1955</v>
      </c>
      <c r="D170" s="304"/>
      <c r="E170" s="304"/>
      <c r="F170" s="326" t="s">
        <v>1367</v>
      </c>
      <c r="G170" s="304"/>
      <c r="H170" s="304" t="s">
        <v>1956</v>
      </c>
      <c r="I170" s="304" t="s">
        <v>1908</v>
      </c>
      <c r="J170" s="304" t="s">
        <v>1957</v>
      </c>
      <c r="K170" s="348"/>
    </row>
    <row r="171" s="1" customFormat="1" ht="15" customHeight="1">
      <c r="B171" s="327"/>
      <c r="C171" s="304" t="s">
        <v>1855</v>
      </c>
      <c r="D171" s="304"/>
      <c r="E171" s="304"/>
      <c r="F171" s="326" t="s">
        <v>1367</v>
      </c>
      <c r="G171" s="304"/>
      <c r="H171" s="304" t="s">
        <v>1973</v>
      </c>
      <c r="I171" s="304" t="s">
        <v>1908</v>
      </c>
      <c r="J171" s="304" t="s">
        <v>1957</v>
      </c>
      <c r="K171" s="348"/>
    </row>
    <row r="172" s="1" customFormat="1" ht="15" customHeight="1">
      <c r="B172" s="327"/>
      <c r="C172" s="304" t="s">
        <v>1911</v>
      </c>
      <c r="D172" s="304"/>
      <c r="E172" s="304"/>
      <c r="F172" s="326" t="s">
        <v>1912</v>
      </c>
      <c r="G172" s="304"/>
      <c r="H172" s="304" t="s">
        <v>1973</v>
      </c>
      <c r="I172" s="304" t="s">
        <v>1908</v>
      </c>
      <c r="J172" s="304">
        <v>50</v>
      </c>
      <c r="K172" s="348"/>
    </row>
    <row r="173" s="1" customFormat="1" ht="15" customHeight="1">
      <c r="B173" s="327"/>
      <c r="C173" s="304" t="s">
        <v>1914</v>
      </c>
      <c r="D173" s="304"/>
      <c r="E173" s="304"/>
      <c r="F173" s="326" t="s">
        <v>1367</v>
      </c>
      <c r="G173" s="304"/>
      <c r="H173" s="304" t="s">
        <v>1973</v>
      </c>
      <c r="I173" s="304" t="s">
        <v>1916</v>
      </c>
      <c r="J173" s="304"/>
      <c r="K173" s="348"/>
    </row>
    <row r="174" s="1" customFormat="1" ht="15" customHeight="1">
      <c r="B174" s="327"/>
      <c r="C174" s="304" t="s">
        <v>1925</v>
      </c>
      <c r="D174" s="304"/>
      <c r="E174" s="304"/>
      <c r="F174" s="326" t="s">
        <v>1912</v>
      </c>
      <c r="G174" s="304"/>
      <c r="H174" s="304" t="s">
        <v>1973</v>
      </c>
      <c r="I174" s="304" t="s">
        <v>1908</v>
      </c>
      <c r="J174" s="304">
        <v>50</v>
      </c>
      <c r="K174" s="348"/>
    </row>
    <row r="175" s="1" customFormat="1" ht="15" customHeight="1">
      <c r="B175" s="327"/>
      <c r="C175" s="304" t="s">
        <v>1933</v>
      </c>
      <c r="D175" s="304"/>
      <c r="E175" s="304"/>
      <c r="F175" s="326" t="s">
        <v>1912</v>
      </c>
      <c r="G175" s="304"/>
      <c r="H175" s="304" t="s">
        <v>1973</v>
      </c>
      <c r="I175" s="304" t="s">
        <v>1908</v>
      </c>
      <c r="J175" s="304">
        <v>50</v>
      </c>
      <c r="K175" s="348"/>
    </row>
    <row r="176" s="1" customFormat="1" ht="15" customHeight="1">
      <c r="B176" s="327"/>
      <c r="C176" s="304" t="s">
        <v>1931</v>
      </c>
      <c r="D176" s="304"/>
      <c r="E176" s="304"/>
      <c r="F176" s="326" t="s">
        <v>1912</v>
      </c>
      <c r="G176" s="304"/>
      <c r="H176" s="304" t="s">
        <v>1973</v>
      </c>
      <c r="I176" s="304" t="s">
        <v>1908</v>
      </c>
      <c r="J176" s="304">
        <v>50</v>
      </c>
      <c r="K176" s="348"/>
    </row>
    <row r="177" s="1" customFormat="1" ht="15" customHeight="1">
      <c r="B177" s="327"/>
      <c r="C177" s="304" t="s">
        <v>119</v>
      </c>
      <c r="D177" s="304"/>
      <c r="E177" s="304"/>
      <c r="F177" s="326" t="s">
        <v>1367</v>
      </c>
      <c r="G177" s="304"/>
      <c r="H177" s="304" t="s">
        <v>1974</v>
      </c>
      <c r="I177" s="304" t="s">
        <v>1975</v>
      </c>
      <c r="J177" s="304"/>
      <c r="K177" s="348"/>
    </row>
    <row r="178" s="1" customFormat="1" ht="15" customHeight="1">
      <c r="B178" s="327"/>
      <c r="C178" s="304" t="s">
        <v>57</v>
      </c>
      <c r="D178" s="304"/>
      <c r="E178" s="304"/>
      <c r="F178" s="326" t="s">
        <v>1367</v>
      </c>
      <c r="G178" s="304"/>
      <c r="H178" s="304" t="s">
        <v>1976</v>
      </c>
      <c r="I178" s="304" t="s">
        <v>1977</v>
      </c>
      <c r="J178" s="304">
        <v>1</v>
      </c>
      <c r="K178" s="348"/>
    </row>
    <row r="179" s="1" customFormat="1" ht="15" customHeight="1">
      <c r="B179" s="327"/>
      <c r="C179" s="304" t="s">
        <v>53</v>
      </c>
      <c r="D179" s="304"/>
      <c r="E179" s="304"/>
      <c r="F179" s="326" t="s">
        <v>1367</v>
      </c>
      <c r="G179" s="304"/>
      <c r="H179" s="304" t="s">
        <v>1978</v>
      </c>
      <c r="I179" s="304" t="s">
        <v>1908</v>
      </c>
      <c r="J179" s="304">
        <v>20</v>
      </c>
      <c r="K179" s="348"/>
    </row>
    <row r="180" s="1" customFormat="1" ht="15" customHeight="1">
      <c r="B180" s="327"/>
      <c r="C180" s="304" t="s">
        <v>54</v>
      </c>
      <c r="D180" s="304"/>
      <c r="E180" s="304"/>
      <c r="F180" s="326" t="s">
        <v>1367</v>
      </c>
      <c r="G180" s="304"/>
      <c r="H180" s="304" t="s">
        <v>1979</v>
      </c>
      <c r="I180" s="304" t="s">
        <v>1908</v>
      </c>
      <c r="J180" s="304">
        <v>255</v>
      </c>
      <c r="K180" s="348"/>
    </row>
    <row r="181" s="1" customFormat="1" ht="15" customHeight="1">
      <c r="B181" s="327"/>
      <c r="C181" s="304" t="s">
        <v>120</v>
      </c>
      <c r="D181" s="304"/>
      <c r="E181" s="304"/>
      <c r="F181" s="326" t="s">
        <v>1367</v>
      </c>
      <c r="G181" s="304"/>
      <c r="H181" s="304" t="s">
        <v>1871</v>
      </c>
      <c r="I181" s="304" t="s">
        <v>1908</v>
      </c>
      <c r="J181" s="304">
        <v>10</v>
      </c>
      <c r="K181" s="348"/>
    </row>
    <row r="182" s="1" customFormat="1" ht="15" customHeight="1">
      <c r="B182" s="327"/>
      <c r="C182" s="304" t="s">
        <v>121</v>
      </c>
      <c r="D182" s="304"/>
      <c r="E182" s="304"/>
      <c r="F182" s="326" t="s">
        <v>1367</v>
      </c>
      <c r="G182" s="304"/>
      <c r="H182" s="304" t="s">
        <v>1980</v>
      </c>
      <c r="I182" s="304" t="s">
        <v>1941</v>
      </c>
      <c r="J182" s="304"/>
      <c r="K182" s="348"/>
    </row>
    <row r="183" s="1" customFormat="1" ht="15" customHeight="1">
      <c r="B183" s="327"/>
      <c r="C183" s="304" t="s">
        <v>1981</v>
      </c>
      <c r="D183" s="304"/>
      <c r="E183" s="304"/>
      <c r="F183" s="326" t="s">
        <v>1367</v>
      </c>
      <c r="G183" s="304"/>
      <c r="H183" s="304" t="s">
        <v>1982</v>
      </c>
      <c r="I183" s="304" t="s">
        <v>1941</v>
      </c>
      <c r="J183" s="304"/>
      <c r="K183" s="348"/>
    </row>
    <row r="184" s="1" customFormat="1" ht="15" customHeight="1">
      <c r="B184" s="327"/>
      <c r="C184" s="304" t="s">
        <v>1970</v>
      </c>
      <c r="D184" s="304"/>
      <c r="E184" s="304"/>
      <c r="F184" s="326" t="s">
        <v>1367</v>
      </c>
      <c r="G184" s="304"/>
      <c r="H184" s="304" t="s">
        <v>1983</v>
      </c>
      <c r="I184" s="304" t="s">
        <v>1941</v>
      </c>
      <c r="J184" s="304"/>
      <c r="K184" s="348"/>
    </row>
    <row r="185" s="1" customFormat="1" ht="15" customHeight="1">
      <c r="B185" s="327"/>
      <c r="C185" s="304" t="s">
        <v>123</v>
      </c>
      <c r="D185" s="304"/>
      <c r="E185" s="304"/>
      <c r="F185" s="326" t="s">
        <v>1912</v>
      </c>
      <c r="G185" s="304"/>
      <c r="H185" s="304" t="s">
        <v>1984</v>
      </c>
      <c r="I185" s="304" t="s">
        <v>1908</v>
      </c>
      <c r="J185" s="304">
        <v>50</v>
      </c>
      <c r="K185" s="348"/>
    </row>
    <row r="186" s="1" customFormat="1" ht="15" customHeight="1">
      <c r="B186" s="327"/>
      <c r="C186" s="304" t="s">
        <v>1985</v>
      </c>
      <c r="D186" s="304"/>
      <c r="E186" s="304"/>
      <c r="F186" s="326" t="s">
        <v>1912</v>
      </c>
      <c r="G186" s="304"/>
      <c r="H186" s="304" t="s">
        <v>1986</v>
      </c>
      <c r="I186" s="304" t="s">
        <v>1987</v>
      </c>
      <c r="J186" s="304"/>
      <c r="K186" s="348"/>
    </row>
    <row r="187" s="1" customFormat="1" ht="15" customHeight="1">
      <c r="B187" s="327"/>
      <c r="C187" s="304" t="s">
        <v>1988</v>
      </c>
      <c r="D187" s="304"/>
      <c r="E187" s="304"/>
      <c r="F187" s="326" t="s">
        <v>1912</v>
      </c>
      <c r="G187" s="304"/>
      <c r="H187" s="304" t="s">
        <v>1989</v>
      </c>
      <c r="I187" s="304" t="s">
        <v>1987</v>
      </c>
      <c r="J187" s="304"/>
      <c r="K187" s="348"/>
    </row>
    <row r="188" s="1" customFormat="1" ht="15" customHeight="1">
      <c r="B188" s="327"/>
      <c r="C188" s="304" t="s">
        <v>1990</v>
      </c>
      <c r="D188" s="304"/>
      <c r="E188" s="304"/>
      <c r="F188" s="326" t="s">
        <v>1912</v>
      </c>
      <c r="G188" s="304"/>
      <c r="H188" s="304" t="s">
        <v>1991</v>
      </c>
      <c r="I188" s="304" t="s">
        <v>1987</v>
      </c>
      <c r="J188" s="304"/>
      <c r="K188" s="348"/>
    </row>
    <row r="189" s="1" customFormat="1" ht="15" customHeight="1">
      <c r="B189" s="327"/>
      <c r="C189" s="360" t="s">
        <v>1992</v>
      </c>
      <c r="D189" s="304"/>
      <c r="E189" s="304"/>
      <c r="F189" s="326" t="s">
        <v>1912</v>
      </c>
      <c r="G189" s="304"/>
      <c r="H189" s="304" t="s">
        <v>1993</v>
      </c>
      <c r="I189" s="304" t="s">
        <v>1994</v>
      </c>
      <c r="J189" s="361" t="s">
        <v>1995</v>
      </c>
      <c r="K189" s="348"/>
    </row>
    <row r="190" s="1" customFormat="1" ht="15" customHeight="1">
      <c r="B190" s="327"/>
      <c r="C190" s="311" t="s">
        <v>42</v>
      </c>
      <c r="D190" s="304"/>
      <c r="E190" s="304"/>
      <c r="F190" s="326" t="s">
        <v>1367</v>
      </c>
      <c r="G190" s="304"/>
      <c r="H190" s="301" t="s">
        <v>1996</v>
      </c>
      <c r="I190" s="304" t="s">
        <v>1997</v>
      </c>
      <c r="J190" s="304"/>
      <c r="K190" s="348"/>
    </row>
    <row r="191" s="1" customFormat="1" ht="15" customHeight="1">
      <c r="B191" s="327"/>
      <c r="C191" s="311" t="s">
        <v>1998</v>
      </c>
      <c r="D191" s="304"/>
      <c r="E191" s="304"/>
      <c r="F191" s="326" t="s">
        <v>1367</v>
      </c>
      <c r="G191" s="304"/>
      <c r="H191" s="304" t="s">
        <v>1999</v>
      </c>
      <c r="I191" s="304" t="s">
        <v>1941</v>
      </c>
      <c r="J191" s="304"/>
      <c r="K191" s="348"/>
    </row>
    <row r="192" s="1" customFormat="1" ht="15" customHeight="1">
      <c r="B192" s="327"/>
      <c r="C192" s="311" t="s">
        <v>2000</v>
      </c>
      <c r="D192" s="304"/>
      <c r="E192" s="304"/>
      <c r="F192" s="326" t="s">
        <v>1367</v>
      </c>
      <c r="G192" s="304"/>
      <c r="H192" s="304" t="s">
        <v>2001</v>
      </c>
      <c r="I192" s="304" t="s">
        <v>1941</v>
      </c>
      <c r="J192" s="304"/>
      <c r="K192" s="348"/>
    </row>
    <row r="193" s="1" customFormat="1" ht="15" customHeight="1">
      <c r="B193" s="327"/>
      <c r="C193" s="311" t="s">
        <v>2002</v>
      </c>
      <c r="D193" s="304"/>
      <c r="E193" s="304"/>
      <c r="F193" s="326" t="s">
        <v>1912</v>
      </c>
      <c r="G193" s="304"/>
      <c r="H193" s="304" t="s">
        <v>2003</v>
      </c>
      <c r="I193" s="304" t="s">
        <v>1941</v>
      </c>
      <c r="J193" s="304"/>
      <c r="K193" s="348"/>
    </row>
    <row r="194" s="1" customFormat="1" ht="15" customHeight="1">
      <c r="B194" s="354"/>
      <c r="C194" s="362"/>
      <c r="D194" s="336"/>
      <c r="E194" s="336"/>
      <c r="F194" s="336"/>
      <c r="G194" s="336"/>
      <c r="H194" s="336"/>
      <c r="I194" s="336"/>
      <c r="J194" s="336"/>
      <c r="K194" s="355"/>
    </row>
    <row r="195" s="1" customFormat="1" ht="18.75" customHeight="1">
      <c r="B195" s="301"/>
      <c r="C195" s="304"/>
      <c r="D195" s="304"/>
      <c r="E195" s="304"/>
      <c r="F195" s="326"/>
      <c r="G195" s="304"/>
      <c r="H195" s="304"/>
      <c r="I195" s="304"/>
      <c r="J195" s="304"/>
      <c r="K195" s="301"/>
    </row>
    <row r="196" s="1" customFormat="1" ht="18.75" customHeight="1">
      <c r="B196" s="301"/>
      <c r="C196" s="304"/>
      <c r="D196" s="304"/>
      <c r="E196" s="304"/>
      <c r="F196" s="326"/>
      <c r="G196" s="304"/>
      <c r="H196" s="304"/>
      <c r="I196" s="304"/>
      <c r="J196" s="304"/>
      <c r="K196" s="301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2004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3" t="s">
        <v>2005</v>
      </c>
      <c r="D200" s="363"/>
      <c r="E200" s="363"/>
      <c r="F200" s="363" t="s">
        <v>2006</v>
      </c>
      <c r="G200" s="364"/>
      <c r="H200" s="363" t="s">
        <v>2007</v>
      </c>
      <c r="I200" s="363"/>
      <c r="J200" s="363"/>
      <c r="K200" s="296"/>
    </row>
    <row r="201" s="1" customFormat="1" ht="5.25" customHeight="1">
      <c r="B201" s="327"/>
      <c r="C201" s="324"/>
      <c r="D201" s="324"/>
      <c r="E201" s="324"/>
      <c r="F201" s="324"/>
      <c r="G201" s="304"/>
      <c r="H201" s="324"/>
      <c r="I201" s="324"/>
      <c r="J201" s="324"/>
      <c r="K201" s="348"/>
    </row>
    <row r="202" s="1" customFormat="1" ht="15" customHeight="1">
      <c r="B202" s="327"/>
      <c r="C202" s="304" t="s">
        <v>1997</v>
      </c>
      <c r="D202" s="304"/>
      <c r="E202" s="304"/>
      <c r="F202" s="326" t="s">
        <v>43</v>
      </c>
      <c r="G202" s="304"/>
      <c r="H202" s="304" t="s">
        <v>2008</v>
      </c>
      <c r="I202" s="304"/>
      <c r="J202" s="304"/>
      <c r="K202" s="348"/>
    </row>
    <row r="203" s="1" customFormat="1" ht="15" customHeight="1">
      <c r="B203" s="327"/>
      <c r="C203" s="333"/>
      <c r="D203" s="304"/>
      <c r="E203" s="304"/>
      <c r="F203" s="326" t="s">
        <v>44</v>
      </c>
      <c r="G203" s="304"/>
      <c r="H203" s="304" t="s">
        <v>2009</v>
      </c>
      <c r="I203" s="304"/>
      <c r="J203" s="304"/>
      <c r="K203" s="348"/>
    </row>
    <row r="204" s="1" customFormat="1" ht="15" customHeight="1">
      <c r="B204" s="327"/>
      <c r="C204" s="333"/>
      <c r="D204" s="304"/>
      <c r="E204" s="304"/>
      <c r="F204" s="326" t="s">
        <v>47</v>
      </c>
      <c r="G204" s="304"/>
      <c r="H204" s="304" t="s">
        <v>2010</v>
      </c>
      <c r="I204" s="304"/>
      <c r="J204" s="304"/>
      <c r="K204" s="348"/>
    </row>
    <row r="205" s="1" customFormat="1" ht="15" customHeight="1">
      <c r="B205" s="327"/>
      <c r="C205" s="304"/>
      <c r="D205" s="304"/>
      <c r="E205" s="304"/>
      <c r="F205" s="326" t="s">
        <v>45</v>
      </c>
      <c r="G205" s="304"/>
      <c r="H205" s="304" t="s">
        <v>2011</v>
      </c>
      <c r="I205" s="304"/>
      <c r="J205" s="304"/>
      <c r="K205" s="348"/>
    </row>
    <row r="206" s="1" customFormat="1" ht="15" customHeight="1">
      <c r="B206" s="327"/>
      <c r="C206" s="304"/>
      <c r="D206" s="304"/>
      <c r="E206" s="304"/>
      <c r="F206" s="326" t="s">
        <v>46</v>
      </c>
      <c r="G206" s="304"/>
      <c r="H206" s="304" t="s">
        <v>2012</v>
      </c>
      <c r="I206" s="304"/>
      <c r="J206" s="304"/>
      <c r="K206" s="348"/>
    </row>
    <row r="207" s="1" customFormat="1" ht="15" customHeight="1">
      <c r="B207" s="327"/>
      <c r="C207" s="304"/>
      <c r="D207" s="304"/>
      <c r="E207" s="304"/>
      <c r="F207" s="326"/>
      <c r="G207" s="304"/>
      <c r="H207" s="304"/>
      <c r="I207" s="304"/>
      <c r="J207" s="304"/>
      <c r="K207" s="348"/>
    </row>
    <row r="208" s="1" customFormat="1" ht="15" customHeight="1">
      <c r="B208" s="327"/>
      <c r="C208" s="304" t="s">
        <v>1953</v>
      </c>
      <c r="D208" s="304"/>
      <c r="E208" s="304"/>
      <c r="F208" s="326" t="s">
        <v>79</v>
      </c>
      <c r="G208" s="304"/>
      <c r="H208" s="304" t="s">
        <v>2013</v>
      </c>
      <c r="I208" s="304"/>
      <c r="J208" s="304"/>
      <c r="K208" s="348"/>
    </row>
    <row r="209" s="1" customFormat="1" ht="15" customHeight="1">
      <c r="B209" s="327"/>
      <c r="C209" s="333"/>
      <c r="D209" s="304"/>
      <c r="E209" s="304"/>
      <c r="F209" s="326" t="s">
        <v>1851</v>
      </c>
      <c r="G209" s="304"/>
      <c r="H209" s="304" t="s">
        <v>1852</v>
      </c>
      <c r="I209" s="304"/>
      <c r="J209" s="304"/>
      <c r="K209" s="348"/>
    </row>
    <row r="210" s="1" customFormat="1" ht="15" customHeight="1">
      <c r="B210" s="327"/>
      <c r="C210" s="304"/>
      <c r="D210" s="304"/>
      <c r="E210" s="304"/>
      <c r="F210" s="326" t="s">
        <v>1849</v>
      </c>
      <c r="G210" s="304"/>
      <c r="H210" s="304" t="s">
        <v>2014</v>
      </c>
      <c r="I210" s="304"/>
      <c r="J210" s="304"/>
      <c r="K210" s="348"/>
    </row>
    <row r="211" s="1" customFormat="1" ht="15" customHeight="1">
      <c r="B211" s="365"/>
      <c r="C211" s="333"/>
      <c r="D211" s="333"/>
      <c r="E211" s="333"/>
      <c r="F211" s="326" t="s">
        <v>1853</v>
      </c>
      <c r="G211" s="311"/>
      <c r="H211" s="352" t="s">
        <v>1854</v>
      </c>
      <c r="I211" s="352"/>
      <c r="J211" s="352"/>
      <c r="K211" s="366"/>
    </row>
    <row r="212" s="1" customFormat="1" ht="15" customHeight="1">
      <c r="B212" s="365"/>
      <c r="C212" s="333"/>
      <c r="D212" s="333"/>
      <c r="E212" s="333"/>
      <c r="F212" s="326" t="s">
        <v>1027</v>
      </c>
      <c r="G212" s="311"/>
      <c r="H212" s="352" t="s">
        <v>2015</v>
      </c>
      <c r="I212" s="352"/>
      <c r="J212" s="352"/>
      <c r="K212" s="366"/>
    </row>
    <row r="213" s="1" customFormat="1" ht="15" customHeight="1">
      <c r="B213" s="365"/>
      <c r="C213" s="333"/>
      <c r="D213" s="333"/>
      <c r="E213" s="333"/>
      <c r="F213" s="367"/>
      <c r="G213" s="311"/>
      <c r="H213" s="368"/>
      <c r="I213" s="368"/>
      <c r="J213" s="368"/>
      <c r="K213" s="366"/>
    </row>
    <row r="214" s="1" customFormat="1" ht="15" customHeight="1">
      <c r="B214" s="365"/>
      <c r="C214" s="304" t="s">
        <v>1977</v>
      </c>
      <c r="D214" s="333"/>
      <c r="E214" s="333"/>
      <c r="F214" s="326">
        <v>1</v>
      </c>
      <c r="G214" s="311"/>
      <c r="H214" s="352" t="s">
        <v>2016</v>
      </c>
      <c r="I214" s="352"/>
      <c r="J214" s="352"/>
      <c r="K214" s="366"/>
    </row>
    <row r="215" s="1" customFormat="1" ht="15" customHeight="1">
      <c r="B215" s="365"/>
      <c r="C215" s="333"/>
      <c r="D215" s="333"/>
      <c r="E215" s="333"/>
      <c r="F215" s="326">
        <v>2</v>
      </c>
      <c r="G215" s="311"/>
      <c r="H215" s="352" t="s">
        <v>2017</v>
      </c>
      <c r="I215" s="352"/>
      <c r="J215" s="352"/>
      <c r="K215" s="366"/>
    </row>
    <row r="216" s="1" customFormat="1" ht="15" customHeight="1">
      <c r="B216" s="365"/>
      <c r="C216" s="333"/>
      <c r="D216" s="333"/>
      <c r="E216" s="333"/>
      <c r="F216" s="326">
        <v>3</v>
      </c>
      <c r="G216" s="311"/>
      <c r="H216" s="352" t="s">
        <v>2018</v>
      </c>
      <c r="I216" s="352"/>
      <c r="J216" s="352"/>
      <c r="K216" s="366"/>
    </row>
    <row r="217" s="1" customFormat="1" ht="15" customHeight="1">
      <c r="B217" s="365"/>
      <c r="C217" s="333"/>
      <c r="D217" s="333"/>
      <c r="E217" s="333"/>
      <c r="F217" s="326">
        <v>4</v>
      </c>
      <c r="G217" s="311"/>
      <c r="H217" s="352" t="s">
        <v>2019</v>
      </c>
      <c r="I217" s="352"/>
      <c r="J217" s="352"/>
      <c r="K217" s="366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2020-02-19T09:45:21Z</dcterms:created>
  <dcterms:modified xsi:type="dcterms:W3CDTF">2020-02-19T09:45:35Z</dcterms:modified>
</cp:coreProperties>
</file>