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gsc-my.sharepoint.com/personal/m_mikosek_epiroznov_cz/Documents/Plocha/"/>
    </mc:Choice>
  </mc:AlternateContent>
  <xr:revisionPtr revIDLastSave="0" documentId="8_{05171E2E-9973-4A36-9517-CA2D932024C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5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'15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'15 01 Pol'!$A$1:$Y$142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G40" i="1"/>
  <c r="I40" i="1" s="1"/>
  <c r="F40" i="1"/>
  <c r="G39" i="1"/>
  <c r="I39" i="1" s="1"/>
  <c r="I42" i="1" s="1"/>
  <c r="J41" i="1" s="1"/>
  <c r="F39" i="1"/>
  <c r="G132" i="12"/>
  <c r="BA47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O8" i="12" s="1"/>
  <c r="Q14" i="12"/>
  <c r="V14" i="12"/>
  <c r="G16" i="12"/>
  <c r="I16" i="12"/>
  <c r="O16" i="12"/>
  <c r="Q16" i="12"/>
  <c r="G17" i="12"/>
  <c r="I17" i="12"/>
  <c r="K17" i="12"/>
  <c r="K16" i="12" s="1"/>
  <c r="M17" i="12"/>
  <c r="M16" i="12" s="1"/>
  <c r="O17" i="12"/>
  <c r="Q17" i="12"/>
  <c r="V17" i="12"/>
  <c r="V16" i="12" s="1"/>
  <c r="G19" i="12"/>
  <c r="I19" i="12"/>
  <c r="K19" i="12"/>
  <c r="M19" i="12"/>
  <c r="O19" i="12"/>
  <c r="Q19" i="12"/>
  <c r="V19" i="12"/>
  <c r="G22" i="12"/>
  <c r="M22" i="12" s="1"/>
  <c r="I22" i="12"/>
  <c r="I21" i="12" s="1"/>
  <c r="K22" i="12"/>
  <c r="K21" i="12" s="1"/>
  <c r="O22" i="12"/>
  <c r="Q22" i="12"/>
  <c r="Q21" i="12" s="1"/>
  <c r="V22" i="12"/>
  <c r="V21" i="12" s="1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O21" i="12" s="1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K32" i="12"/>
  <c r="V32" i="12"/>
  <c r="G33" i="12"/>
  <c r="M33" i="12" s="1"/>
  <c r="M32" i="12" s="1"/>
  <c r="I33" i="12"/>
  <c r="I32" i="12" s="1"/>
  <c r="K33" i="12"/>
  <c r="O33" i="12"/>
  <c r="O32" i="12" s="1"/>
  <c r="Q33" i="12"/>
  <c r="Q32" i="12" s="1"/>
  <c r="V33" i="12"/>
  <c r="G35" i="12"/>
  <c r="M35" i="12" s="1"/>
  <c r="I35" i="12"/>
  <c r="K35" i="12"/>
  <c r="O35" i="12"/>
  <c r="Q35" i="12"/>
  <c r="V35" i="12"/>
  <c r="G37" i="12"/>
  <c r="G36" i="12" s="1"/>
  <c r="I37" i="12"/>
  <c r="K37" i="12"/>
  <c r="M37" i="12"/>
  <c r="O37" i="12"/>
  <c r="O36" i="12" s="1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I36" i="12" s="1"/>
  <c r="K39" i="12"/>
  <c r="O39" i="12"/>
  <c r="Q39" i="12"/>
  <c r="Q36" i="12" s="1"/>
  <c r="V39" i="12"/>
  <c r="G40" i="12"/>
  <c r="I40" i="12"/>
  <c r="K40" i="12"/>
  <c r="K36" i="12" s="1"/>
  <c r="M40" i="12"/>
  <c r="O40" i="12"/>
  <c r="Q40" i="12"/>
  <c r="V40" i="12"/>
  <c r="V36" i="12" s="1"/>
  <c r="G41" i="12"/>
  <c r="I41" i="12"/>
  <c r="K41" i="12"/>
  <c r="M41" i="12"/>
  <c r="O41" i="12"/>
  <c r="Q41" i="12"/>
  <c r="V41" i="12"/>
  <c r="G42" i="12"/>
  <c r="O42" i="12"/>
  <c r="G43" i="12"/>
  <c r="M43" i="12" s="1"/>
  <c r="M42" i="12" s="1"/>
  <c r="I43" i="12"/>
  <c r="I42" i="12" s="1"/>
  <c r="K43" i="12"/>
  <c r="K42" i="12" s="1"/>
  <c r="O43" i="12"/>
  <c r="Q43" i="12"/>
  <c r="Q42" i="12" s="1"/>
  <c r="V43" i="12"/>
  <c r="V42" i="12" s="1"/>
  <c r="I45" i="12"/>
  <c r="K45" i="12"/>
  <c r="Q45" i="12"/>
  <c r="V45" i="12"/>
  <c r="G46" i="12"/>
  <c r="G45" i="12" s="1"/>
  <c r="I46" i="12"/>
  <c r="K46" i="12"/>
  <c r="M46" i="12"/>
  <c r="M45" i="12" s="1"/>
  <c r="O46" i="12"/>
  <c r="O45" i="12" s="1"/>
  <c r="Q46" i="12"/>
  <c r="V46" i="12"/>
  <c r="G50" i="12"/>
  <c r="M50" i="12" s="1"/>
  <c r="I50" i="12"/>
  <c r="I49" i="12" s="1"/>
  <c r="K50" i="12"/>
  <c r="K49" i="12" s="1"/>
  <c r="O50" i="12"/>
  <c r="Q50" i="12"/>
  <c r="Q49" i="12" s="1"/>
  <c r="V50" i="12"/>
  <c r="V49" i="12" s="1"/>
  <c r="G52" i="12"/>
  <c r="I52" i="12"/>
  <c r="K52" i="12"/>
  <c r="M52" i="12"/>
  <c r="O52" i="12"/>
  <c r="Q52" i="12"/>
  <c r="V52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O49" i="12" s="1"/>
  <c r="Q56" i="12"/>
  <c r="V56" i="12"/>
  <c r="G57" i="12"/>
  <c r="M57" i="12" s="1"/>
  <c r="I57" i="12"/>
  <c r="K57" i="12"/>
  <c r="O57" i="12"/>
  <c r="Q57" i="12"/>
  <c r="V57" i="12"/>
  <c r="G58" i="12"/>
  <c r="I58" i="12"/>
  <c r="K58" i="12"/>
  <c r="M58" i="12"/>
  <c r="O58" i="12"/>
  <c r="Q58" i="12"/>
  <c r="V58" i="12"/>
  <c r="K59" i="12"/>
  <c r="V59" i="12"/>
  <c r="G60" i="12"/>
  <c r="M60" i="12" s="1"/>
  <c r="M59" i="12" s="1"/>
  <c r="I60" i="12"/>
  <c r="I59" i="12" s="1"/>
  <c r="K60" i="12"/>
  <c r="O60" i="12"/>
  <c r="O59" i="12" s="1"/>
  <c r="Q60" i="12"/>
  <c r="Q59" i="12" s="1"/>
  <c r="V60" i="12"/>
  <c r="G61" i="12"/>
  <c r="I61" i="12"/>
  <c r="O61" i="12"/>
  <c r="Q61" i="12"/>
  <c r="G62" i="12"/>
  <c r="I62" i="12"/>
  <c r="K62" i="12"/>
  <c r="K61" i="12" s="1"/>
  <c r="M62" i="12"/>
  <c r="M61" i="12" s="1"/>
  <c r="O62" i="12"/>
  <c r="Q62" i="12"/>
  <c r="V62" i="12"/>
  <c r="V61" i="12" s="1"/>
  <c r="G65" i="12"/>
  <c r="M65" i="12" s="1"/>
  <c r="I65" i="12"/>
  <c r="I64" i="12" s="1"/>
  <c r="K65" i="12"/>
  <c r="O65" i="12"/>
  <c r="O64" i="12" s="1"/>
  <c r="Q65" i="12"/>
  <c r="Q64" i="12" s="1"/>
  <c r="V65" i="12"/>
  <c r="G66" i="12"/>
  <c r="M66" i="12" s="1"/>
  <c r="I66" i="12"/>
  <c r="K66" i="12"/>
  <c r="O66" i="12"/>
  <c r="Q66" i="12"/>
  <c r="V66" i="12"/>
  <c r="G67" i="12"/>
  <c r="I67" i="12"/>
  <c r="K67" i="12"/>
  <c r="K64" i="12" s="1"/>
  <c r="M67" i="12"/>
  <c r="O67" i="12"/>
  <c r="Q67" i="12"/>
  <c r="V67" i="12"/>
  <c r="V64" i="12" s="1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K77" i="12"/>
  <c r="V77" i="12"/>
  <c r="G78" i="12"/>
  <c r="M78" i="12" s="1"/>
  <c r="M77" i="12" s="1"/>
  <c r="I78" i="12"/>
  <c r="I77" i="12" s="1"/>
  <c r="K78" i="12"/>
  <c r="O78" i="12"/>
  <c r="O77" i="12" s="1"/>
  <c r="Q78" i="12"/>
  <c r="Q77" i="12" s="1"/>
  <c r="V78" i="12"/>
  <c r="G79" i="12"/>
  <c r="M79" i="12" s="1"/>
  <c r="I79" i="12"/>
  <c r="K79" i="12"/>
  <c r="O79" i="12"/>
  <c r="Q79" i="12"/>
  <c r="V79" i="12"/>
  <c r="K80" i="12"/>
  <c r="V80" i="12"/>
  <c r="G81" i="12"/>
  <c r="G80" i="12" s="1"/>
  <c r="I81" i="12"/>
  <c r="K81" i="12"/>
  <c r="M81" i="12"/>
  <c r="O81" i="12"/>
  <c r="O80" i="12" s="1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I80" i="12" s="1"/>
  <c r="K83" i="12"/>
  <c r="O83" i="12"/>
  <c r="Q83" i="12"/>
  <c r="Q80" i="12" s="1"/>
  <c r="V83" i="12"/>
  <c r="G85" i="12"/>
  <c r="G84" i="12" s="1"/>
  <c r="I85" i="12"/>
  <c r="K85" i="12"/>
  <c r="M85" i="12"/>
  <c r="O85" i="12"/>
  <c r="O84" i="12" s="1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I84" i="12" s="1"/>
  <c r="K87" i="12"/>
  <c r="O87" i="12"/>
  <c r="Q87" i="12"/>
  <c r="Q84" i="12" s="1"/>
  <c r="V87" i="12"/>
  <c r="G88" i="12"/>
  <c r="I88" i="12"/>
  <c r="K88" i="12"/>
  <c r="K84" i="12" s="1"/>
  <c r="M88" i="12"/>
  <c r="O88" i="12"/>
  <c r="Q88" i="12"/>
  <c r="V88" i="12"/>
  <c r="V84" i="12" s="1"/>
  <c r="G89" i="12"/>
  <c r="I89" i="12"/>
  <c r="K89" i="12"/>
  <c r="M89" i="12"/>
  <c r="O89" i="12"/>
  <c r="Q89" i="12"/>
  <c r="V89" i="12"/>
  <c r="G90" i="12"/>
  <c r="O90" i="12"/>
  <c r="G91" i="12"/>
  <c r="M91" i="12" s="1"/>
  <c r="I91" i="12"/>
  <c r="I90" i="12" s="1"/>
  <c r="K91" i="12"/>
  <c r="K90" i="12" s="1"/>
  <c r="O91" i="12"/>
  <c r="Q91" i="12"/>
  <c r="Q90" i="12" s="1"/>
  <c r="V91" i="12"/>
  <c r="V90" i="12" s="1"/>
  <c r="G92" i="12"/>
  <c r="M92" i="12" s="1"/>
  <c r="I92" i="12"/>
  <c r="K92" i="12"/>
  <c r="O92" i="12"/>
  <c r="Q92" i="12"/>
  <c r="V92" i="12"/>
  <c r="G94" i="12"/>
  <c r="M94" i="12" s="1"/>
  <c r="I94" i="12"/>
  <c r="I93" i="12" s="1"/>
  <c r="K94" i="12"/>
  <c r="O94" i="12"/>
  <c r="O93" i="12" s="1"/>
  <c r="Q94" i="12"/>
  <c r="Q93" i="12" s="1"/>
  <c r="V94" i="12"/>
  <c r="G96" i="12"/>
  <c r="M96" i="12" s="1"/>
  <c r="I96" i="12"/>
  <c r="K96" i="12"/>
  <c r="O96" i="12"/>
  <c r="Q96" i="12"/>
  <c r="V96" i="12"/>
  <c r="G98" i="12"/>
  <c r="I98" i="12"/>
  <c r="K98" i="12"/>
  <c r="K93" i="12" s="1"/>
  <c r="M98" i="12"/>
  <c r="O98" i="12"/>
  <c r="Q98" i="12"/>
  <c r="V98" i="12"/>
  <c r="V93" i="12" s="1"/>
  <c r="G99" i="12"/>
  <c r="I99" i="12"/>
  <c r="K99" i="12"/>
  <c r="M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I104" i="12"/>
  <c r="K104" i="12"/>
  <c r="Q104" i="12"/>
  <c r="V104" i="12"/>
  <c r="G105" i="12"/>
  <c r="I105" i="12"/>
  <c r="K105" i="12"/>
  <c r="M105" i="12"/>
  <c r="O105" i="12"/>
  <c r="Q105" i="12"/>
  <c r="V105" i="12"/>
  <c r="G107" i="12"/>
  <c r="M107" i="12" s="1"/>
  <c r="I107" i="12"/>
  <c r="K107" i="12"/>
  <c r="O107" i="12"/>
  <c r="O104" i="12" s="1"/>
  <c r="Q107" i="12"/>
  <c r="V107" i="12"/>
  <c r="G109" i="12"/>
  <c r="I109" i="12"/>
  <c r="O109" i="12"/>
  <c r="Q109" i="12"/>
  <c r="G110" i="12"/>
  <c r="M110" i="12" s="1"/>
  <c r="M109" i="12" s="1"/>
  <c r="I110" i="12"/>
  <c r="K110" i="12"/>
  <c r="K109" i="12" s="1"/>
  <c r="O110" i="12"/>
  <c r="Q110" i="12"/>
  <c r="V110" i="12"/>
  <c r="V109" i="12" s="1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6" i="12"/>
  <c r="I116" i="12"/>
  <c r="K116" i="12"/>
  <c r="O116" i="12"/>
  <c r="Q116" i="12"/>
  <c r="V116" i="12"/>
  <c r="G117" i="12"/>
  <c r="I117" i="12"/>
  <c r="K117" i="12"/>
  <c r="M117" i="12"/>
  <c r="M116" i="12" s="1"/>
  <c r="O117" i="12"/>
  <c r="Q117" i="12"/>
  <c r="V117" i="12"/>
  <c r="G118" i="12"/>
  <c r="O118" i="12"/>
  <c r="G119" i="12"/>
  <c r="M119" i="12" s="1"/>
  <c r="M118" i="12" s="1"/>
  <c r="I119" i="12"/>
  <c r="I118" i="12" s="1"/>
  <c r="K119" i="12"/>
  <c r="K118" i="12" s="1"/>
  <c r="O119" i="12"/>
  <c r="Q119" i="12"/>
  <c r="Q118" i="12" s="1"/>
  <c r="V119" i="12"/>
  <c r="V118" i="12" s="1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O126" i="12" s="1"/>
  <c r="Q128" i="12"/>
  <c r="V128" i="12"/>
  <c r="G129" i="12"/>
  <c r="M129" i="12" s="1"/>
  <c r="I129" i="12"/>
  <c r="I126" i="12" s="1"/>
  <c r="K129" i="12"/>
  <c r="O129" i="12"/>
  <c r="Q129" i="12"/>
  <c r="Q126" i="12" s="1"/>
  <c r="V129" i="12"/>
  <c r="G130" i="12"/>
  <c r="M130" i="12" s="1"/>
  <c r="I130" i="12"/>
  <c r="K130" i="12"/>
  <c r="K126" i="12" s="1"/>
  <c r="O130" i="12"/>
  <c r="Q130" i="12"/>
  <c r="V130" i="12"/>
  <c r="V126" i="12" s="1"/>
  <c r="AF132" i="12"/>
  <c r="I20" i="1"/>
  <c r="I19" i="1"/>
  <c r="I18" i="1"/>
  <c r="I17" i="1"/>
  <c r="I16" i="1"/>
  <c r="I74" i="1"/>
  <c r="J73" i="1" s="1"/>
  <c r="F42" i="1"/>
  <c r="G23" i="1" s="1"/>
  <c r="G42" i="1"/>
  <c r="G25" i="1" s="1"/>
  <c r="H42" i="1"/>
  <c r="J28" i="1"/>
  <c r="J26" i="1"/>
  <c r="G38" i="1"/>
  <c r="F38" i="1"/>
  <c r="J23" i="1"/>
  <c r="J24" i="1"/>
  <c r="J25" i="1"/>
  <c r="J27" i="1"/>
  <c r="E24" i="1"/>
  <c r="G24" i="1"/>
  <c r="E26" i="1"/>
  <c r="G26" i="1"/>
  <c r="J55" i="1" l="1"/>
  <c r="J59" i="1"/>
  <c r="J65" i="1"/>
  <c r="J56" i="1"/>
  <c r="J67" i="1"/>
  <c r="J52" i="1"/>
  <c r="J61" i="1"/>
  <c r="J63" i="1"/>
  <c r="J53" i="1"/>
  <c r="J57" i="1"/>
  <c r="J71" i="1"/>
  <c r="J54" i="1"/>
  <c r="J58" i="1"/>
  <c r="J60" i="1"/>
  <c r="J62" i="1"/>
  <c r="J64" i="1"/>
  <c r="J69" i="1"/>
  <c r="J66" i="1"/>
  <c r="J68" i="1"/>
  <c r="J70" i="1"/>
  <c r="J72" i="1"/>
  <c r="I41" i="1"/>
  <c r="A27" i="1"/>
  <c r="M93" i="12"/>
  <c r="M90" i="12"/>
  <c r="M84" i="12"/>
  <c r="M126" i="12"/>
  <c r="M49" i="12"/>
  <c r="M36" i="12"/>
  <c r="M21" i="12"/>
  <c r="M8" i="12"/>
  <c r="M104" i="12"/>
  <c r="M80" i="12"/>
  <c r="M64" i="12"/>
  <c r="G126" i="12"/>
  <c r="G104" i="12"/>
  <c r="AE132" i="12"/>
  <c r="G111" i="12"/>
  <c r="G93" i="12"/>
  <c r="G77" i="12"/>
  <c r="G64" i="12"/>
  <c r="G59" i="12"/>
  <c r="G32" i="12"/>
  <c r="G49" i="12"/>
  <c r="G21" i="12"/>
  <c r="G8" i="12"/>
  <c r="I21" i="1"/>
  <c r="J40" i="1"/>
  <c r="J39" i="1"/>
  <c r="J42" i="1" s="1"/>
  <c r="J74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Mikošek</author>
  </authors>
  <commentList>
    <comment ref="S6" authorId="0" shapeId="0" xr:uid="{A15B0892-446E-4257-B22C-A17C747A32F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43C33A-A879-41E2-B263-D92CE697F7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<sst xmlns="http://schemas.openxmlformats.org/spreadsheetml/2006/main" count="876" uniqueCount="323">
  <si>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</si>
  <si>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</si>
  <si>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</si>
  <si>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</si>
  <si>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</si>
  <si>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</si>
  <si>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</si>
  <si>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</si>
  <si>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</si>
  <si>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</si>
  <si>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</si>
  <si>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</si>
  <si>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</si>
  <si>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</si>
  <si>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</si>
  <si>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</si>
  <si>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</si>
  <si>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</si>
  <si>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</si>
  <si>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</si>
  <si>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</si>
  <si>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</si>
  <si>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</si>
  <si>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</si>
  <si>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</si>
  <si>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</si>
  <si>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</si>
  <si>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</si>
  <si>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</si>
  <si>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</si>
  <si>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</si>
  <si>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</si>
  <si>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</si>
  <si>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</si>
  <si>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</si>
  <si>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</si>
  <si>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</si>
  <si>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</si>
  <si>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</si>
  <si>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</si>
  <si>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</si>
  <si>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</si>
  <si>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</si>
  <si>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</si>
  <si>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úpravy bytu 346/16</t>
  </si>
  <si>
    <t>15</t>
  </si>
  <si>
    <t>Rožnovská 346/16</t>
  </si>
  <si>
    <t>Objekt:</t>
  </si>
  <si>
    <t>Rozpočet:</t>
  </si>
  <si>
    <t>04</t>
  </si>
  <si>
    <t>Frenštát pod Radhoštěm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</si>
  <si>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</si>
  <si>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</si>
  <si>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</si>
  <si>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</si>
  <si>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</si>
  <si>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</si>
  <si>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</si>
  <si>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</si>
  <si>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</si>
  <si>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</si>
  <si>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</si>
  <si>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</si>
  <si>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</si>
  <si>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</si>
  <si>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</si>
  <si>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</si>
  <si>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</si>
  <si>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</si>
  <si>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</si>
  <si>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</si>
  <si>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</si>
  <si>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</si>
  <si>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</si>
  <si>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</si>
  <si>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</si>
  <si>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</si>
  <si>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</si>
  <si>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</si>
  <si>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</si>
  <si>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</si>
  <si>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</si>
  <si>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</si>
  <si>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</si>
  <si>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</si>
  <si>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</si>
  <si>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</si>
  <si>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</si>
  <si>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</si>
  <si>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</si>
  <si>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</si>
  <si>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</si>
  <si>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</si>
  <si>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</si>
  <si>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</si>
  <si>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</si>
  <si>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</si>
  <si>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</si>
  <si>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</si>
  <si>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</si>
  <si>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</si>
  <si>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</si>
  <si>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</si>
  <si>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</si>
  <si>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</si>
  <si>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</si>
  <si>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</si>
  <si>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</si>
  <si>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</si>
  <si>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</si>
  <si>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</si>
  <si>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</si>
  <si>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</si>
  <si>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</si>
  <si>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</si>
  <si>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</si>
  <si>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</si>
  <si>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</si>
  <si>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</si>
  <si>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</si>
  <si>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</si>
  <si>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</si>
  <si>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</si>
  <si>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</si>
  <si>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</si>
  <si>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</si>
  <si>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</si>
  <si>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</si>
  <si>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</si>
  <si>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</si>
  <si>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</si>
  <si>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317147306</t>
  </si>
  <si>
    <t>Překlad nenosný z pórobetonu PORFIX 100 x 250 x 2500 mm</t>
  </si>
  <si>
    <t>kus</t>
  </si>
  <si>
    <t>RTS 22/ II</t>
  </si>
  <si>
    <t>Práce</t>
  </si>
  <si>
    <t>Běžná</t>
  </si>
  <si>
    <t>POL1_</t>
  </si>
  <si>
    <t>342254611</t>
  </si>
  <si>
    <t>Příčky z desek pórobetonových tl. 100 mm</t>
  </si>
  <si>
    <t>m2</t>
  </si>
  <si>
    <t>2,28*2,6-1,9*2</t>
  </si>
  <si>
    <t>VV</t>
  </si>
  <si>
    <t>342256251</t>
  </si>
  <si>
    <t>Příčka z tvárnic pórobetonových PORFIX tl.  50 mm</t>
  </si>
  <si>
    <t>(0,75*2+0,45)*2,6</t>
  </si>
  <si>
    <t>342256256</t>
  </si>
  <si>
    <t>Příčka z tvárnic pórobetonových PORFIX tl. 200 mm</t>
  </si>
  <si>
    <t>2,36*2,6</t>
  </si>
  <si>
    <t>416021121</t>
  </si>
  <si>
    <t>Podhledy SDK, kovová.kce CD. 1x deska RB 12,5 mm</t>
  </si>
  <si>
    <t>2,8+2,7</t>
  </si>
  <si>
    <t>416021123</t>
  </si>
  <si>
    <t>Podhledy SDK, kovová.kce CD. 1x deska RBI 12,5 mm</t>
  </si>
  <si>
    <t>4,4</t>
  </si>
  <si>
    <t>601011141</t>
  </si>
  <si>
    <t>Štuk na stropech Cemix 033 ručně tloušťka vrstvy 2 mm</t>
  </si>
  <si>
    <t>16,4+12,8</t>
  </si>
  <si>
    <t>602011141</t>
  </si>
  <si>
    <t>Štuk na stěnách vnitřní Cemix 033, ručně tloušťka vrstvy 2 mm</t>
  </si>
  <si>
    <t>((1,26+2,28)*2+(1,3+2,1)*2+(4,75+3,46)*2+(3,77+3,46)*2)*2,6+(2,28*2+2,1*2+0,75*2)*0,5</t>
  </si>
  <si>
    <t>602023193</t>
  </si>
  <si>
    <t>Dočištění povrchu stěn a stropů, penetrace pod omítky</t>
  </si>
  <si>
    <t>Indiv</t>
  </si>
  <si>
    <t>612421111</t>
  </si>
  <si>
    <t>Zapravení drážek rozvodů elektro, ZTI ve stěnách a stropech a podlahách</t>
  </si>
  <si>
    <t>soubor</t>
  </si>
  <si>
    <t>612425931</t>
  </si>
  <si>
    <t>Zednické zapravení vnitřního a vnějšího ostění po montáži balkonových dveří a vstupních dveří doplnění podlahy balkonu (oplechování/ dlažba), zapravení dveřního pouzdra</t>
  </si>
  <si>
    <t>612481113</t>
  </si>
  <si>
    <t>Potažení vnitř. stěn sklotex. pletivem s vypnutím</t>
  </si>
  <si>
    <t>porobeton : (2,36+2,36+0,75+0,45+0,75+2,28+2,28)*2,6</t>
  </si>
  <si>
    <t>spoje panelů : 10</t>
  </si>
  <si>
    <t>632411105</t>
  </si>
  <si>
    <t>Samonivelační stěrka tl.3 mm</t>
  </si>
  <si>
    <t>2,8+2,7+16,4+12,8</t>
  </si>
  <si>
    <t>632411110</t>
  </si>
  <si>
    <t>Samonivelační stěrka tl. 15mm samonivelační polymercementová stěrka Cemix 20 MPa</t>
  </si>
  <si>
    <t>642945111</t>
  </si>
  <si>
    <t>Osazení zárubní ocel. požár.1křídl. s obetonováním a zednickým zapravením</t>
  </si>
  <si>
    <t>767646510</t>
  </si>
  <si>
    <t>Montáž dveří protipožárních jednokřídlových 900/1970</t>
  </si>
  <si>
    <t>1</t>
  </si>
  <si>
    <t>D+M Dveře balkonová sestava plastová dveře 115x248 cm, okno 120x153 cm</t>
  </si>
  <si>
    <t>Vlastní</t>
  </si>
  <si>
    <t>Specifikace</t>
  </si>
  <si>
    <t>POL3_</t>
  </si>
  <si>
    <t>55330422</t>
  </si>
  <si>
    <t>Zárubeň ocelová požární   900x1970 Levá</t>
  </si>
  <si>
    <t>SPCM</t>
  </si>
  <si>
    <t>55345502</t>
  </si>
  <si>
    <t>Dveře požární 900x1970 cm s kukátkem, levé, dřevěný práh</t>
  </si>
  <si>
    <t>941955001</t>
  </si>
  <si>
    <t>Lešení lehké pomocné, výška podlahy do 1,2 m</t>
  </si>
  <si>
    <t>2,8+2,7+16,4+12,8+4,4</t>
  </si>
  <si>
    <t>952901114</t>
  </si>
  <si>
    <t>Vyčištění budov o výšce podlaží nad 4 m</t>
  </si>
  <si>
    <t>celkový úklid před předáním stavby,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</si>
  <si>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POP</t>
  </si>
  <si>
    <t>962051115</t>
  </si>
  <si>
    <t>Bourání příček železobetonových tl. 10 cm</t>
  </si>
  <si>
    <t>0,6*2,6+0,62*2,6+0,1*2*4</t>
  </si>
  <si>
    <t>962051116</t>
  </si>
  <si>
    <t>Bourání stěn železobetonových do tl. 30 cm</t>
  </si>
  <si>
    <t>0,9*0,15+0,25*2,48</t>
  </si>
  <si>
    <t>965048515</t>
  </si>
  <si>
    <t>Broušení stávajících povrchů podlah</t>
  </si>
  <si>
    <t>968061125</t>
  </si>
  <si>
    <t>Vyvěšení dřevěných dveřních křídel pl. do 2 m2</t>
  </si>
  <si>
    <t>968072455</t>
  </si>
  <si>
    <t>Vybourání kovových dveřních zárubní pl. do 2 m2</t>
  </si>
  <si>
    <t>96   01</t>
  </si>
  <si>
    <t>Vybourání bytového jádra vč. rozvodů ZTI a zařizovacích předmětů a garnýže</t>
  </si>
  <si>
    <t>kompl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</si>
  <si>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</si>
  <si>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</si>
  <si>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</si>
  <si>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</si>
  <si>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</si>
  <si>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</si>
  <si>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 vč. rohových pásek tl. 2mm</t>
  </si>
  <si>
    <t>4,4+(1,18+1,2+0,75)*2+(0,9+1,4+1,4+1,2)*0,1</t>
  </si>
  <si>
    <t>713582115</t>
  </si>
  <si>
    <t>D+M revizní dvířka plastová 400x600 mm</t>
  </si>
  <si>
    <t>725017122</t>
  </si>
  <si>
    <t>D+M Umyvadlo pro tělesně postižené, vč. baterie</t>
  </si>
  <si>
    <t xml:space="preserve">ks    </t>
  </si>
  <si>
    <t>725845111</t>
  </si>
  <si>
    <t>Baterie sprchová nástěnná ruční, vč. sprchové hlavice</t>
  </si>
  <si>
    <t>726211321</t>
  </si>
  <si>
    <t>D+M Modul-WC Duofix, závěsné WC bezbariérové, sedátko, tlačítko</t>
  </si>
  <si>
    <t>720   01</t>
  </si>
  <si>
    <t>sprchový žlab</t>
  </si>
  <si>
    <t>720   02</t>
  </si>
  <si>
    <t>Zdravotechnika (rozvody vody a kanalizace v rekonstruovaném bytovém jádru,  úprava potrubí a vodoměrů v instalační šachtě)</t>
  </si>
  <si>
    <t>720   03</t>
  </si>
  <si>
    <t>koupelnové doplňky</t>
  </si>
  <si>
    <t>1x sedátko sklopné</t>
  </si>
  <si>
    <t>1x prchový závěs rohový 1500/2000</t>
  </si>
  <si>
    <t>2x madlo sklopné nerez</t>
  </si>
  <si>
    <t>1x madlo nástěnné sprchové nerez</t>
  </si>
  <si>
    <t>2x háček na oblečení nerez</t>
  </si>
  <si>
    <t>728414611</t>
  </si>
  <si>
    <t>D+M digestoře vestavěné vč. napojení na stávající odtah</t>
  </si>
  <si>
    <t>728611113</t>
  </si>
  <si>
    <t>D+M ventilátoru, napojení na potrubí WC, koupelna</t>
  </si>
  <si>
    <t>735111810</t>
  </si>
  <si>
    <t>Demontáž těles otopných vč. armatur</t>
  </si>
  <si>
    <t>735139002</t>
  </si>
  <si>
    <t>Montáž otopných těles vč. armatur a termostatických hlavic</t>
  </si>
  <si>
    <t>735179110</t>
  </si>
  <si>
    <t>D+M otopných těles koupelnových elektrických (žebříků)</t>
  </si>
  <si>
    <t>766661112</t>
  </si>
  <si>
    <t>D+M dveří plných posuvných 900/1970 vč. stavebního pouzdra do příčky tl. 100mm</t>
  </si>
  <si>
    <t>766670011</t>
  </si>
  <si>
    <t>D+M obložkové zárubně</t>
  </si>
  <si>
    <t>766812115</t>
  </si>
  <si>
    <t>D+M Montáž kuchyňské linky 2,3m, vč. nerezového dřezu, sifon, dřezová baterie, horní skříňky, zadní obkladová deska, podlinkové osvětlení, el. trouba se sporákem</t>
  </si>
  <si>
    <t>766812840</t>
  </si>
  <si>
    <t>Odvoz a likvidace kuchyňských linek do 2,1 m</t>
  </si>
  <si>
    <t>766661112R0</t>
  </si>
  <si>
    <t>D+M dveří 2/3 prosklené 900/1970</t>
  </si>
  <si>
    <t>771575111</t>
  </si>
  <si>
    <t>Montáž podlah keram.,hladké, tmel, 45x45 cm</t>
  </si>
  <si>
    <t>59782030</t>
  </si>
  <si>
    <t>Dlaždice 45x45 cm</t>
  </si>
  <si>
    <t>775413021</t>
  </si>
  <si>
    <t>Montáž podlahové lišty</t>
  </si>
  <si>
    <t>m</t>
  </si>
  <si>
    <t>(1,26+2,28)*2+(2,1+1,3)*2+(3,46+4,75)*2+(3,46+3,77)*2</t>
  </si>
  <si>
    <t>776521110</t>
  </si>
  <si>
    <t>Lepení povlak.podlah z pásů PVC na lepidlo V7508</t>
  </si>
  <si>
    <t>776981101</t>
  </si>
  <si>
    <t>Montáž přechodové, podlahové lišty samolepicí</t>
  </si>
  <si>
    <t>28342451</t>
  </si>
  <si>
    <t xml:space="preserve">Lišta soklová PVC pro vinyl </t>
  </si>
  <si>
    <t>44,76*1,1</t>
  </si>
  <si>
    <t>284122151</t>
  </si>
  <si>
    <t>Podlahovina PVC  tl. 2,8 mm nášlapná vrstva 0,35 mm, oblast použití 23/32</t>
  </si>
  <si>
    <t>RTS 21/ II</t>
  </si>
  <si>
    <t>(2,8+2,7+16,4+12,8)*1,15</t>
  </si>
  <si>
    <t>5537000111</t>
  </si>
  <si>
    <t>Lišta přechodová Al výškový rozdíl 20mm š 30 mm</t>
  </si>
  <si>
    <t>781415016</t>
  </si>
  <si>
    <t>Montáž obkladů stěn, porovin.,tmel, nad 20x25 cm</t>
  </si>
  <si>
    <t>RTS 20/ II</t>
  </si>
  <si>
    <t>(2,28+2,28+2,1+2,1+0,75+0,75-0,9)*2</t>
  </si>
  <si>
    <t>597813726</t>
  </si>
  <si>
    <t>Obkládačka 20x40 šedá mat</t>
  </si>
  <si>
    <t>18,72*1,15</t>
  </si>
  <si>
    <t>783424140</t>
  </si>
  <si>
    <t>Nátěr syntetický potrubí, topných těles a zárubní</t>
  </si>
  <si>
    <t xml:space="preserve">m2    </t>
  </si>
  <si>
    <t>784191201</t>
  </si>
  <si>
    <t>Penetrace podkladu hloubková Primalex 1x</t>
  </si>
  <si>
    <t>((1,26+2,28)*2+(1,3+2,1)*2+(4,75+3,46)*2+(3,77+3,46)*2)*2,6+(2,28*2+2,1*2+0,75*2)*0,5+2,8+2,7+16,4+12,8+4,4</t>
  </si>
  <si>
    <t>784195212</t>
  </si>
  <si>
    <t>Malba Primalex Plus, bílá, bez penetrace, 2 x</t>
  </si>
  <si>
    <t>786622113</t>
  </si>
  <si>
    <t>Žaluzie interiérové</t>
  </si>
  <si>
    <t>M21   01</t>
  </si>
  <si>
    <t>Elektroinstalace- nové zásuvkové a světelné okruhy , jistič, revize elektro, domovní telefon nový přívod do bytového rozvaděče</t>
  </si>
  <si>
    <t>počet zásuvek - 16ks</t>
  </si>
  <si>
    <t>počet vypínačú - 8ks</t>
  </si>
  <si>
    <t>počet svítidel přisazených -4ks</t>
  </si>
  <si>
    <t>počet svítidel přisazených s čidlem -2ks</t>
  </si>
  <si>
    <t>domovní telefon</t>
  </si>
  <si>
    <t>bytový rozvaděč</t>
  </si>
  <si>
    <t>979081111</t>
  </si>
  <si>
    <t>Odvoz suti a vybour. hmot na skládku do 1 km</t>
  </si>
  <si>
    <t>Přesun suti</t>
  </si>
  <si>
    <t>POL8_</t>
  </si>
  <si>
    <t>979081121</t>
  </si>
  <si>
    <t>Příplatek k odvozu za každý další 1 km</t>
  </si>
  <si>
    <t>979990001</t>
  </si>
  <si>
    <t>Poplatek za skládku stavební suti</t>
  </si>
  <si>
    <t>RTS 20/ I</t>
  </si>
  <si>
    <t>979087311</t>
  </si>
  <si>
    <t>Vodorovné přemístění suti nošením do 10 m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</si>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</sst>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7"/>
  <sheetViews>
    <sheetView showGridLines="0" tabSelected="1" topLeftCell="B1" zoomScaleNormal="100" zoomScaleSheetLayoutView="75" workbookViewId="0">
      <selection activeCell="B44" sqref="A44:XFD46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5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5">
      <c r="A4" s="111">
        <v>982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9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SUMIF(F52:F73,A16,I52:I73)+SUMIF(F52:F73,"PSU",I52:I73)</f>
        <v>0</v>
      </c>
      <c r="J16" s="85"/>
    </row>
    <row r="17" spans="1:10" ht="23.25" customHeight="1" x14ac:dyDescent="0.25">
      <c r="A17" s="199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SUMIF(F52:F73,A17,I52:I73)</f>
        <v>0</v>
      </c>
      <c r="J17" s="85"/>
    </row>
    <row r="18" spans="1:10" ht="23.25" customHeight="1" x14ac:dyDescent="0.25">
      <c r="A18" s="199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SUMIF(F52:F73,A18,I52:I73)</f>
        <v>0</v>
      </c>
      <c r="J18" s="85"/>
    </row>
    <row r="19" spans="1:10" ht="23.25" customHeight="1" x14ac:dyDescent="0.25">
      <c r="A19" s="199" t="s">
        <v>101</v>
      </c>
      <c r="B19" s="38" t="s">
        <v>29</v>
      </c>
      <c r="C19" s="62"/>
      <c r="D19" s="63"/>
      <c r="E19" s="83"/>
      <c r="F19" s="84"/>
      <c r="G19" s="83"/>
      <c r="H19" s="84"/>
      <c r="I19" s="83">
        <f>SUMIF(F52:F73,A19,I52:I73)</f>
        <v>0</v>
      </c>
      <c r="J19" s="85"/>
    </row>
    <row r="20" spans="1:10" ht="23.25" customHeight="1" x14ac:dyDescent="0.25">
      <c r="A20" s="199" t="s">
        <v>102</v>
      </c>
      <c r="B20" s="38" t="s">
        <v>30</v>
      </c>
      <c r="C20" s="62"/>
      <c r="D20" s="63"/>
      <c r="E20" s="83"/>
      <c r="F20" s="84"/>
      <c r="G20" s="83"/>
      <c r="H20" s="84"/>
      <c r="I20" s="83">
        <f>SUMIF(F52:F73,A20,I52:I73)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8" t="s">
        <v>25</v>
      </c>
      <c r="C28" s="169"/>
      <c r="D28" s="169"/>
      <c r="E28" s="170"/>
      <c r="F28" s="171"/>
      <c r="G28" s="172">
        <f>A27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3">
      <c r="A29" s="2"/>
      <c r="B29" s="168" t="s">
        <v>37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5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5" t="s">
        <v>1</v>
      </c>
      <c r="J38" s="146" t="s">
        <v>0</v>
      </c>
    </row>
    <row r="39" spans="1:10" ht="25.5" hidden="1" customHeight="1" x14ac:dyDescent="0.25">
      <c r="A39" s="136">
        <v>1</v>
      </c>
      <c r="B39" s="147" t="s">
        <v>51</v>
      </c>
      <c r="C39" s="148"/>
      <c r="D39" s="148"/>
      <c r="E39" s="148"/>
      <c r="F39" s="149">
        <f>'15 01 Pol'!AE132</f>
        <v>0</v>
      </c>
      <c r="G39" s="150">
        <f>'15 01 Pol'!AF132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5">
      <c r="A40" s="136">
        <v>2</v>
      </c>
      <c r="B40" s="154" t="s">
        <v>45</v>
      </c>
      <c r="C40" s="155" t="s">
        <v>46</v>
      </c>
      <c r="D40" s="155"/>
      <c r="E40" s="155"/>
      <c r="F40" s="156">
        <f>'15 01 Pol'!AE132</f>
        <v>0</v>
      </c>
      <c r="G40" s="157">
        <f>'15 01 Pol'!AF132</f>
        <v>0</v>
      </c>
      <c r="H40" s="157"/>
      <c r="I40" s="158">
        <f>F40+G40+H40</f>
        <v>0</v>
      </c>
      <c r="J40" s="159" t="str">
        <f>IF(_xlfn.SINGLE(CenaCelkemVypocet)=0,"",I40/_xlfn.SINGLE(CenaCelkemVypocet)*100)</f>
        <v/>
      </c>
    </row>
    <row r="41" spans="1:10" ht="25.5" hidden="1" customHeight="1" x14ac:dyDescent="0.25">
      <c r="A41" s="136">
        <v>3</v>
      </c>
      <c r="B41" s="160" t="s">
        <v>43</v>
      </c>
      <c r="C41" s="148" t="s">
        <v>44</v>
      </c>
      <c r="D41" s="148"/>
      <c r="E41" s="148"/>
      <c r="F41" s="161">
        <f>'15 01 Pol'!AE132</f>
        <v>0</v>
      </c>
      <c r="G41" s="151">
        <f>'15 01 Pol'!AF132</f>
        <v>0</v>
      </c>
      <c r="H41" s="151"/>
      <c r="I41" s="152">
        <f>F41+G41+H41</f>
        <v>0</v>
      </c>
      <c r="J41" s="153" t="str">
        <f>IF(_xlfn.SINGLE(CenaCelkemVypocet)=0,"",I41/_xlfn.SINGLE(CenaCelkemVypocet)*100)</f>
        <v/>
      </c>
    </row>
    <row r="42" spans="1:10" ht="25.5" hidden="1" customHeight="1" x14ac:dyDescent="0.25">
      <c r="A42" s="136"/>
      <c r="B42" s="162" t="s">
        <v>52</v>
      </c>
      <c r="C42" s="163"/>
      <c r="D42" s="163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9" spans="1:10" ht="15.6" x14ac:dyDescent="0.3">
      <c r="B49" s="178" t="s">
        <v>54</v>
      </c>
    </row>
    <row r="51" spans="1:10" ht="25.5" customHeight="1" x14ac:dyDescent="0.25">
      <c r="A51" s="180"/>
      <c r="B51" s="183" t="s">
        <v>18</v>
      </c>
      <c r="C51" s="183" t="s">
        <v>6</v>
      </c>
      <c r="D51" s="184"/>
      <c r="E51" s="184"/>
      <c r="F51" s="185" t="s">
        <v>55</v>
      </c>
      <c r="G51" s="185"/>
      <c r="H51" s="185"/>
      <c r="I51" s="185" t="s">
        <v>31</v>
      </c>
      <c r="J51" s="185" t="s">
        <v>0</v>
      </c>
    </row>
    <row r="52" spans="1:10" ht="36.75" customHeight="1" x14ac:dyDescent="0.25">
      <c r="A52" s="181"/>
      <c r="B52" s="186" t="s">
        <v>56</v>
      </c>
      <c r="C52" s="187" t="s">
        <v>57</v>
      </c>
      <c r="D52" s="188"/>
      <c r="E52" s="188"/>
      <c r="F52" s="195" t="s">
        <v>26</v>
      </c>
      <c r="G52" s="196"/>
      <c r="H52" s="196"/>
      <c r="I52" s="196">
        <f>'15 01 Pol'!G8</f>
        <v>0</v>
      </c>
      <c r="J52" s="192" t="str">
        <f>IF(I74=0,"",I52/I74*100)</f>
        <v/>
      </c>
    </row>
    <row r="53" spans="1:10" ht="36.75" customHeight="1" x14ac:dyDescent="0.25">
      <c r="A53" s="181"/>
      <c r="B53" s="186" t="s">
        <v>58</v>
      </c>
      <c r="C53" s="187" t="s">
        <v>59</v>
      </c>
      <c r="D53" s="188"/>
      <c r="E53" s="188"/>
      <c r="F53" s="195" t="s">
        <v>26</v>
      </c>
      <c r="G53" s="196"/>
      <c r="H53" s="196"/>
      <c r="I53" s="196">
        <f>'15 01 Pol'!G16</f>
        <v>0</v>
      </c>
      <c r="J53" s="192" t="str">
        <f>IF(I74=0,"",I53/I74*100)</f>
        <v/>
      </c>
    </row>
    <row r="54" spans="1:10" ht="36.75" customHeight="1" x14ac:dyDescent="0.25">
      <c r="A54" s="181"/>
      <c r="B54" s="186" t="s">
        <v>60</v>
      </c>
      <c r="C54" s="187" t="s">
        <v>61</v>
      </c>
      <c r="D54" s="188"/>
      <c r="E54" s="188"/>
      <c r="F54" s="195" t="s">
        <v>26</v>
      </c>
      <c r="G54" s="196"/>
      <c r="H54" s="196"/>
      <c r="I54" s="196">
        <f>'15 01 Pol'!G21</f>
        <v>0</v>
      </c>
      <c r="J54" s="192" t="str">
        <f>IF(I74=0,"",I54/I74*100)</f>
        <v/>
      </c>
    </row>
    <row r="55" spans="1:10" ht="36.75" customHeight="1" x14ac:dyDescent="0.25">
      <c r="A55" s="181"/>
      <c r="B55" s="186" t="s">
        <v>62</v>
      </c>
      <c r="C55" s="187" t="s">
        <v>63</v>
      </c>
      <c r="D55" s="188"/>
      <c r="E55" s="188"/>
      <c r="F55" s="195" t="s">
        <v>26</v>
      </c>
      <c r="G55" s="196"/>
      <c r="H55" s="196"/>
      <c r="I55" s="196">
        <f>'15 01 Pol'!G32</f>
        <v>0</v>
      </c>
      <c r="J55" s="192" t="str">
        <f>IF(I74=0,"",I55/I74*100)</f>
        <v/>
      </c>
    </row>
    <row r="56" spans="1:10" ht="36.75" customHeight="1" x14ac:dyDescent="0.25">
      <c r="A56" s="181"/>
      <c r="B56" s="186" t="s">
        <v>64</v>
      </c>
      <c r="C56" s="187" t="s">
        <v>65</v>
      </c>
      <c r="D56" s="188"/>
      <c r="E56" s="188"/>
      <c r="F56" s="195" t="s">
        <v>26</v>
      </c>
      <c r="G56" s="196"/>
      <c r="H56" s="196"/>
      <c r="I56" s="196">
        <f>'15 01 Pol'!G36</f>
        <v>0</v>
      </c>
      <c r="J56" s="192" t="str">
        <f>IF(I74=0,"",I56/I74*100)</f>
        <v/>
      </c>
    </row>
    <row r="57" spans="1:10" ht="36.75" customHeight="1" x14ac:dyDescent="0.25">
      <c r="A57" s="181"/>
      <c r="B57" s="186" t="s">
        <v>66</v>
      </c>
      <c r="C57" s="187" t="s">
        <v>67</v>
      </c>
      <c r="D57" s="188"/>
      <c r="E57" s="188"/>
      <c r="F57" s="195" t="s">
        <v>26</v>
      </c>
      <c r="G57" s="196"/>
      <c r="H57" s="196"/>
      <c r="I57" s="196">
        <f>'15 01 Pol'!G42</f>
        <v>0</v>
      </c>
      <c r="J57" s="192" t="str">
        <f>IF(I74=0,"",I57/I74*100)</f>
        <v/>
      </c>
    </row>
    <row r="58" spans="1:10" ht="36.75" customHeight="1" x14ac:dyDescent="0.25">
      <c r="A58" s="181"/>
      <c r="B58" s="186" t="s">
        <v>68</v>
      </c>
      <c r="C58" s="187" t="s">
        <v>69</v>
      </c>
      <c r="D58" s="188"/>
      <c r="E58" s="188"/>
      <c r="F58" s="195" t="s">
        <v>26</v>
      </c>
      <c r="G58" s="196"/>
      <c r="H58" s="196"/>
      <c r="I58" s="196">
        <f>'15 01 Pol'!G45</f>
        <v>0</v>
      </c>
      <c r="J58" s="192" t="str">
        <f>IF(I74=0,"",I58/I74*100)</f>
        <v/>
      </c>
    </row>
    <row r="59" spans="1:10" ht="36.75" customHeight="1" x14ac:dyDescent="0.25">
      <c r="A59" s="181"/>
      <c r="B59" s="186" t="s">
        <v>70</v>
      </c>
      <c r="C59" s="187" t="s">
        <v>71</v>
      </c>
      <c r="D59" s="188"/>
      <c r="E59" s="188"/>
      <c r="F59" s="195" t="s">
        <v>26</v>
      </c>
      <c r="G59" s="196"/>
      <c r="H59" s="196"/>
      <c r="I59" s="196">
        <f>'15 01 Pol'!G49</f>
        <v>0</v>
      </c>
      <c r="J59" s="192" t="str">
        <f>IF(I74=0,"",I59/I74*100)</f>
        <v/>
      </c>
    </row>
    <row r="60" spans="1:10" ht="36.75" customHeight="1" x14ac:dyDescent="0.25">
      <c r="A60" s="181"/>
      <c r="B60" s="186" t="s">
        <v>72</v>
      </c>
      <c r="C60" s="187" t="s">
        <v>73</v>
      </c>
      <c r="D60" s="188"/>
      <c r="E60" s="188"/>
      <c r="F60" s="195" t="s">
        <v>26</v>
      </c>
      <c r="G60" s="196"/>
      <c r="H60" s="196"/>
      <c r="I60" s="196">
        <f>'15 01 Pol'!G59</f>
        <v>0</v>
      </c>
      <c r="J60" s="192" t="str">
        <f>IF(I74=0,"",I60/I74*100)</f>
        <v/>
      </c>
    </row>
    <row r="61" spans="1:10" ht="36.75" customHeight="1" x14ac:dyDescent="0.25">
      <c r="A61" s="181"/>
      <c r="B61" s="186" t="s">
        <v>74</v>
      </c>
      <c r="C61" s="187" t="s">
        <v>75</v>
      </c>
      <c r="D61" s="188"/>
      <c r="E61" s="188"/>
      <c r="F61" s="195" t="s">
        <v>27</v>
      </c>
      <c r="G61" s="196"/>
      <c r="H61" s="196"/>
      <c r="I61" s="196">
        <f>'15 01 Pol'!G61</f>
        <v>0</v>
      </c>
      <c r="J61" s="192" t="str">
        <f>IF(I74=0,"",I61/I74*100)</f>
        <v/>
      </c>
    </row>
    <row r="62" spans="1:10" ht="36.75" customHeight="1" x14ac:dyDescent="0.25">
      <c r="A62" s="181"/>
      <c r="B62" s="186" t="s">
        <v>76</v>
      </c>
      <c r="C62" s="187" t="s">
        <v>77</v>
      </c>
      <c r="D62" s="188"/>
      <c r="E62" s="188"/>
      <c r="F62" s="195" t="s">
        <v>27</v>
      </c>
      <c r="G62" s="196"/>
      <c r="H62" s="196"/>
      <c r="I62" s="196">
        <f>'15 01 Pol'!G64</f>
        <v>0</v>
      </c>
      <c r="J62" s="192" t="str">
        <f>IF(I74=0,"",I62/I74*100)</f>
        <v/>
      </c>
    </row>
    <row r="63" spans="1:10" ht="36.75" customHeight="1" x14ac:dyDescent="0.25">
      <c r="A63" s="181"/>
      <c r="B63" s="186" t="s">
        <v>78</v>
      </c>
      <c r="C63" s="187" t="s">
        <v>79</v>
      </c>
      <c r="D63" s="188"/>
      <c r="E63" s="188"/>
      <c r="F63" s="195" t="s">
        <v>27</v>
      </c>
      <c r="G63" s="196"/>
      <c r="H63" s="196"/>
      <c r="I63" s="196">
        <f>'15 01 Pol'!G77</f>
        <v>0</v>
      </c>
      <c r="J63" s="192" t="str">
        <f>IF(I74=0,"",I63/I74*100)</f>
        <v/>
      </c>
    </row>
    <row r="64" spans="1:10" ht="36.75" customHeight="1" x14ac:dyDescent="0.25">
      <c r="A64" s="181"/>
      <c r="B64" s="186" t="s">
        <v>80</v>
      </c>
      <c r="C64" s="187" t="s">
        <v>81</v>
      </c>
      <c r="D64" s="188"/>
      <c r="E64" s="188"/>
      <c r="F64" s="195" t="s">
        <v>27</v>
      </c>
      <c r="G64" s="196"/>
      <c r="H64" s="196"/>
      <c r="I64" s="196">
        <f>'15 01 Pol'!G80</f>
        <v>0</v>
      </c>
      <c r="J64" s="192" t="str">
        <f>IF(I74=0,"",I64/I74*100)</f>
        <v/>
      </c>
    </row>
    <row r="65" spans="1:10" ht="36.75" customHeight="1" x14ac:dyDescent="0.25">
      <c r="A65" s="181"/>
      <c r="B65" s="186" t="s">
        <v>82</v>
      </c>
      <c r="C65" s="187" t="s">
        <v>83</v>
      </c>
      <c r="D65" s="188"/>
      <c r="E65" s="188"/>
      <c r="F65" s="195" t="s">
        <v>27</v>
      </c>
      <c r="G65" s="196"/>
      <c r="H65" s="196"/>
      <c r="I65" s="196">
        <f>'15 01 Pol'!G84</f>
        <v>0</v>
      </c>
      <c r="J65" s="192" t="str">
        <f>IF(I74=0,"",I65/I74*100)</f>
        <v/>
      </c>
    </row>
    <row r="66" spans="1:10" ht="36.75" customHeight="1" x14ac:dyDescent="0.25">
      <c r="A66" s="181"/>
      <c r="B66" s="186" t="s">
        <v>84</v>
      </c>
      <c r="C66" s="187" t="s">
        <v>85</v>
      </c>
      <c r="D66" s="188"/>
      <c r="E66" s="188"/>
      <c r="F66" s="195" t="s">
        <v>27</v>
      </c>
      <c r="G66" s="196"/>
      <c r="H66" s="196"/>
      <c r="I66" s="196">
        <f>'15 01 Pol'!G90</f>
        <v>0</v>
      </c>
      <c r="J66" s="192" t="str">
        <f>IF(I74=0,"",I66/I74*100)</f>
        <v/>
      </c>
    </row>
    <row r="67" spans="1:10" ht="36.75" customHeight="1" x14ac:dyDescent="0.25">
      <c r="A67" s="181"/>
      <c r="B67" s="186" t="s">
        <v>86</v>
      </c>
      <c r="C67" s="187" t="s">
        <v>87</v>
      </c>
      <c r="D67" s="188"/>
      <c r="E67" s="188"/>
      <c r="F67" s="195" t="s">
        <v>27</v>
      </c>
      <c r="G67" s="196"/>
      <c r="H67" s="196"/>
      <c r="I67" s="196">
        <f>'15 01 Pol'!G93</f>
        <v>0</v>
      </c>
      <c r="J67" s="192" t="str">
        <f>IF(I74=0,"",I67/I74*100)</f>
        <v/>
      </c>
    </row>
    <row r="68" spans="1:10" ht="36.75" customHeight="1" x14ac:dyDescent="0.25">
      <c r="A68" s="181"/>
      <c r="B68" s="186" t="s">
        <v>88</v>
      </c>
      <c r="C68" s="187" t="s">
        <v>89</v>
      </c>
      <c r="D68" s="188"/>
      <c r="E68" s="188"/>
      <c r="F68" s="195" t="s">
        <v>27</v>
      </c>
      <c r="G68" s="196"/>
      <c r="H68" s="196"/>
      <c r="I68" s="196">
        <f>'15 01 Pol'!G104</f>
        <v>0</v>
      </c>
      <c r="J68" s="192" t="str">
        <f>IF(I74=0,"",I68/I74*100)</f>
        <v/>
      </c>
    </row>
    <row r="69" spans="1:10" ht="36.75" customHeight="1" x14ac:dyDescent="0.25">
      <c r="A69" s="181"/>
      <c r="B69" s="186" t="s">
        <v>90</v>
      </c>
      <c r="C69" s="187" t="s">
        <v>91</v>
      </c>
      <c r="D69" s="188"/>
      <c r="E69" s="188"/>
      <c r="F69" s="195" t="s">
        <v>27</v>
      </c>
      <c r="G69" s="196"/>
      <c r="H69" s="196"/>
      <c r="I69" s="196">
        <f>'15 01 Pol'!G109</f>
        <v>0</v>
      </c>
      <c r="J69" s="192" t="str">
        <f>IF(I74=0,"",I69/I74*100)</f>
        <v/>
      </c>
    </row>
    <row r="70" spans="1:10" ht="36.75" customHeight="1" x14ac:dyDescent="0.25">
      <c r="A70" s="181"/>
      <c r="B70" s="186" t="s">
        <v>92</v>
      </c>
      <c r="C70" s="187" t="s">
        <v>93</v>
      </c>
      <c r="D70" s="188"/>
      <c r="E70" s="188"/>
      <c r="F70" s="195" t="s">
        <v>27</v>
      </c>
      <c r="G70" s="196"/>
      <c r="H70" s="196"/>
      <c r="I70" s="196">
        <f>'15 01 Pol'!G111</f>
        <v>0</v>
      </c>
      <c r="J70" s="192" t="str">
        <f>IF(I74=0,"",I70/I74*100)</f>
        <v/>
      </c>
    </row>
    <row r="71" spans="1:10" ht="36.75" customHeight="1" x14ac:dyDescent="0.25">
      <c r="A71" s="181"/>
      <c r="B71" s="186" t="s">
        <v>94</v>
      </c>
      <c r="C71" s="187" t="s">
        <v>95</v>
      </c>
      <c r="D71" s="188"/>
      <c r="E71" s="188"/>
      <c r="F71" s="195" t="s">
        <v>27</v>
      </c>
      <c r="G71" s="196"/>
      <c r="H71" s="196"/>
      <c r="I71" s="196">
        <f>'15 01 Pol'!G116</f>
        <v>0</v>
      </c>
      <c r="J71" s="192" t="str">
        <f>IF(I74=0,"",I71/I74*100)</f>
        <v/>
      </c>
    </row>
    <row r="72" spans="1:10" ht="36.75" customHeight="1" x14ac:dyDescent="0.25">
      <c r="A72" s="181"/>
      <c r="B72" s="186" t="s">
        <v>96</v>
      </c>
      <c r="C72" s="187" t="s">
        <v>97</v>
      </c>
      <c r="D72" s="188"/>
      <c r="E72" s="188"/>
      <c r="F72" s="195" t="s">
        <v>28</v>
      </c>
      <c r="G72" s="196"/>
      <c r="H72" s="196"/>
      <c r="I72" s="196">
        <f>'15 01 Pol'!G118</f>
        <v>0</v>
      </c>
      <c r="J72" s="192" t="str">
        <f>IF(I74=0,"",I72/I74*100)</f>
        <v/>
      </c>
    </row>
    <row r="73" spans="1:10" ht="36.75" customHeight="1" x14ac:dyDescent="0.25">
      <c r="A73" s="181"/>
      <c r="B73" s="186" t="s">
        <v>98</v>
      </c>
      <c r="C73" s="187" t="s">
        <v>99</v>
      </c>
      <c r="D73" s="188"/>
      <c r="E73" s="188"/>
      <c r="F73" s="195" t="s">
        <v>100</v>
      </c>
      <c r="G73" s="196"/>
      <c r="H73" s="196"/>
      <c r="I73" s="196">
        <f>'15 01 Pol'!G126</f>
        <v>0</v>
      </c>
      <c r="J73" s="192" t="str">
        <f>IF(I74=0,"",I73/I74*100)</f>
        <v/>
      </c>
    </row>
    <row r="74" spans="1:10" ht="25.5" customHeight="1" x14ac:dyDescent="0.25">
      <c r="A74" s="182"/>
      <c r="B74" s="189" t="s">
        <v>1</v>
      </c>
      <c r="C74" s="190"/>
      <c r="D74" s="191"/>
      <c r="E74" s="191"/>
      <c r="F74" s="197"/>
      <c r="G74" s="198"/>
      <c r="H74" s="198"/>
      <c r="I74" s="198">
        <f>SUM(I52:I73)</f>
        <v>0</v>
      </c>
      <c r="J74" s="193">
        <f>SUM(J52:J73)</f>
        <v>0</v>
      </c>
    </row>
    <row r="75" spans="1:10" x14ac:dyDescent="0.25">
      <c r="F75" s="135"/>
      <c r="G75" s="135"/>
      <c r="H75" s="135"/>
      <c r="I75" s="135"/>
      <c r="J75" s="194"/>
    </row>
    <row r="76" spans="1:10" x14ac:dyDescent="0.25">
      <c r="F76" s="135"/>
      <c r="G76" s="135"/>
      <c r="H76" s="135"/>
      <c r="I76" s="135"/>
      <c r="J76" s="194"/>
    </row>
    <row r="77" spans="1:10" x14ac:dyDescent="0.25">
      <c r="F77" s="135"/>
      <c r="G77" s="135"/>
      <c r="H77" s="135"/>
      <c r="I77" s="135"/>
      <c r="J77" s="1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C73:E73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354C-0196-44B8-B270-F9C35291E2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38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00" t="s">
        <v>7</v>
      </c>
      <c r="B1" s="200"/>
      <c r="C1" s="200"/>
      <c r="D1" s="200"/>
      <c r="E1" s="200"/>
      <c r="F1" s="200"/>
      <c r="G1" s="200"/>
      <c r="AG1" t="s">
        <v>103</v>
      </c>
    </row>
    <row r="2" spans="1:60" ht="25.05" customHeight="1" x14ac:dyDescent="0.25">
      <c r="A2" s="201" t="s">
        <v>8</v>
      </c>
      <c r="B2" s="49" t="s">
        <v>49</v>
      </c>
      <c r="C2" s="204" t="s">
        <v>50</v>
      </c>
      <c r="D2" s="202"/>
      <c r="E2" s="202"/>
      <c r="F2" s="202"/>
      <c r="G2" s="203"/>
      <c r="AG2" t="s">
        <v>104</v>
      </c>
    </row>
    <row r="3" spans="1:60" ht="25.05" customHeight="1" x14ac:dyDescent="0.25">
      <c r="A3" s="201" t="s">
        <v>9</v>
      </c>
      <c r="B3" s="49" t="s">
        <v>45</v>
      </c>
      <c r="C3" s="204" t="s">
        <v>46</v>
      </c>
      <c r="D3" s="202"/>
      <c r="E3" s="202"/>
      <c r="F3" s="202"/>
      <c r="G3" s="203"/>
      <c r="AC3" s="179" t="s">
        <v>104</v>
      </c>
      <c r="AG3" t="s">
        <v>105</v>
      </c>
    </row>
    <row r="4" spans="1:60" ht="25.05" customHeight="1" x14ac:dyDescent="0.25">
      <c r="A4" s="205" t="s">
        <v>10</v>
      </c>
      <c r="B4" s="206" t="s">
        <v>43</v>
      </c>
      <c r="C4" s="207" t="s">
        <v>44</v>
      </c>
      <c r="D4" s="208"/>
      <c r="E4" s="208"/>
      <c r="F4" s="208"/>
      <c r="G4" s="209"/>
      <c r="AG4" t="s">
        <v>106</v>
      </c>
    </row>
    <row r="5" spans="1:60" x14ac:dyDescent="0.25">
      <c r="D5" s="10"/>
    </row>
    <row r="6" spans="1:60" ht="39.6" x14ac:dyDescent="0.25">
      <c r="A6" s="211" t="s">
        <v>107</v>
      </c>
      <c r="B6" s="213" t="s">
        <v>108</v>
      </c>
      <c r="C6" s="213" t="s">
        <v>109</v>
      </c>
      <c r="D6" s="212" t="s">
        <v>110</v>
      </c>
      <c r="E6" s="211" t="s">
        <v>111</v>
      </c>
      <c r="F6" s="210" t="s">
        <v>112</v>
      </c>
      <c r="G6" s="211" t="s">
        <v>31</v>
      </c>
      <c r="H6" s="214" t="s">
        <v>32</v>
      </c>
      <c r="I6" s="214" t="s">
        <v>113</v>
      </c>
      <c r="J6" s="214" t="s">
        <v>33</v>
      </c>
      <c r="K6" s="214" t="s">
        <v>114</v>
      </c>
      <c r="L6" s="214" t="s">
        <v>115</v>
      </c>
      <c r="M6" s="214" t="s">
        <v>116</v>
      </c>
      <c r="N6" s="214" t="s">
        <v>117</v>
      </c>
      <c r="O6" s="214" t="s">
        <v>118</v>
      </c>
      <c r="P6" s="214" t="s">
        <v>119</v>
      </c>
      <c r="Q6" s="214" t="s">
        <v>120</v>
      </c>
      <c r="R6" s="214" t="s">
        <v>121</v>
      </c>
      <c r="S6" s="214" t="s">
        <v>122</v>
      </c>
      <c r="T6" s="214" t="s">
        <v>123</v>
      </c>
      <c r="U6" s="214" t="s">
        <v>124</v>
      </c>
      <c r="V6" s="214" t="s">
        <v>125</v>
      </c>
      <c r="W6" s="214" t="s">
        <v>126</v>
      </c>
      <c r="X6" s="214" t="s">
        <v>127</v>
      </c>
      <c r="Y6" s="214" t="s">
        <v>128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41" t="s">
        <v>129</v>
      </c>
      <c r="B8" s="242" t="s">
        <v>56</v>
      </c>
      <c r="C8" s="263" t="s">
        <v>57</v>
      </c>
      <c r="D8" s="243"/>
      <c r="E8" s="244"/>
      <c r="F8" s="245"/>
      <c r="G8" s="246">
        <f>SUMIF(AG9:AG15,"&lt;&gt;NOR",G9:G15)</f>
        <v>0</v>
      </c>
      <c r="H8" s="240"/>
      <c r="I8" s="240">
        <f>SUM(I9:I15)</f>
        <v>0</v>
      </c>
      <c r="J8" s="240"/>
      <c r="K8" s="240">
        <f>SUM(K9:K15)</f>
        <v>0</v>
      </c>
      <c r="L8" s="240"/>
      <c r="M8" s="240">
        <f>SUM(M9:M15)</f>
        <v>0</v>
      </c>
      <c r="N8" s="239"/>
      <c r="O8" s="239">
        <f>SUM(O9:O15)</f>
        <v>1.34</v>
      </c>
      <c r="P8" s="239"/>
      <c r="Q8" s="239">
        <f>SUM(Q9:Q15)</f>
        <v>0</v>
      </c>
      <c r="R8" s="240"/>
      <c r="S8" s="240"/>
      <c r="T8" s="240"/>
      <c r="U8" s="240"/>
      <c r="V8" s="240">
        <f>SUM(V9:V15)</f>
        <v>9.11</v>
      </c>
      <c r="W8" s="240"/>
      <c r="X8" s="240"/>
      <c r="Y8" s="240"/>
      <c r="AG8" t="s">
        <v>130</v>
      </c>
    </row>
    <row r="9" spans="1:60" ht="20.399999999999999" outlineLevel="1" x14ac:dyDescent="0.25">
      <c r="A9" s="254">
        <v>1</v>
      </c>
      <c r="B9" s="255" t="s">
        <v>131</v>
      </c>
      <c r="C9" s="264" t="s">
        <v>132</v>
      </c>
      <c r="D9" s="256" t="s">
        <v>133</v>
      </c>
      <c r="E9" s="257">
        <v>1</v>
      </c>
      <c r="F9" s="258"/>
      <c r="G9" s="259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15</v>
      </c>
      <c r="M9" s="235">
        <f>G9*(1+L9/100)</f>
        <v>0</v>
      </c>
      <c r="N9" s="234">
        <v>5.0110000000000002E-2</v>
      </c>
      <c r="O9" s="234">
        <f>ROUND(E9*N9,2)</f>
        <v>0.05</v>
      </c>
      <c r="P9" s="234">
        <v>0</v>
      </c>
      <c r="Q9" s="234">
        <f>ROUND(E9*P9,2)</f>
        <v>0</v>
      </c>
      <c r="R9" s="235"/>
      <c r="S9" s="235" t="s">
        <v>134</v>
      </c>
      <c r="T9" s="235" t="s">
        <v>134</v>
      </c>
      <c r="U9" s="235">
        <v>0.26</v>
      </c>
      <c r="V9" s="235">
        <f>ROUND(E9*U9,2)</f>
        <v>0.26</v>
      </c>
      <c r="W9" s="235"/>
      <c r="X9" s="235" t="s">
        <v>135</v>
      </c>
      <c r="Y9" s="235" t="s">
        <v>136</v>
      </c>
      <c r="Z9" s="215"/>
      <c r="AA9" s="215"/>
      <c r="AB9" s="215"/>
      <c r="AC9" s="215"/>
      <c r="AD9" s="215"/>
      <c r="AE9" s="215"/>
      <c r="AF9" s="215"/>
      <c r="AG9" s="215" t="s">
        <v>137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48">
        <v>2</v>
      </c>
      <c r="B10" s="249" t="s">
        <v>138</v>
      </c>
      <c r="C10" s="265" t="s">
        <v>139</v>
      </c>
      <c r="D10" s="250" t="s">
        <v>140</v>
      </c>
      <c r="E10" s="251">
        <v>2.1280000000000001</v>
      </c>
      <c r="F10" s="252"/>
      <c r="G10" s="253">
        <f>ROUND(E10*F10,2)</f>
        <v>0</v>
      </c>
      <c r="H10" s="236"/>
      <c r="I10" s="235">
        <f>ROUND(E10*H10,2)</f>
        <v>0</v>
      </c>
      <c r="J10" s="236"/>
      <c r="K10" s="235">
        <f>ROUND(E10*J10,2)</f>
        <v>0</v>
      </c>
      <c r="L10" s="235">
        <v>15</v>
      </c>
      <c r="M10" s="235">
        <f>G10*(1+L10/100)</f>
        <v>0</v>
      </c>
      <c r="N10" s="234">
        <v>9.1350000000000001E-2</v>
      </c>
      <c r="O10" s="234">
        <f>ROUND(E10*N10,2)</f>
        <v>0.19</v>
      </c>
      <c r="P10" s="234">
        <v>0</v>
      </c>
      <c r="Q10" s="234">
        <f>ROUND(E10*P10,2)</f>
        <v>0</v>
      </c>
      <c r="R10" s="235"/>
      <c r="S10" s="235" t="s">
        <v>134</v>
      </c>
      <c r="T10" s="235" t="s">
        <v>134</v>
      </c>
      <c r="U10" s="235">
        <v>0.64400000000000002</v>
      </c>
      <c r="V10" s="235">
        <f>ROUND(E10*U10,2)</f>
        <v>1.37</v>
      </c>
      <c r="W10" s="235"/>
      <c r="X10" s="235" t="s">
        <v>135</v>
      </c>
      <c r="Y10" s="235" t="s">
        <v>136</v>
      </c>
      <c r="Z10" s="215"/>
      <c r="AA10" s="215"/>
      <c r="AB10" s="215"/>
      <c r="AC10" s="215"/>
      <c r="AD10" s="215"/>
      <c r="AE10" s="215"/>
      <c r="AF10" s="215"/>
      <c r="AG10" s="215" t="s">
        <v>137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 x14ac:dyDescent="0.25">
      <c r="A11" s="232"/>
      <c r="B11" s="233"/>
      <c r="C11" s="266" t="s">
        <v>141</v>
      </c>
      <c r="D11" s="237"/>
      <c r="E11" s="238">
        <v>2.1280000000000001</v>
      </c>
      <c r="F11" s="235"/>
      <c r="G11" s="235"/>
      <c r="H11" s="235"/>
      <c r="I11" s="235"/>
      <c r="J11" s="235"/>
      <c r="K11" s="235"/>
      <c r="L11" s="235"/>
      <c r="M11" s="235"/>
      <c r="N11" s="234"/>
      <c r="O11" s="234"/>
      <c r="P11" s="234"/>
      <c r="Q11" s="234"/>
      <c r="R11" s="235"/>
      <c r="S11" s="235"/>
      <c r="T11" s="235"/>
      <c r="U11" s="235"/>
      <c r="V11" s="235"/>
      <c r="W11" s="235"/>
      <c r="X11" s="235"/>
      <c r="Y11" s="235"/>
      <c r="Z11" s="215"/>
      <c r="AA11" s="215"/>
      <c r="AB11" s="215"/>
      <c r="AC11" s="215"/>
      <c r="AD11" s="215"/>
      <c r="AE11" s="215"/>
      <c r="AF11" s="215"/>
      <c r="AG11" s="215" t="s">
        <v>142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48">
        <v>3</v>
      </c>
      <c r="B12" s="249" t="s">
        <v>143</v>
      </c>
      <c r="C12" s="265" t="s">
        <v>144</v>
      </c>
      <c r="D12" s="250" t="s">
        <v>140</v>
      </c>
      <c r="E12" s="251">
        <v>5.07</v>
      </c>
      <c r="F12" s="252"/>
      <c r="G12" s="253">
        <f>ROUND(E12*F12,2)</f>
        <v>0</v>
      </c>
      <c r="H12" s="236"/>
      <c r="I12" s="235">
        <f>ROUND(E12*H12,2)</f>
        <v>0</v>
      </c>
      <c r="J12" s="236"/>
      <c r="K12" s="235">
        <f>ROUND(E12*J12,2)</f>
        <v>0</v>
      </c>
      <c r="L12" s="235">
        <v>15</v>
      </c>
      <c r="M12" s="235">
        <f>G12*(1+L12/100)</f>
        <v>0</v>
      </c>
      <c r="N12" s="234">
        <v>3.7659999999999999E-2</v>
      </c>
      <c r="O12" s="234">
        <f>ROUND(E12*N12,2)</f>
        <v>0.19</v>
      </c>
      <c r="P12" s="234">
        <v>0</v>
      </c>
      <c r="Q12" s="234">
        <f>ROUND(E12*P12,2)</f>
        <v>0</v>
      </c>
      <c r="R12" s="235"/>
      <c r="S12" s="235" t="s">
        <v>134</v>
      </c>
      <c r="T12" s="235" t="s">
        <v>134</v>
      </c>
      <c r="U12" s="235">
        <v>0.52329999999999999</v>
      </c>
      <c r="V12" s="235">
        <f>ROUND(E12*U12,2)</f>
        <v>2.65</v>
      </c>
      <c r="W12" s="235"/>
      <c r="X12" s="235" t="s">
        <v>135</v>
      </c>
      <c r="Y12" s="235" t="s">
        <v>136</v>
      </c>
      <c r="Z12" s="215"/>
      <c r="AA12" s="215"/>
      <c r="AB12" s="215"/>
      <c r="AC12" s="215"/>
      <c r="AD12" s="215"/>
      <c r="AE12" s="215"/>
      <c r="AF12" s="215"/>
      <c r="AG12" s="215" t="s">
        <v>137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5">
      <c r="A13" s="232"/>
      <c r="B13" s="233"/>
      <c r="C13" s="266" t="s">
        <v>145</v>
      </c>
      <c r="D13" s="237"/>
      <c r="E13" s="238">
        <v>5.07</v>
      </c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35"/>
      <c r="Z13" s="215"/>
      <c r="AA13" s="215"/>
      <c r="AB13" s="215"/>
      <c r="AC13" s="215"/>
      <c r="AD13" s="215"/>
      <c r="AE13" s="215"/>
      <c r="AF13" s="215"/>
      <c r="AG13" s="215" t="s">
        <v>142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48">
        <v>4</v>
      </c>
      <c r="B14" s="249" t="s">
        <v>146</v>
      </c>
      <c r="C14" s="265" t="s">
        <v>147</v>
      </c>
      <c r="D14" s="250" t="s">
        <v>140</v>
      </c>
      <c r="E14" s="251">
        <v>6.1360000000000001</v>
      </c>
      <c r="F14" s="252"/>
      <c r="G14" s="253">
        <f>ROUND(E14*F14,2)</f>
        <v>0</v>
      </c>
      <c r="H14" s="236"/>
      <c r="I14" s="235">
        <f>ROUND(E14*H14,2)</f>
        <v>0</v>
      </c>
      <c r="J14" s="236"/>
      <c r="K14" s="235">
        <f>ROUND(E14*J14,2)</f>
        <v>0</v>
      </c>
      <c r="L14" s="235">
        <v>15</v>
      </c>
      <c r="M14" s="235">
        <f>G14*(1+L14/100)</f>
        <v>0</v>
      </c>
      <c r="N14" s="234">
        <v>0.14829000000000001</v>
      </c>
      <c r="O14" s="234">
        <f>ROUND(E14*N14,2)</f>
        <v>0.91</v>
      </c>
      <c r="P14" s="234">
        <v>0</v>
      </c>
      <c r="Q14" s="234">
        <f>ROUND(E14*P14,2)</f>
        <v>0</v>
      </c>
      <c r="R14" s="235"/>
      <c r="S14" s="235" t="s">
        <v>134</v>
      </c>
      <c r="T14" s="235" t="s">
        <v>134</v>
      </c>
      <c r="U14" s="235">
        <v>0.78690000000000004</v>
      </c>
      <c r="V14" s="235">
        <f>ROUND(E14*U14,2)</f>
        <v>4.83</v>
      </c>
      <c r="W14" s="235"/>
      <c r="X14" s="235" t="s">
        <v>135</v>
      </c>
      <c r="Y14" s="235" t="s">
        <v>136</v>
      </c>
      <c r="Z14" s="215"/>
      <c r="AA14" s="215"/>
      <c r="AB14" s="215"/>
      <c r="AC14" s="215"/>
      <c r="AD14" s="215"/>
      <c r="AE14" s="215"/>
      <c r="AF14" s="215"/>
      <c r="AG14" s="215" t="s">
        <v>137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 x14ac:dyDescent="0.25">
      <c r="A15" s="232"/>
      <c r="B15" s="233"/>
      <c r="C15" s="266" t="s">
        <v>148</v>
      </c>
      <c r="D15" s="237"/>
      <c r="E15" s="238">
        <v>6.1360000000000001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35"/>
      <c r="Z15" s="215"/>
      <c r="AA15" s="215"/>
      <c r="AB15" s="215"/>
      <c r="AC15" s="215"/>
      <c r="AD15" s="215"/>
      <c r="AE15" s="215"/>
      <c r="AF15" s="215"/>
      <c r="AG15" s="215" t="s">
        <v>142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x14ac:dyDescent="0.25">
      <c r="A16" s="241" t="s">
        <v>129</v>
      </c>
      <c r="B16" s="242" t="s">
        <v>58</v>
      </c>
      <c r="C16" s="263" t="s">
        <v>59</v>
      </c>
      <c r="D16" s="243"/>
      <c r="E16" s="244"/>
      <c r="F16" s="245"/>
      <c r="G16" s="246">
        <f>SUMIF(AG17:AG20,"&lt;&gt;NOR",G17:G20)</f>
        <v>0</v>
      </c>
      <c r="H16" s="240"/>
      <c r="I16" s="240">
        <f>SUM(I17:I20)</f>
        <v>0</v>
      </c>
      <c r="J16" s="240"/>
      <c r="K16" s="240">
        <f>SUM(K17:K20)</f>
        <v>0</v>
      </c>
      <c r="L16" s="240"/>
      <c r="M16" s="240">
        <f>SUM(M17:M20)</f>
        <v>0</v>
      </c>
      <c r="N16" s="239"/>
      <c r="O16" s="239">
        <f>SUM(O17:O20)</f>
        <v>0.12000000000000001</v>
      </c>
      <c r="P16" s="239"/>
      <c r="Q16" s="239">
        <f>SUM(Q17:Q20)</f>
        <v>0</v>
      </c>
      <c r="R16" s="240"/>
      <c r="S16" s="240"/>
      <c r="T16" s="240"/>
      <c r="U16" s="240"/>
      <c r="V16" s="240">
        <f>SUM(V17:V20)</f>
        <v>9.41</v>
      </c>
      <c r="W16" s="240"/>
      <c r="X16" s="240"/>
      <c r="Y16" s="240"/>
      <c r="AG16" t="s">
        <v>130</v>
      </c>
    </row>
    <row r="17" spans="1:60" outlineLevel="1" x14ac:dyDescent="0.25">
      <c r="A17" s="248">
        <v>5</v>
      </c>
      <c r="B17" s="249" t="s">
        <v>149</v>
      </c>
      <c r="C17" s="265" t="s">
        <v>150</v>
      </c>
      <c r="D17" s="250" t="s">
        <v>140</v>
      </c>
      <c r="E17" s="251">
        <v>5.5</v>
      </c>
      <c r="F17" s="252"/>
      <c r="G17" s="253">
        <f>ROUND(E17*F17,2)</f>
        <v>0</v>
      </c>
      <c r="H17" s="236"/>
      <c r="I17" s="235">
        <f>ROUND(E17*H17,2)</f>
        <v>0</v>
      </c>
      <c r="J17" s="236"/>
      <c r="K17" s="235">
        <f>ROUND(E17*J17,2)</f>
        <v>0</v>
      </c>
      <c r="L17" s="235">
        <v>15</v>
      </c>
      <c r="M17" s="235">
        <f>G17*(1+L17/100)</f>
        <v>0</v>
      </c>
      <c r="N17" s="234">
        <v>1.1900000000000001E-2</v>
      </c>
      <c r="O17" s="234">
        <f>ROUND(E17*N17,2)</f>
        <v>7.0000000000000007E-2</v>
      </c>
      <c r="P17" s="234">
        <v>0</v>
      </c>
      <c r="Q17" s="234">
        <f>ROUND(E17*P17,2)</f>
        <v>0</v>
      </c>
      <c r="R17" s="235"/>
      <c r="S17" s="235" t="s">
        <v>134</v>
      </c>
      <c r="T17" s="235" t="s">
        <v>134</v>
      </c>
      <c r="U17" s="235">
        <v>0.95</v>
      </c>
      <c r="V17" s="235">
        <f>ROUND(E17*U17,2)</f>
        <v>5.23</v>
      </c>
      <c r="W17" s="235"/>
      <c r="X17" s="235" t="s">
        <v>135</v>
      </c>
      <c r="Y17" s="235" t="s">
        <v>136</v>
      </c>
      <c r="Z17" s="215"/>
      <c r="AA17" s="215"/>
      <c r="AB17" s="215"/>
      <c r="AC17" s="215"/>
      <c r="AD17" s="215"/>
      <c r="AE17" s="215"/>
      <c r="AF17" s="215"/>
      <c r="AG17" s="215" t="s">
        <v>137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5">
      <c r="A18" s="232"/>
      <c r="B18" s="233"/>
      <c r="C18" s="266" t="s">
        <v>151</v>
      </c>
      <c r="D18" s="237"/>
      <c r="E18" s="238">
        <v>5.5</v>
      </c>
      <c r="F18" s="235"/>
      <c r="G18" s="235"/>
      <c r="H18" s="235"/>
      <c r="I18" s="235"/>
      <c r="J18" s="235"/>
      <c r="K18" s="235"/>
      <c r="L18" s="235"/>
      <c r="M18" s="235"/>
      <c r="N18" s="234"/>
      <c r="O18" s="234"/>
      <c r="P18" s="234"/>
      <c r="Q18" s="234"/>
      <c r="R18" s="235"/>
      <c r="S18" s="235"/>
      <c r="T18" s="235"/>
      <c r="U18" s="235"/>
      <c r="V18" s="235"/>
      <c r="W18" s="235"/>
      <c r="X18" s="235"/>
      <c r="Y18" s="235"/>
      <c r="Z18" s="215"/>
      <c r="AA18" s="215"/>
      <c r="AB18" s="215"/>
      <c r="AC18" s="215"/>
      <c r="AD18" s="215"/>
      <c r="AE18" s="215"/>
      <c r="AF18" s="215"/>
      <c r="AG18" s="215" t="s">
        <v>142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48">
        <v>6</v>
      </c>
      <c r="B19" s="249" t="s">
        <v>152</v>
      </c>
      <c r="C19" s="265" t="s">
        <v>153</v>
      </c>
      <c r="D19" s="250" t="s">
        <v>140</v>
      </c>
      <c r="E19" s="251">
        <v>4.4000000000000004</v>
      </c>
      <c r="F19" s="252"/>
      <c r="G19" s="253">
        <f>ROUND(E19*F19,2)</f>
        <v>0</v>
      </c>
      <c r="H19" s="236"/>
      <c r="I19" s="235">
        <f>ROUND(E19*H19,2)</f>
        <v>0</v>
      </c>
      <c r="J19" s="236"/>
      <c r="K19" s="235">
        <f>ROUND(E19*J19,2)</f>
        <v>0</v>
      </c>
      <c r="L19" s="235">
        <v>15</v>
      </c>
      <c r="M19" s="235">
        <f>G19*(1+L19/100)</f>
        <v>0</v>
      </c>
      <c r="N19" s="234">
        <v>1.201E-2</v>
      </c>
      <c r="O19" s="234">
        <f>ROUND(E19*N19,2)</f>
        <v>0.05</v>
      </c>
      <c r="P19" s="234">
        <v>0</v>
      </c>
      <c r="Q19" s="234">
        <f>ROUND(E19*P19,2)</f>
        <v>0</v>
      </c>
      <c r="R19" s="235"/>
      <c r="S19" s="235" t="s">
        <v>134</v>
      </c>
      <c r="T19" s="235" t="s">
        <v>134</v>
      </c>
      <c r="U19" s="235">
        <v>0.95</v>
      </c>
      <c r="V19" s="235">
        <f>ROUND(E19*U19,2)</f>
        <v>4.18</v>
      </c>
      <c r="W19" s="235"/>
      <c r="X19" s="235" t="s">
        <v>135</v>
      </c>
      <c r="Y19" s="235" t="s">
        <v>136</v>
      </c>
      <c r="Z19" s="215"/>
      <c r="AA19" s="215"/>
      <c r="AB19" s="215"/>
      <c r="AC19" s="215"/>
      <c r="AD19" s="215"/>
      <c r="AE19" s="215"/>
      <c r="AF19" s="215"/>
      <c r="AG19" s="215" t="s">
        <v>137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5">
      <c r="A20" s="232"/>
      <c r="B20" s="233"/>
      <c r="C20" s="266" t="s">
        <v>154</v>
      </c>
      <c r="D20" s="237"/>
      <c r="E20" s="238">
        <v>4.4000000000000004</v>
      </c>
      <c r="F20" s="235"/>
      <c r="G20" s="235"/>
      <c r="H20" s="235"/>
      <c r="I20" s="235"/>
      <c r="J20" s="235"/>
      <c r="K20" s="235"/>
      <c r="L20" s="235"/>
      <c r="M20" s="235"/>
      <c r="N20" s="234"/>
      <c r="O20" s="234"/>
      <c r="P20" s="234"/>
      <c r="Q20" s="234"/>
      <c r="R20" s="235"/>
      <c r="S20" s="235"/>
      <c r="T20" s="235"/>
      <c r="U20" s="235"/>
      <c r="V20" s="235"/>
      <c r="W20" s="235"/>
      <c r="X20" s="235"/>
      <c r="Y20" s="235"/>
      <c r="Z20" s="215"/>
      <c r="AA20" s="215"/>
      <c r="AB20" s="215"/>
      <c r="AC20" s="215"/>
      <c r="AD20" s="215"/>
      <c r="AE20" s="215"/>
      <c r="AF20" s="215"/>
      <c r="AG20" s="215" t="s">
        <v>142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5">
      <c r="A21" s="241" t="s">
        <v>129</v>
      </c>
      <c r="B21" s="242" t="s">
        <v>60</v>
      </c>
      <c r="C21" s="263" t="s">
        <v>61</v>
      </c>
      <c r="D21" s="243"/>
      <c r="E21" s="244"/>
      <c r="F21" s="245"/>
      <c r="G21" s="246">
        <f>SUMIF(AG22:AG31,"&lt;&gt;NOR",G22:G31)</f>
        <v>0</v>
      </c>
      <c r="H21" s="240"/>
      <c r="I21" s="240">
        <f>SUM(I22:I31)</f>
        <v>0</v>
      </c>
      <c r="J21" s="240"/>
      <c r="K21" s="240">
        <f>SUM(K22:K31)</f>
        <v>0</v>
      </c>
      <c r="L21" s="240"/>
      <c r="M21" s="240">
        <f>SUM(M22:M31)</f>
        <v>0</v>
      </c>
      <c r="N21" s="239"/>
      <c r="O21" s="239">
        <f>SUM(O22:O31)</f>
        <v>0.48000000000000004</v>
      </c>
      <c r="P21" s="239"/>
      <c r="Q21" s="239">
        <f>SUM(Q22:Q31)</f>
        <v>0</v>
      </c>
      <c r="R21" s="240"/>
      <c r="S21" s="240"/>
      <c r="T21" s="240"/>
      <c r="U21" s="240"/>
      <c r="V21" s="240">
        <f>SUM(V22:V31)</f>
        <v>59.400000000000006</v>
      </c>
      <c r="W21" s="240"/>
      <c r="X21" s="240"/>
      <c r="Y21" s="240"/>
      <c r="AG21" t="s">
        <v>130</v>
      </c>
    </row>
    <row r="22" spans="1:60" outlineLevel="1" x14ac:dyDescent="0.25">
      <c r="A22" s="248">
        <v>7</v>
      </c>
      <c r="B22" s="249" t="s">
        <v>155</v>
      </c>
      <c r="C22" s="265" t="s">
        <v>156</v>
      </c>
      <c r="D22" s="250" t="s">
        <v>140</v>
      </c>
      <c r="E22" s="251">
        <v>29.2</v>
      </c>
      <c r="F22" s="252"/>
      <c r="G22" s="253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15</v>
      </c>
      <c r="M22" s="235">
        <f>G22*(1+L22/100)</f>
        <v>0</v>
      </c>
      <c r="N22" s="234">
        <v>3.0699999999999998E-3</v>
      </c>
      <c r="O22" s="234">
        <f>ROUND(E22*N22,2)</f>
        <v>0.09</v>
      </c>
      <c r="P22" s="234">
        <v>0</v>
      </c>
      <c r="Q22" s="234">
        <f>ROUND(E22*P22,2)</f>
        <v>0</v>
      </c>
      <c r="R22" s="235"/>
      <c r="S22" s="235" t="s">
        <v>134</v>
      </c>
      <c r="T22" s="235" t="s">
        <v>134</v>
      </c>
      <c r="U22" s="235">
        <v>0.31</v>
      </c>
      <c r="V22" s="235">
        <f>ROUND(E22*U22,2)</f>
        <v>9.0500000000000007</v>
      </c>
      <c r="W22" s="235"/>
      <c r="X22" s="235" t="s">
        <v>135</v>
      </c>
      <c r="Y22" s="235" t="s">
        <v>136</v>
      </c>
      <c r="Z22" s="215"/>
      <c r="AA22" s="215"/>
      <c r="AB22" s="215"/>
      <c r="AC22" s="215"/>
      <c r="AD22" s="215"/>
      <c r="AE22" s="215"/>
      <c r="AF22" s="215"/>
      <c r="AG22" s="215" t="s">
        <v>137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5">
      <c r="A23" s="232"/>
      <c r="B23" s="233"/>
      <c r="C23" s="266" t="s">
        <v>157</v>
      </c>
      <c r="D23" s="237"/>
      <c r="E23" s="238">
        <v>29.2</v>
      </c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35"/>
      <c r="Z23" s="215"/>
      <c r="AA23" s="215"/>
      <c r="AB23" s="215"/>
      <c r="AC23" s="215"/>
      <c r="AD23" s="215"/>
      <c r="AE23" s="215"/>
      <c r="AF23" s="215"/>
      <c r="AG23" s="215" t="s">
        <v>142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0.399999999999999" outlineLevel="1" x14ac:dyDescent="0.25">
      <c r="A24" s="248">
        <v>8</v>
      </c>
      <c r="B24" s="249" t="s">
        <v>158</v>
      </c>
      <c r="C24" s="265" t="s">
        <v>159</v>
      </c>
      <c r="D24" s="250" t="s">
        <v>140</v>
      </c>
      <c r="E24" s="251">
        <v>121.506</v>
      </c>
      <c r="F24" s="252"/>
      <c r="G24" s="253">
        <f>ROUND(E24*F24,2)</f>
        <v>0</v>
      </c>
      <c r="H24" s="236"/>
      <c r="I24" s="235">
        <f>ROUND(E24*H24,2)</f>
        <v>0</v>
      </c>
      <c r="J24" s="236"/>
      <c r="K24" s="235">
        <f>ROUND(E24*J24,2)</f>
        <v>0</v>
      </c>
      <c r="L24" s="235">
        <v>15</v>
      </c>
      <c r="M24" s="235">
        <f>G24*(1+L24/100)</f>
        <v>0</v>
      </c>
      <c r="N24" s="234">
        <v>2.5000000000000001E-3</v>
      </c>
      <c r="O24" s="234">
        <f>ROUND(E24*N24,2)</f>
        <v>0.3</v>
      </c>
      <c r="P24" s="234">
        <v>0</v>
      </c>
      <c r="Q24" s="234">
        <f>ROUND(E24*P24,2)</f>
        <v>0</v>
      </c>
      <c r="R24" s="235"/>
      <c r="S24" s="235" t="s">
        <v>134</v>
      </c>
      <c r="T24" s="235" t="s">
        <v>134</v>
      </c>
      <c r="U24" s="235">
        <v>0.24</v>
      </c>
      <c r="V24" s="235">
        <f>ROUND(E24*U24,2)</f>
        <v>29.16</v>
      </c>
      <c r="W24" s="235"/>
      <c r="X24" s="235" t="s">
        <v>135</v>
      </c>
      <c r="Y24" s="235" t="s">
        <v>136</v>
      </c>
      <c r="Z24" s="215"/>
      <c r="AA24" s="215"/>
      <c r="AB24" s="215"/>
      <c r="AC24" s="215"/>
      <c r="AD24" s="215"/>
      <c r="AE24" s="215"/>
      <c r="AF24" s="215"/>
      <c r="AG24" s="215" t="s">
        <v>137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0.399999999999999" outlineLevel="2" x14ac:dyDescent="0.25">
      <c r="A25" s="232"/>
      <c r="B25" s="233"/>
      <c r="C25" s="266" t="s">
        <v>160</v>
      </c>
      <c r="D25" s="237"/>
      <c r="E25" s="238">
        <v>121.506</v>
      </c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35"/>
      <c r="Z25" s="215"/>
      <c r="AA25" s="215"/>
      <c r="AB25" s="215"/>
      <c r="AC25" s="215"/>
      <c r="AD25" s="215"/>
      <c r="AE25" s="215"/>
      <c r="AF25" s="215"/>
      <c r="AG25" s="215" t="s">
        <v>142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54">
        <v>9</v>
      </c>
      <c r="B26" s="255" t="s">
        <v>161</v>
      </c>
      <c r="C26" s="264" t="s">
        <v>162</v>
      </c>
      <c r="D26" s="256" t="s">
        <v>140</v>
      </c>
      <c r="E26" s="257">
        <v>150.69999999999999</v>
      </c>
      <c r="F26" s="258"/>
      <c r="G26" s="259">
        <f>ROUND(E26*F26,2)</f>
        <v>0</v>
      </c>
      <c r="H26" s="236"/>
      <c r="I26" s="235">
        <f>ROUND(E26*H26,2)</f>
        <v>0</v>
      </c>
      <c r="J26" s="236"/>
      <c r="K26" s="235">
        <f>ROUND(E26*J26,2)</f>
        <v>0</v>
      </c>
      <c r="L26" s="235">
        <v>15</v>
      </c>
      <c r="M26" s="235">
        <f>G26*(1+L26/100)</f>
        <v>0</v>
      </c>
      <c r="N26" s="234">
        <v>2.1000000000000001E-4</v>
      </c>
      <c r="O26" s="234">
        <f>ROUND(E26*N26,2)</f>
        <v>0.03</v>
      </c>
      <c r="P26" s="234">
        <v>0</v>
      </c>
      <c r="Q26" s="234">
        <f>ROUND(E26*P26,2)</f>
        <v>0</v>
      </c>
      <c r="R26" s="235"/>
      <c r="S26" s="235" t="s">
        <v>134</v>
      </c>
      <c r="T26" s="235" t="s">
        <v>163</v>
      </c>
      <c r="U26" s="235">
        <v>7.0000000000000007E-2</v>
      </c>
      <c r="V26" s="235">
        <f>ROUND(E26*U26,2)</f>
        <v>10.55</v>
      </c>
      <c r="W26" s="235"/>
      <c r="X26" s="235" t="s">
        <v>135</v>
      </c>
      <c r="Y26" s="235" t="s">
        <v>136</v>
      </c>
      <c r="Z26" s="215"/>
      <c r="AA26" s="215"/>
      <c r="AB26" s="215"/>
      <c r="AC26" s="215"/>
      <c r="AD26" s="215"/>
      <c r="AE26" s="215"/>
      <c r="AF26" s="215"/>
      <c r="AG26" s="215" t="s">
        <v>137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0.399999999999999" outlineLevel="1" x14ac:dyDescent="0.25">
      <c r="A27" s="254">
        <v>10</v>
      </c>
      <c r="B27" s="255" t="s">
        <v>164</v>
      </c>
      <c r="C27" s="264" t="s">
        <v>165</v>
      </c>
      <c r="D27" s="256" t="s">
        <v>166</v>
      </c>
      <c r="E27" s="257">
        <v>1</v>
      </c>
      <c r="F27" s="258"/>
      <c r="G27" s="259">
        <f>ROUND(E27*F27,2)</f>
        <v>0</v>
      </c>
      <c r="H27" s="236"/>
      <c r="I27" s="235">
        <f>ROUND(E27*H27,2)</f>
        <v>0</v>
      </c>
      <c r="J27" s="236"/>
      <c r="K27" s="235">
        <f>ROUND(E27*J27,2)</f>
        <v>0</v>
      </c>
      <c r="L27" s="235">
        <v>15</v>
      </c>
      <c r="M27" s="235">
        <f>G27*(1+L27/100)</f>
        <v>0</v>
      </c>
      <c r="N27" s="234">
        <v>2.66E-3</v>
      </c>
      <c r="O27" s="234">
        <f>ROUND(E27*N27,2)</f>
        <v>0</v>
      </c>
      <c r="P27" s="234">
        <v>0</v>
      </c>
      <c r="Q27" s="234">
        <f>ROUND(E27*P27,2)</f>
        <v>0</v>
      </c>
      <c r="R27" s="235"/>
      <c r="S27" s="235" t="s">
        <v>134</v>
      </c>
      <c r="T27" s="235" t="s">
        <v>163</v>
      </c>
      <c r="U27" s="235">
        <v>4.795E-2</v>
      </c>
      <c r="V27" s="235">
        <f>ROUND(E27*U27,2)</f>
        <v>0.05</v>
      </c>
      <c r="W27" s="235"/>
      <c r="X27" s="235" t="s">
        <v>135</v>
      </c>
      <c r="Y27" s="235" t="s">
        <v>136</v>
      </c>
      <c r="Z27" s="215"/>
      <c r="AA27" s="215"/>
      <c r="AB27" s="215"/>
      <c r="AC27" s="215"/>
      <c r="AD27" s="215"/>
      <c r="AE27" s="215"/>
      <c r="AF27" s="215"/>
      <c r="AG27" s="215" t="s">
        <v>137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40.799999999999997" outlineLevel="1" x14ac:dyDescent="0.25">
      <c r="A28" s="254">
        <v>11</v>
      </c>
      <c r="B28" s="255" t="s">
        <v>167</v>
      </c>
      <c r="C28" s="264" t="s">
        <v>168</v>
      </c>
      <c r="D28" s="256" t="s">
        <v>166</v>
      </c>
      <c r="E28" s="257">
        <v>1</v>
      </c>
      <c r="F28" s="258"/>
      <c r="G28" s="259">
        <f>ROUND(E28*F28,2)</f>
        <v>0</v>
      </c>
      <c r="H28" s="236"/>
      <c r="I28" s="235">
        <f>ROUND(E28*H28,2)</f>
        <v>0</v>
      </c>
      <c r="J28" s="236"/>
      <c r="K28" s="235">
        <f>ROUND(E28*J28,2)</f>
        <v>0</v>
      </c>
      <c r="L28" s="235">
        <v>15</v>
      </c>
      <c r="M28" s="235">
        <f>G28*(1+L28/100)</f>
        <v>0</v>
      </c>
      <c r="N28" s="234">
        <v>5.3690000000000002E-2</v>
      </c>
      <c r="O28" s="234">
        <f>ROUND(E28*N28,2)</f>
        <v>0.05</v>
      </c>
      <c r="P28" s="234">
        <v>0</v>
      </c>
      <c r="Q28" s="234">
        <f>ROUND(E28*P28,2)</f>
        <v>0</v>
      </c>
      <c r="R28" s="235"/>
      <c r="S28" s="235" t="s">
        <v>134</v>
      </c>
      <c r="T28" s="235" t="s">
        <v>163</v>
      </c>
      <c r="U28" s="235">
        <v>1.17717</v>
      </c>
      <c r="V28" s="235">
        <f>ROUND(E28*U28,2)</f>
        <v>1.18</v>
      </c>
      <c r="W28" s="235"/>
      <c r="X28" s="235" t="s">
        <v>135</v>
      </c>
      <c r="Y28" s="235" t="s">
        <v>136</v>
      </c>
      <c r="Z28" s="215"/>
      <c r="AA28" s="215"/>
      <c r="AB28" s="215"/>
      <c r="AC28" s="215"/>
      <c r="AD28" s="215"/>
      <c r="AE28" s="215"/>
      <c r="AF28" s="215"/>
      <c r="AG28" s="215" t="s">
        <v>137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48">
        <v>12</v>
      </c>
      <c r="B29" s="249" t="s">
        <v>169</v>
      </c>
      <c r="C29" s="265" t="s">
        <v>170</v>
      </c>
      <c r="D29" s="250" t="s">
        <v>140</v>
      </c>
      <c r="E29" s="251">
        <v>39.198</v>
      </c>
      <c r="F29" s="252"/>
      <c r="G29" s="253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15</v>
      </c>
      <c r="M29" s="235">
        <f>G29*(1+L29/100)</f>
        <v>0</v>
      </c>
      <c r="N29" s="234">
        <v>3.4000000000000002E-4</v>
      </c>
      <c r="O29" s="234">
        <f>ROUND(E29*N29,2)</f>
        <v>0.01</v>
      </c>
      <c r="P29" s="234">
        <v>0</v>
      </c>
      <c r="Q29" s="234">
        <f>ROUND(E29*P29,2)</f>
        <v>0</v>
      </c>
      <c r="R29" s="235"/>
      <c r="S29" s="235" t="s">
        <v>134</v>
      </c>
      <c r="T29" s="235" t="s">
        <v>134</v>
      </c>
      <c r="U29" s="235">
        <v>0.24</v>
      </c>
      <c r="V29" s="235">
        <f>ROUND(E29*U29,2)</f>
        <v>9.41</v>
      </c>
      <c r="W29" s="235"/>
      <c r="X29" s="235" t="s">
        <v>135</v>
      </c>
      <c r="Y29" s="235" t="s">
        <v>136</v>
      </c>
      <c r="Z29" s="215"/>
      <c r="AA29" s="215"/>
      <c r="AB29" s="215"/>
      <c r="AC29" s="215"/>
      <c r="AD29" s="215"/>
      <c r="AE29" s="215"/>
      <c r="AF29" s="215"/>
      <c r="AG29" s="215" t="s">
        <v>137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5">
      <c r="A30" s="232"/>
      <c r="B30" s="233"/>
      <c r="C30" s="266" t="s">
        <v>171</v>
      </c>
      <c r="D30" s="237"/>
      <c r="E30" s="238">
        <v>29.198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35"/>
      <c r="Z30" s="215"/>
      <c r="AA30" s="215"/>
      <c r="AB30" s="215"/>
      <c r="AC30" s="215"/>
      <c r="AD30" s="215"/>
      <c r="AE30" s="215"/>
      <c r="AF30" s="215"/>
      <c r="AG30" s="215" t="s">
        <v>142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5">
      <c r="A31" s="232"/>
      <c r="B31" s="233"/>
      <c r="C31" s="266" t="s">
        <v>172</v>
      </c>
      <c r="D31" s="237"/>
      <c r="E31" s="238">
        <v>10</v>
      </c>
      <c r="F31" s="235"/>
      <c r="G31" s="235"/>
      <c r="H31" s="235"/>
      <c r="I31" s="235"/>
      <c r="J31" s="235"/>
      <c r="K31" s="235"/>
      <c r="L31" s="235"/>
      <c r="M31" s="235"/>
      <c r="N31" s="234"/>
      <c r="O31" s="234"/>
      <c r="P31" s="234"/>
      <c r="Q31" s="234"/>
      <c r="R31" s="235"/>
      <c r="S31" s="235"/>
      <c r="T31" s="235"/>
      <c r="U31" s="235"/>
      <c r="V31" s="235"/>
      <c r="W31" s="235"/>
      <c r="X31" s="235"/>
      <c r="Y31" s="235"/>
      <c r="Z31" s="215"/>
      <c r="AA31" s="215"/>
      <c r="AB31" s="215"/>
      <c r="AC31" s="215"/>
      <c r="AD31" s="215"/>
      <c r="AE31" s="215"/>
      <c r="AF31" s="215"/>
      <c r="AG31" s="215" t="s">
        <v>142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5">
      <c r="A32" s="241" t="s">
        <v>129</v>
      </c>
      <c r="B32" s="242" t="s">
        <v>62</v>
      </c>
      <c r="C32" s="263" t="s">
        <v>63</v>
      </c>
      <c r="D32" s="243"/>
      <c r="E32" s="244"/>
      <c r="F32" s="245"/>
      <c r="G32" s="246">
        <f>SUMIF(AG33:AG35,"&lt;&gt;NOR",G33:G35)</f>
        <v>0</v>
      </c>
      <c r="H32" s="240"/>
      <c r="I32" s="240">
        <f>SUM(I33:I35)</f>
        <v>0</v>
      </c>
      <c r="J32" s="240"/>
      <c r="K32" s="240">
        <f>SUM(K33:K35)</f>
        <v>0</v>
      </c>
      <c r="L32" s="240"/>
      <c r="M32" s="240">
        <f>SUM(M33:M35)</f>
        <v>0</v>
      </c>
      <c r="N32" s="239"/>
      <c r="O32" s="239">
        <f>SUM(O33:O35)</f>
        <v>0.39</v>
      </c>
      <c r="P32" s="239"/>
      <c r="Q32" s="239">
        <f>SUM(Q33:Q35)</f>
        <v>0</v>
      </c>
      <c r="R32" s="240"/>
      <c r="S32" s="240"/>
      <c r="T32" s="240"/>
      <c r="U32" s="240"/>
      <c r="V32" s="240">
        <f>SUM(V33:V35)</f>
        <v>10.19</v>
      </c>
      <c r="W32" s="240"/>
      <c r="X32" s="240"/>
      <c r="Y32" s="240"/>
      <c r="AG32" t="s">
        <v>130</v>
      </c>
    </row>
    <row r="33" spans="1:60" outlineLevel="1" x14ac:dyDescent="0.25">
      <c r="A33" s="248">
        <v>13</v>
      </c>
      <c r="B33" s="249" t="s">
        <v>173</v>
      </c>
      <c r="C33" s="265" t="s">
        <v>174</v>
      </c>
      <c r="D33" s="250" t="s">
        <v>140</v>
      </c>
      <c r="E33" s="251">
        <v>34.700000000000003</v>
      </c>
      <c r="F33" s="252"/>
      <c r="G33" s="253">
        <f>ROUND(E33*F33,2)</f>
        <v>0</v>
      </c>
      <c r="H33" s="236"/>
      <c r="I33" s="235">
        <f>ROUND(E33*H33,2)</f>
        <v>0</v>
      </c>
      <c r="J33" s="236"/>
      <c r="K33" s="235">
        <f>ROUND(E33*J33,2)</f>
        <v>0</v>
      </c>
      <c r="L33" s="235">
        <v>15</v>
      </c>
      <c r="M33" s="235">
        <f>G33*(1+L33/100)</f>
        <v>0</v>
      </c>
      <c r="N33" s="234">
        <v>8.9200000000000008E-3</v>
      </c>
      <c r="O33" s="234">
        <f>ROUND(E33*N33,2)</f>
        <v>0.31</v>
      </c>
      <c r="P33" s="234">
        <v>0</v>
      </c>
      <c r="Q33" s="234">
        <f>ROUND(E33*P33,2)</f>
        <v>0</v>
      </c>
      <c r="R33" s="235"/>
      <c r="S33" s="235" t="s">
        <v>134</v>
      </c>
      <c r="T33" s="235" t="s">
        <v>134</v>
      </c>
      <c r="U33" s="235">
        <v>0.25800000000000001</v>
      </c>
      <c r="V33" s="235">
        <f>ROUND(E33*U33,2)</f>
        <v>8.9499999999999993</v>
      </c>
      <c r="W33" s="235"/>
      <c r="X33" s="235" t="s">
        <v>135</v>
      </c>
      <c r="Y33" s="235" t="s">
        <v>136</v>
      </c>
      <c r="Z33" s="215"/>
      <c r="AA33" s="215"/>
      <c r="AB33" s="215"/>
      <c r="AC33" s="215"/>
      <c r="AD33" s="215"/>
      <c r="AE33" s="215"/>
      <c r="AF33" s="215"/>
      <c r="AG33" s="215" t="s">
        <v>137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5">
      <c r="A34" s="232"/>
      <c r="B34" s="233"/>
      <c r="C34" s="266" t="s">
        <v>175</v>
      </c>
      <c r="D34" s="237"/>
      <c r="E34" s="238">
        <v>34.700000000000003</v>
      </c>
      <c r="F34" s="235"/>
      <c r="G34" s="235"/>
      <c r="H34" s="235"/>
      <c r="I34" s="235"/>
      <c r="J34" s="235"/>
      <c r="K34" s="235"/>
      <c r="L34" s="235"/>
      <c r="M34" s="235"/>
      <c r="N34" s="234"/>
      <c r="O34" s="234"/>
      <c r="P34" s="234"/>
      <c r="Q34" s="234"/>
      <c r="R34" s="235"/>
      <c r="S34" s="235"/>
      <c r="T34" s="235"/>
      <c r="U34" s="235"/>
      <c r="V34" s="235"/>
      <c r="W34" s="235"/>
      <c r="X34" s="235"/>
      <c r="Y34" s="235"/>
      <c r="Z34" s="215"/>
      <c r="AA34" s="215"/>
      <c r="AB34" s="215"/>
      <c r="AC34" s="215"/>
      <c r="AD34" s="215"/>
      <c r="AE34" s="215"/>
      <c r="AF34" s="215"/>
      <c r="AG34" s="215" t="s">
        <v>142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20.399999999999999" outlineLevel="1" x14ac:dyDescent="0.25">
      <c r="A35" s="254">
        <v>14</v>
      </c>
      <c r="B35" s="255" t="s">
        <v>176</v>
      </c>
      <c r="C35" s="264" t="s">
        <v>177</v>
      </c>
      <c r="D35" s="256" t="s">
        <v>140</v>
      </c>
      <c r="E35" s="257">
        <v>4.4000000000000004</v>
      </c>
      <c r="F35" s="258"/>
      <c r="G35" s="259">
        <f>ROUND(E35*F35,2)</f>
        <v>0</v>
      </c>
      <c r="H35" s="236"/>
      <c r="I35" s="235">
        <f>ROUND(E35*H35,2)</f>
        <v>0</v>
      </c>
      <c r="J35" s="236"/>
      <c r="K35" s="235">
        <f>ROUND(E35*J35,2)</f>
        <v>0</v>
      </c>
      <c r="L35" s="235">
        <v>15</v>
      </c>
      <c r="M35" s="235">
        <f>G35*(1+L35/100)</f>
        <v>0</v>
      </c>
      <c r="N35" s="234">
        <v>1.7850000000000001E-2</v>
      </c>
      <c r="O35" s="234">
        <f>ROUND(E35*N35,2)</f>
        <v>0.08</v>
      </c>
      <c r="P35" s="234">
        <v>0</v>
      </c>
      <c r="Q35" s="234">
        <f>ROUND(E35*P35,2)</f>
        <v>0</v>
      </c>
      <c r="R35" s="235"/>
      <c r="S35" s="235" t="s">
        <v>134</v>
      </c>
      <c r="T35" s="235" t="s">
        <v>134</v>
      </c>
      <c r="U35" s="235">
        <v>0.28199999999999997</v>
      </c>
      <c r="V35" s="235">
        <f>ROUND(E35*U35,2)</f>
        <v>1.24</v>
      </c>
      <c r="W35" s="235"/>
      <c r="X35" s="235" t="s">
        <v>135</v>
      </c>
      <c r="Y35" s="235" t="s">
        <v>136</v>
      </c>
      <c r="Z35" s="215"/>
      <c r="AA35" s="215"/>
      <c r="AB35" s="215"/>
      <c r="AC35" s="215"/>
      <c r="AD35" s="215"/>
      <c r="AE35" s="215"/>
      <c r="AF35" s="215"/>
      <c r="AG35" s="215" t="s">
        <v>137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x14ac:dyDescent="0.25">
      <c r="A36" s="241" t="s">
        <v>129</v>
      </c>
      <c r="B36" s="242" t="s">
        <v>64</v>
      </c>
      <c r="C36" s="263" t="s">
        <v>65</v>
      </c>
      <c r="D36" s="243"/>
      <c r="E36" s="244"/>
      <c r="F36" s="245"/>
      <c r="G36" s="246">
        <f>SUMIF(AG37:AG41,"&lt;&gt;NOR",G37:G41)</f>
        <v>0</v>
      </c>
      <c r="H36" s="240"/>
      <c r="I36" s="240">
        <f>SUM(I37:I41)</f>
        <v>0</v>
      </c>
      <c r="J36" s="240"/>
      <c r="K36" s="240">
        <f>SUM(K37:K41)</f>
        <v>0</v>
      </c>
      <c r="L36" s="240"/>
      <c r="M36" s="240">
        <f>SUM(M37:M41)</f>
        <v>0</v>
      </c>
      <c r="N36" s="239"/>
      <c r="O36" s="239">
        <f>SUM(O37:O41)</f>
        <v>0.62000000000000011</v>
      </c>
      <c r="P36" s="239"/>
      <c r="Q36" s="239">
        <f>SUM(Q37:Q41)</f>
        <v>0</v>
      </c>
      <c r="R36" s="240"/>
      <c r="S36" s="240"/>
      <c r="T36" s="240"/>
      <c r="U36" s="240"/>
      <c r="V36" s="240">
        <f>SUM(V37:V41)</f>
        <v>12.64</v>
      </c>
      <c r="W36" s="240"/>
      <c r="X36" s="240"/>
      <c r="Y36" s="240"/>
      <c r="AG36" t="s">
        <v>130</v>
      </c>
    </row>
    <row r="37" spans="1:60" ht="20.399999999999999" outlineLevel="1" x14ac:dyDescent="0.25">
      <c r="A37" s="254">
        <v>15</v>
      </c>
      <c r="B37" s="255" t="s">
        <v>178</v>
      </c>
      <c r="C37" s="264" t="s">
        <v>179</v>
      </c>
      <c r="D37" s="256" t="s">
        <v>133</v>
      </c>
      <c r="E37" s="257">
        <v>1</v>
      </c>
      <c r="F37" s="258"/>
      <c r="G37" s="259">
        <f>ROUND(E37*F37,2)</f>
        <v>0</v>
      </c>
      <c r="H37" s="236"/>
      <c r="I37" s="235">
        <f>ROUND(E37*H37,2)</f>
        <v>0</v>
      </c>
      <c r="J37" s="236"/>
      <c r="K37" s="235">
        <f>ROUND(E37*J37,2)</f>
        <v>0</v>
      </c>
      <c r="L37" s="235">
        <v>15</v>
      </c>
      <c r="M37" s="235">
        <f>G37*(1+L37/100)</f>
        <v>0</v>
      </c>
      <c r="N37" s="234">
        <v>0.49075000000000002</v>
      </c>
      <c r="O37" s="234">
        <f>ROUND(E37*N37,2)</f>
        <v>0.49</v>
      </c>
      <c r="P37" s="234">
        <v>0</v>
      </c>
      <c r="Q37" s="234">
        <f>ROUND(E37*P37,2)</f>
        <v>0</v>
      </c>
      <c r="R37" s="235"/>
      <c r="S37" s="235" t="s">
        <v>134</v>
      </c>
      <c r="T37" s="235" t="s">
        <v>134</v>
      </c>
      <c r="U37" s="235">
        <v>8.82</v>
      </c>
      <c r="V37" s="235">
        <f>ROUND(E37*U37,2)</f>
        <v>8.82</v>
      </c>
      <c r="W37" s="235"/>
      <c r="X37" s="235" t="s">
        <v>135</v>
      </c>
      <c r="Y37" s="235" t="s">
        <v>136</v>
      </c>
      <c r="Z37" s="215"/>
      <c r="AA37" s="215"/>
      <c r="AB37" s="215"/>
      <c r="AC37" s="215"/>
      <c r="AD37" s="215"/>
      <c r="AE37" s="215"/>
      <c r="AF37" s="215"/>
      <c r="AG37" s="215" t="s">
        <v>137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5">
      <c r="A38" s="254">
        <v>16</v>
      </c>
      <c r="B38" s="255" t="s">
        <v>180</v>
      </c>
      <c r="C38" s="264" t="s">
        <v>181</v>
      </c>
      <c r="D38" s="256" t="s">
        <v>133</v>
      </c>
      <c r="E38" s="257">
        <v>1</v>
      </c>
      <c r="F38" s="258"/>
      <c r="G38" s="259">
        <f>ROUND(E38*F38,2)</f>
        <v>0</v>
      </c>
      <c r="H38" s="236"/>
      <c r="I38" s="235">
        <f>ROUND(E38*H38,2)</f>
        <v>0</v>
      </c>
      <c r="J38" s="236"/>
      <c r="K38" s="235">
        <f>ROUND(E38*J38,2)</f>
        <v>0</v>
      </c>
      <c r="L38" s="235">
        <v>15</v>
      </c>
      <c r="M38" s="235">
        <f>G38*(1+L38/100)</f>
        <v>0</v>
      </c>
      <c r="N38" s="234">
        <v>4.2999999999999999E-4</v>
      </c>
      <c r="O38" s="234">
        <f>ROUND(E38*N38,2)</f>
        <v>0</v>
      </c>
      <c r="P38" s="234">
        <v>0</v>
      </c>
      <c r="Q38" s="234">
        <f>ROUND(E38*P38,2)</f>
        <v>0</v>
      </c>
      <c r="R38" s="235"/>
      <c r="S38" s="235" t="s">
        <v>134</v>
      </c>
      <c r="T38" s="235" t="s">
        <v>134</v>
      </c>
      <c r="U38" s="235">
        <v>3.82</v>
      </c>
      <c r="V38" s="235">
        <f>ROUND(E38*U38,2)</f>
        <v>3.82</v>
      </c>
      <c r="W38" s="235"/>
      <c r="X38" s="235" t="s">
        <v>135</v>
      </c>
      <c r="Y38" s="235" t="s">
        <v>136</v>
      </c>
      <c r="Z38" s="215"/>
      <c r="AA38" s="215"/>
      <c r="AB38" s="215"/>
      <c r="AC38" s="215"/>
      <c r="AD38" s="215"/>
      <c r="AE38" s="215"/>
      <c r="AF38" s="215"/>
      <c r="AG38" s="215" t="s">
        <v>137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0.399999999999999" outlineLevel="1" x14ac:dyDescent="0.25">
      <c r="A39" s="254">
        <v>17</v>
      </c>
      <c r="B39" s="255" t="s">
        <v>182</v>
      </c>
      <c r="C39" s="264" t="s">
        <v>183</v>
      </c>
      <c r="D39" s="256" t="s">
        <v>133</v>
      </c>
      <c r="E39" s="257">
        <v>1</v>
      </c>
      <c r="F39" s="258"/>
      <c r="G39" s="259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15</v>
      </c>
      <c r="M39" s="235">
        <f>G39*(1+L39/100)</f>
        <v>0</v>
      </c>
      <c r="N39" s="234">
        <v>4.5999999999999999E-2</v>
      </c>
      <c r="O39" s="234">
        <f>ROUND(E39*N39,2)</f>
        <v>0.05</v>
      </c>
      <c r="P39" s="234">
        <v>0</v>
      </c>
      <c r="Q39" s="234">
        <f>ROUND(E39*P39,2)</f>
        <v>0</v>
      </c>
      <c r="R39" s="235"/>
      <c r="S39" s="235" t="s">
        <v>184</v>
      </c>
      <c r="T39" s="235" t="s">
        <v>163</v>
      </c>
      <c r="U39" s="235">
        <v>0</v>
      </c>
      <c r="V39" s="235">
        <f>ROUND(E39*U39,2)</f>
        <v>0</v>
      </c>
      <c r="W39" s="235"/>
      <c r="X39" s="235" t="s">
        <v>185</v>
      </c>
      <c r="Y39" s="235" t="s">
        <v>136</v>
      </c>
      <c r="Z39" s="215"/>
      <c r="AA39" s="215"/>
      <c r="AB39" s="215"/>
      <c r="AC39" s="215"/>
      <c r="AD39" s="215"/>
      <c r="AE39" s="215"/>
      <c r="AF39" s="215"/>
      <c r="AG39" s="215" t="s">
        <v>186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5">
      <c r="A40" s="254">
        <v>18</v>
      </c>
      <c r="B40" s="255" t="s">
        <v>187</v>
      </c>
      <c r="C40" s="264" t="s">
        <v>188</v>
      </c>
      <c r="D40" s="256" t="s">
        <v>133</v>
      </c>
      <c r="E40" s="257">
        <v>1</v>
      </c>
      <c r="F40" s="258"/>
      <c r="G40" s="259">
        <f>ROUND(E40*F40,2)</f>
        <v>0</v>
      </c>
      <c r="H40" s="236"/>
      <c r="I40" s="235">
        <f>ROUND(E40*H40,2)</f>
        <v>0</v>
      </c>
      <c r="J40" s="236"/>
      <c r="K40" s="235">
        <f>ROUND(E40*J40,2)</f>
        <v>0</v>
      </c>
      <c r="L40" s="235">
        <v>15</v>
      </c>
      <c r="M40" s="235">
        <f>G40*(1+L40/100)</f>
        <v>0</v>
      </c>
      <c r="N40" s="234">
        <v>1.474E-2</v>
      </c>
      <c r="O40" s="234">
        <f>ROUND(E40*N40,2)</f>
        <v>0.01</v>
      </c>
      <c r="P40" s="234">
        <v>0</v>
      </c>
      <c r="Q40" s="234">
        <f>ROUND(E40*P40,2)</f>
        <v>0</v>
      </c>
      <c r="R40" s="235" t="s">
        <v>189</v>
      </c>
      <c r="S40" s="235" t="s">
        <v>134</v>
      </c>
      <c r="T40" s="235" t="s">
        <v>134</v>
      </c>
      <c r="U40" s="235">
        <v>0</v>
      </c>
      <c r="V40" s="235">
        <f>ROUND(E40*U40,2)</f>
        <v>0</v>
      </c>
      <c r="W40" s="235"/>
      <c r="X40" s="235" t="s">
        <v>185</v>
      </c>
      <c r="Y40" s="235" t="s">
        <v>136</v>
      </c>
      <c r="Z40" s="215"/>
      <c r="AA40" s="215"/>
      <c r="AB40" s="215"/>
      <c r="AC40" s="215"/>
      <c r="AD40" s="215"/>
      <c r="AE40" s="215"/>
      <c r="AF40" s="215"/>
      <c r="AG40" s="215" t="s">
        <v>186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0.399999999999999" outlineLevel="1" x14ac:dyDescent="0.25">
      <c r="A41" s="254">
        <v>19</v>
      </c>
      <c r="B41" s="255" t="s">
        <v>190</v>
      </c>
      <c r="C41" s="264" t="s">
        <v>191</v>
      </c>
      <c r="D41" s="256" t="s">
        <v>133</v>
      </c>
      <c r="E41" s="257">
        <v>1</v>
      </c>
      <c r="F41" s="258"/>
      <c r="G41" s="259">
        <f>ROUND(E41*F41,2)</f>
        <v>0</v>
      </c>
      <c r="H41" s="236"/>
      <c r="I41" s="235">
        <f>ROUND(E41*H41,2)</f>
        <v>0</v>
      </c>
      <c r="J41" s="236"/>
      <c r="K41" s="235">
        <f>ROUND(E41*J41,2)</f>
        <v>0</v>
      </c>
      <c r="L41" s="235">
        <v>15</v>
      </c>
      <c r="M41" s="235">
        <f>G41*(1+L41/100)</f>
        <v>0</v>
      </c>
      <c r="N41" s="234">
        <v>7.0999999999999994E-2</v>
      </c>
      <c r="O41" s="234">
        <f>ROUND(E41*N41,2)</f>
        <v>7.0000000000000007E-2</v>
      </c>
      <c r="P41" s="234">
        <v>0</v>
      </c>
      <c r="Q41" s="234">
        <f>ROUND(E41*P41,2)</f>
        <v>0</v>
      </c>
      <c r="R41" s="235" t="s">
        <v>189</v>
      </c>
      <c r="S41" s="235" t="s">
        <v>134</v>
      </c>
      <c r="T41" s="235" t="s">
        <v>134</v>
      </c>
      <c r="U41" s="235">
        <v>0</v>
      </c>
      <c r="V41" s="235">
        <f>ROUND(E41*U41,2)</f>
        <v>0</v>
      </c>
      <c r="W41" s="235"/>
      <c r="X41" s="235" t="s">
        <v>185</v>
      </c>
      <c r="Y41" s="235" t="s">
        <v>136</v>
      </c>
      <c r="Z41" s="215"/>
      <c r="AA41" s="215"/>
      <c r="AB41" s="215"/>
      <c r="AC41" s="215"/>
      <c r="AD41" s="215"/>
      <c r="AE41" s="215"/>
      <c r="AF41" s="215"/>
      <c r="AG41" s="215" t="s">
        <v>186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x14ac:dyDescent="0.25">
      <c r="A42" s="241" t="s">
        <v>129</v>
      </c>
      <c r="B42" s="242" t="s">
        <v>66</v>
      </c>
      <c r="C42" s="263" t="s">
        <v>67</v>
      </c>
      <c r="D42" s="243"/>
      <c r="E42" s="244"/>
      <c r="F42" s="245"/>
      <c r="G42" s="246">
        <f>SUMIF(AG43:AG44,"&lt;&gt;NOR",G43:G44)</f>
        <v>0</v>
      </c>
      <c r="H42" s="240"/>
      <c r="I42" s="240">
        <f>SUM(I43:I44)</f>
        <v>0</v>
      </c>
      <c r="J42" s="240"/>
      <c r="K42" s="240">
        <f>SUM(K43:K44)</f>
        <v>0</v>
      </c>
      <c r="L42" s="240"/>
      <c r="M42" s="240">
        <f>SUM(M43:M44)</f>
        <v>0</v>
      </c>
      <c r="N42" s="239"/>
      <c r="O42" s="239">
        <f>SUM(O43:O44)</f>
        <v>0.05</v>
      </c>
      <c r="P42" s="239"/>
      <c r="Q42" s="239">
        <f>SUM(Q43:Q44)</f>
        <v>0</v>
      </c>
      <c r="R42" s="240"/>
      <c r="S42" s="240"/>
      <c r="T42" s="240"/>
      <c r="U42" s="240"/>
      <c r="V42" s="240">
        <f>SUM(V43:V44)</f>
        <v>6.92</v>
      </c>
      <c r="W42" s="240"/>
      <c r="X42" s="240"/>
      <c r="Y42" s="240"/>
      <c r="AG42" t="s">
        <v>130</v>
      </c>
    </row>
    <row r="43" spans="1:60" outlineLevel="1" x14ac:dyDescent="0.25">
      <c r="A43" s="248">
        <v>20</v>
      </c>
      <c r="B43" s="249" t="s">
        <v>192</v>
      </c>
      <c r="C43" s="265" t="s">
        <v>193</v>
      </c>
      <c r="D43" s="250" t="s">
        <v>140</v>
      </c>
      <c r="E43" s="251">
        <v>39.1</v>
      </c>
      <c r="F43" s="252"/>
      <c r="G43" s="253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15</v>
      </c>
      <c r="M43" s="235">
        <f>G43*(1+L43/100)</f>
        <v>0</v>
      </c>
      <c r="N43" s="234">
        <v>1.2099999999999999E-3</v>
      </c>
      <c r="O43" s="234">
        <f>ROUND(E43*N43,2)</f>
        <v>0.05</v>
      </c>
      <c r="P43" s="234">
        <v>0</v>
      </c>
      <c r="Q43" s="234">
        <f>ROUND(E43*P43,2)</f>
        <v>0</v>
      </c>
      <c r="R43" s="235"/>
      <c r="S43" s="235" t="s">
        <v>134</v>
      </c>
      <c r="T43" s="235" t="s">
        <v>134</v>
      </c>
      <c r="U43" s="235">
        <v>0.17699999999999999</v>
      </c>
      <c r="V43" s="235">
        <f>ROUND(E43*U43,2)</f>
        <v>6.92</v>
      </c>
      <c r="W43" s="235"/>
      <c r="X43" s="235" t="s">
        <v>135</v>
      </c>
      <c r="Y43" s="235" t="s">
        <v>136</v>
      </c>
      <c r="Z43" s="215"/>
      <c r="AA43" s="215"/>
      <c r="AB43" s="215"/>
      <c r="AC43" s="215"/>
      <c r="AD43" s="215"/>
      <c r="AE43" s="215"/>
      <c r="AF43" s="215"/>
      <c r="AG43" s="215" t="s">
        <v>137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5">
      <c r="A44" s="232"/>
      <c r="B44" s="233"/>
      <c r="C44" s="266" t="s">
        <v>194</v>
      </c>
      <c r="D44" s="237"/>
      <c r="E44" s="238">
        <v>39.1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35"/>
      <c r="Z44" s="215"/>
      <c r="AA44" s="215"/>
      <c r="AB44" s="215"/>
      <c r="AC44" s="215"/>
      <c r="AD44" s="215"/>
      <c r="AE44" s="215"/>
      <c r="AF44" s="215"/>
      <c r="AG44" s="215" t="s">
        <v>142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6.4" x14ac:dyDescent="0.25">
      <c r="A45" s="241" t="s">
        <v>129</v>
      </c>
      <c r="B45" s="242" t="s">
        <v>68</v>
      </c>
      <c r="C45" s="263" t="s">
        <v>69</v>
      </c>
      <c r="D45" s="243"/>
      <c r="E45" s="244"/>
      <c r="F45" s="245"/>
      <c r="G45" s="246">
        <f>SUMIF(AG46:AG48,"&lt;&gt;NOR",G46:G48)</f>
        <v>0</v>
      </c>
      <c r="H45" s="240"/>
      <c r="I45" s="240">
        <f>SUM(I46:I48)</f>
        <v>0</v>
      </c>
      <c r="J45" s="240"/>
      <c r="K45" s="240">
        <f>SUM(K46:K48)</f>
        <v>0</v>
      </c>
      <c r="L45" s="240"/>
      <c r="M45" s="240">
        <f>SUM(M46:M48)</f>
        <v>0</v>
      </c>
      <c r="N45" s="239"/>
      <c r="O45" s="239">
        <f>SUM(O46:O48)</f>
        <v>0</v>
      </c>
      <c r="P45" s="239"/>
      <c r="Q45" s="239">
        <f>SUM(Q46:Q48)</f>
        <v>0</v>
      </c>
      <c r="R45" s="240"/>
      <c r="S45" s="240"/>
      <c r="T45" s="240"/>
      <c r="U45" s="240"/>
      <c r="V45" s="240">
        <f>SUM(V46:V48)</f>
        <v>13.84</v>
      </c>
      <c r="W45" s="240"/>
      <c r="X45" s="240"/>
      <c r="Y45" s="240"/>
      <c r="AG45" t="s">
        <v>130</v>
      </c>
    </row>
    <row r="46" spans="1:60" outlineLevel="1" x14ac:dyDescent="0.25">
      <c r="A46" s="248">
        <v>21</v>
      </c>
      <c r="B46" s="249" t="s">
        <v>195</v>
      </c>
      <c r="C46" s="265" t="s">
        <v>196</v>
      </c>
      <c r="D46" s="250" t="s">
        <v>140</v>
      </c>
      <c r="E46" s="251">
        <v>39.1</v>
      </c>
      <c r="F46" s="252"/>
      <c r="G46" s="253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15</v>
      </c>
      <c r="M46" s="235">
        <f>G46*(1+L46/100)</f>
        <v>0</v>
      </c>
      <c r="N46" s="234">
        <v>4.0000000000000003E-5</v>
      </c>
      <c r="O46" s="234">
        <f>ROUND(E46*N46,2)</f>
        <v>0</v>
      </c>
      <c r="P46" s="234">
        <v>0</v>
      </c>
      <c r="Q46" s="234">
        <f>ROUND(E46*P46,2)</f>
        <v>0</v>
      </c>
      <c r="R46" s="235"/>
      <c r="S46" s="235" t="s">
        <v>134</v>
      </c>
      <c r="T46" s="235" t="s">
        <v>134</v>
      </c>
      <c r="U46" s="235">
        <v>0.35399999999999998</v>
      </c>
      <c r="V46" s="235">
        <f>ROUND(E46*U46,2)</f>
        <v>13.84</v>
      </c>
      <c r="W46" s="235"/>
      <c r="X46" s="235" t="s">
        <v>135</v>
      </c>
      <c r="Y46" s="235" t="s">
        <v>136</v>
      </c>
      <c r="Z46" s="215"/>
      <c r="AA46" s="215"/>
      <c r="AB46" s="215"/>
      <c r="AC46" s="215"/>
      <c r="AD46" s="215"/>
      <c r="AE46" s="215"/>
      <c r="AF46" s="215"/>
      <c r="AG46" s="215" t="s">
        <v>137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31.2" outlineLevel="2" x14ac:dyDescent="0.25">
      <c r="A47" s="232"/>
      <c r="B47" s="233"/>
      <c r="C47" s="267" t="s">
        <v>197</v>
      </c>
      <c r="D47" s="261"/>
      <c r="E47" s="261"/>
      <c r="F47" s="261"/>
      <c r="G47" s="261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35"/>
      <c r="Z47" s="215"/>
      <c r="AA47" s="215"/>
      <c r="AB47" s="215"/>
      <c r="AC47" s="215"/>
      <c r="AD47" s="215"/>
      <c r="AE47" s="215"/>
      <c r="AF47" s="215"/>
      <c r="AG47" s="215" t="s">
        <v>198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60" t="str">
        <f>C47</f>
        <v>celkový úklid před předáním stavby,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47" s="215"/>
      <c r="BC47" s="215"/>
      <c r="BD47" s="215"/>
      <c r="BE47" s="215"/>
      <c r="BF47" s="215"/>
      <c r="BG47" s="215"/>
      <c r="BH47" s="215"/>
    </row>
    <row r="48" spans="1:60" outlineLevel="2" x14ac:dyDescent="0.25">
      <c r="A48" s="232"/>
      <c r="B48" s="233"/>
      <c r="C48" s="266" t="s">
        <v>194</v>
      </c>
      <c r="D48" s="237"/>
      <c r="E48" s="238">
        <v>39.1</v>
      </c>
      <c r="F48" s="235"/>
      <c r="G48" s="235"/>
      <c r="H48" s="235"/>
      <c r="I48" s="235"/>
      <c r="J48" s="235"/>
      <c r="K48" s="235"/>
      <c r="L48" s="235"/>
      <c r="M48" s="235"/>
      <c r="N48" s="234"/>
      <c r="O48" s="234"/>
      <c r="P48" s="234"/>
      <c r="Q48" s="234"/>
      <c r="R48" s="235"/>
      <c r="S48" s="235"/>
      <c r="T48" s="235"/>
      <c r="U48" s="235"/>
      <c r="V48" s="235"/>
      <c r="W48" s="235"/>
      <c r="X48" s="235"/>
      <c r="Y48" s="235"/>
      <c r="Z48" s="215"/>
      <c r="AA48" s="215"/>
      <c r="AB48" s="215"/>
      <c r="AC48" s="215"/>
      <c r="AD48" s="215"/>
      <c r="AE48" s="215"/>
      <c r="AF48" s="215"/>
      <c r="AG48" s="215" t="s">
        <v>142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5">
      <c r="A49" s="241" t="s">
        <v>129</v>
      </c>
      <c r="B49" s="242" t="s">
        <v>70</v>
      </c>
      <c r="C49" s="263" t="s">
        <v>71</v>
      </c>
      <c r="D49" s="243"/>
      <c r="E49" s="244"/>
      <c r="F49" s="245"/>
      <c r="G49" s="246">
        <f>SUMIF(AG50:AG58,"&lt;&gt;NOR",G50:G58)</f>
        <v>0</v>
      </c>
      <c r="H49" s="240"/>
      <c r="I49" s="240">
        <f>SUM(I50:I58)</f>
        <v>0</v>
      </c>
      <c r="J49" s="240"/>
      <c r="K49" s="240">
        <f>SUM(K50:K58)</f>
        <v>0</v>
      </c>
      <c r="L49" s="240"/>
      <c r="M49" s="240">
        <f>SUM(M50:M58)</f>
        <v>0</v>
      </c>
      <c r="N49" s="239"/>
      <c r="O49" s="239">
        <f>SUM(O50:O58)</f>
        <v>0.01</v>
      </c>
      <c r="P49" s="239"/>
      <c r="Q49" s="239">
        <f>SUM(Q50:Q58)</f>
        <v>1.89</v>
      </c>
      <c r="R49" s="240"/>
      <c r="S49" s="240"/>
      <c r="T49" s="240"/>
      <c r="U49" s="240"/>
      <c r="V49" s="240">
        <f>SUM(V50:V58)</f>
        <v>21.61</v>
      </c>
      <c r="W49" s="240"/>
      <c r="X49" s="240"/>
      <c r="Y49" s="240"/>
      <c r="AG49" t="s">
        <v>130</v>
      </c>
    </row>
    <row r="50" spans="1:60" outlineLevel="1" x14ac:dyDescent="0.25">
      <c r="A50" s="248">
        <v>22</v>
      </c>
      <c r="B50" s="249" t="s">
        <v>199</v>
      </c>
      <c r="C50" s="265" t="s">
        <v>200</v>
      </c>
      <c r="D50" s="250" t="s">
        <v>140</v>
      </c>
      <c r="E50" s="251">
        <v>3.972</v>
      </c>
      <c r="F50" s="252"/>
      <c r="G50" s="253">
        <f>ROUND(E50*F50,2)</f>
        <v>0</v>
      </c>
      <c r="H50" s="236"/>
      <c r="I50" s="235">
        <f>ROUND(E50*H50,2)</f>
        <v>0</v>
      </c>
      <c r="J50" s="236"/>
      <c r="K50" s="235">
        <f>ROUND(E50*J50,2)</f>
        <v>0</v>
      </c>
      <c r="L50" s="235">
        <v>15</v>
      </c>
      <c r="M50" s="235">
        <f>G50*(1+L50/100)</f>
        <v>0</v>
      </c>
      <c r="N50" s="234">
        <v>6.7000000000000002E-4</v>
      </c>
      <c r="O50" s="234">
        <f>ROUND(E50*N50,2)</f>
        <v>0</v>
      </c>
      <c r="P50" s="234">
        <v>0.16800000000000001</v>
      </c>
      <c r="Q50" s="234">
        <f>ROUND(E50*P50,2)</f>
        <v>0.67</v>
      </c>
      <c r="R50" s="235"/>
      <c r="S50" s="235" t="s">
        <v>134</v>
      </c>
      <c r="T50" s="235" t="s">
        <v>163</v>
      </c>
      <c r="U50" s="235">
        <v>0.49399999999999999</v>
      </c>
      <c r="V50" s="235">
        <f>ROUND(E50*U50,2)</f>
        <v>1.96</v>
      </c>
      <c r="W50" s="235"/>
      <c r="X50" s="235" t="s">
        <v>135</v>
      </c>
      <c r="Y50" s="235" t="s">
        <v>136</v>
      </c>
      <c r="Z50" s="215"/>
      <c r="AA50" s="215"/>
      <c r="AB50" s="215"/>
      <c r="AC50" s="215"/>
      <c r="AD50" s="215"/>
      <c r="AE50" s="215"/>
      <c r="AF50" s="215"/>
      <c r="AG50" s="215" t="s">
        <v>137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5">
      <c r="A51" s="232"/>
      <c r="B51" s="233"/>
      <c r="C51" s="266" t="s">
        <v>201</v>
      </c>
      <c r="D51" s="237"/>
      <c r="E51" s="238">
        <v>3.972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35"/>
      <c r="Z51" s="215"/>
      <c r="AA51" s="215"/>
      <c r="AB51" s="215"/>
      <c r="AC51" s="215"/>
      <c r="AD51" s="215"/>
      <c r="AE51" s="215"/>
      <c r="AF51" s="215"/>
      <c r="AG51" s="215" t="s">
        <v>142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5">
      <c r="A52" s="248">
        <v>23</v>
      </c>
      <c r="B52" s="249" t="s">
        <v>202</v>
      </c>
      <c r="C52" s="265" t="s">
        <v>203</v>
      </c>
      <c r="D52" s="250" t="s">
        <v>140</v>
      </c>
      <c r="E52" s="251">
        <v>0.755</v>
      </c>
      <c r="F52" s="252"/>
      <c r="G52" s="253">
        <f>ROUND(E52*F52,2)</f>
        <v>0</v>
      </c>
      <c r="H52" s="236"/>
      <c r="I52" s="235">
        <f>ROUND(E52*H52,2)</f>
        <v>0</v>
      </c>
      <c r="J52" s="236"/>
      <c r="K52" s="235">
        <f>ROUND(E52*J52,2)</f>
        <v>0</v>
      </c>
      <c r="L52" s="235">
        <v>15</v>
      </c>
      <c r="M52" s="235">
        <f>G52*(1+L52/100)</f>
        <v>0</v>
      </c>
      <c r="N52" s="234">
        <v>6.7000000000000002E-4</v>
      </c>
      <c r="O52" s="234">
        <f>ROUND(E52*N52,2)</f>
        <v>0</v>
      </c>
      <c r="P52" s="234">
        <v>0.32400000000000001</v>
      </c>
      <c r="Q52" s="234">
        <f>ROUND(E52*P52,2)</f>
        <v>0.24</v>
      </c>
      <c r="R52" s="235"/>
      <c r="S52" s="235" t="s">
        <v>134</v>
      </c>
      <c r="T52" s="235" t="s">
        <v>163</v>
      </c>
      <c r="U52" s="235">
        <v>0.71099999999999997</v>
      </c>
      <c r="V52" s="235">
        <f>ROUND(E52*U52,2)</f>
        <v>0.54</v>
      </c>
      <c r="W52" s="235"/>
      <c r="X52" s="235" t="s">
        <v>135</v>
      </c>
      <c r="Y52" s="235" t="s">
        <v>136</v>
      </c>
      <c r="Z52" s="215"/>
      <c r="AA52" s="215"/>
      <c r="AB52" s="215"/>
      <c r="AC52" s="215"/>
      <c r="AD52" s="215"/>
      <c r="AE52" s="215"/>
      <c r="AF52" s="215"/>
      <c r="AG52" s="215" t="s">
        <v>137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2" x14ac:dyDescent="0.25">
      <c r="A53" s="232"/>
      <c r="B53" s="233"/>
      <c r="C53" s="266" t="s">
        <v>204</v>
      </c>
      <c r="D53" s="237"/>
      <c r="E53" s="238">
        <v>0.755</v>
      </c>
      <c r="F53" s="235"/>
      <c r="G53" s="235"/>
      <c r="H53" s="235"/>
      <c r="I53" s="235"/>
      <c r="J53" s="235"/>
      <c r="K53" s="235"/>
      <c r="L53" s="235"/>
      <c r="M53" s="235"/>
      <c r="N53" s="234"/>
      <c r="O53" s="234"/>
      <c r="P53" s="234"/>
      <c r="Q53" s="234"/>
      <c r="R53" s="235"/>
      <c r="S53" s="235"/>
      <c r="T53" s="235"/>
      <c r="U53" s="235"/>
      <c r="V53" s="235"/>
      <c r="W53" s="235"/>
      <c r="X53" s="235"/>
      <c r="Y53" s="235"/>
      <c r="Z53" s="215"/>
      <c r="AA53" s="215"/>
      <c r="AB53" s="215"/>
      <c r="AC53" s="215"/>
      <c r="AD53" s="215"/>
      <c r="AE53" s="215"/>
      <c r="AF53" s="215"/>
      <c r="AG53" s="215" t="s">
        <v>142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5">
      <c r="A54" s="248">
        <v>24</v>
      </c>
      <c r="B54" s="249" t="s">
        <v>205</v>
      </c>
      <c r="C54" s="265" t="s">
        <v>206</v>
      </c>
      <c r="D54" s="250" t="s">
        <v>140</v>
      </c>
      <c r="E54" s="251">
        <v>39.1</v>
      </c>
      <c r="F54" s="252"/>
      <c r="G54" s="253">
        <f>ROUND(E54*F54,2)</f>
        <v>0</v>
      </c>
      <c r="H54" s="236"/>
      <c r="I54" s="235">
        <f>ROUND(E54*H54,2)</f>
        <v>0</v>
      </c>
      <c r="J54" s="236"/>
      <c r="K54" s="235">
        <f>ROUND(E54*J54,2)</f>
        <v>0</v>
      </c>
      <c r="L54" s="235">
        <v>15</v>
      </c>
      <c r="M54" s="235">
        <f>G54*(1+L54/100)</f>
        <v>0</v>
      </c>
      <c r="N54" s="234">
        <v>0</v>
      </c>
      <c r="O54" s="234">
        <f>ROUND(E54*N54,2)</f>
        <v>0</v>
      </c>
      <c r="P54" s="234">
        <v>1.26E-2</v>
      </c>
      <c r="Q54" s="234">
        <f>ROUND(E54*P54,2)</f>
        <v>0.49</v>
      </c>
      <c r="R54" s="235"/>
      <c r="S54" s="235" t="s">
        <v>134</v>
      </c>
      <c r="T54" s="235" t="s">
        <v>163</v>
      </c>
      <c r="U54" s="235">
        <v>0.33</v>
      </c>
      <c r="V54" s="235">
        <f>ROUND(E54*U54,2)</f>
        <v>12.9</v>
      </c>
      <c r="W54" s="235"/>
      <c r="X54" s="235" t="s">
        <v>135</v>
      </c>
      <c r="Y54" s="235" t="s">
        <v>136</v>
      </c>
      <c r="Z54" s="215"/>
      <c r="AA54" s="215"/>
      <c r="AB54" s="215"/>
      <c r="AC54" s="215"/>
      <c r="AD54" s="215"/>
      <c r="AE54" s="215"/>
      <c r="AF54" s="215"/>
      <c r="AG54" s="215" t="s">
        <v>137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2" x14ac:dyDescent="0.25">
      <c r="A55" s="232"/>
      <c r="B55" s="233"/>
      <c r="C55" s="266" t="s">
        <v>194</v>
      </c>
      <c r="D55" s="237"/>
      <c r="E55" s="238">
        <v>39.1</v>
      </c>
      <c r="F55" s="235"/>
      <c r="G55" s="235"/>
      <c r="H55" s="235"/>
      <c r="I55" s="235"/>
      <c r="J55" s="235"/>
      <c r="K55" s="235"/>
      <c r="L55" s="235"/>
      <c r="M55" s="235"/>
      <c r="N55" s="234"/>
      <c r="O55" s="234"/>
      <c r="P55" s="234"/>
      <c r="Q55" s="234"/>
      <c r="R55" s="235"/>
      <c r="S55" s="235"/>
      <c r="T55" s="235"/>
      <c r="U55" s="235"/>
      <c r="V55" s="235"/>
      <c r="W55" s="235"/>
      <c r="X55" s="235"/>
      <c r="Y55" s="235"/>
      <c r="Z55" s="215"/>
      <c r="AA55" s="215"/>
      <c r="AB55" s="215"/>
      <c r="AC55" s="215"/>
      <c r="AD55" s="215"/>
      <c r="AE55" s="215"/>
      <c r="AF55" s="215"/>
      <c r="AG55" s="215" t="s">
        <v>142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54">
        <v>25</v>
      </c>
      <c r="B56" s="255" t="s">
        <v>207</v>
      </c>
      <c r="C56" s="264" t="s">
        <v>208</v>
      </c>
      <c r="D56" s="256" t="s">
        <v>133</v>
      </c>
      <c r="E56" s="257">
        <v>4</v>
      </c>
      <c r="F56" s="258"/>
      <c r="G56" s="259">
        <f>ROUND(E56*F56,2)</f>
        <v>0</v>
      </c>
      <c r="H56" s="236"/>
      <c r="I56" s="235">
        <f>ROUND(E56*H56,2)</f>
        <v>0</v>
      </c>
      <c r="J56" s="236"/>
      <c r="K56" s="235">
        <f>ROUND(E56*J56,2)</f>
        <v>0</v>
      </c>
      <c r="L56" s="235">
        <v>15</v>
      </c>
      <c r="M56" s="235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5"/>
      <c r="S56" s="235" t="s">
        <v>134</v>
      </c>
      <c r="T56" s="235" t="s">
        <v>163</v>
      </c>
      <c r="U56" s="235">
        <v>0.05</v>
      </c>
      <c r="V56" s="235">
        <f>ROUND(E56*U56,2)</f>
        <v>0.2</v>
      </c>
      <c r="W56" s="235"/>
      <c r="X56" s="235" t="s">
        <v>135</v>
      </c>
      <c r="Y56" s="235" t="s">
        <v>136</v>
      </c>
      <c r="Z56" s="215"/>
      <c r="AA56" s="215"/>
      <c r="AB56" s="215"/>
      <c r="AC56" s="215"/>
      <c r="AD56" s="215"/>
      <c r="AE56" s="215"/>
      <c r="AF56" s="215"/>
      <c r="AG56" s="215" t="s">
        <v>137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5">
      <c r="A57" s="254">
        <v>26</v>
      </c>
      <c r="B57" s="255" t="s">
        <v>209</v>
      </c>
      <c r="C57" s="264" t="s">
        <v>210</v>
      </c>
      <c r="D57" s="256" t="s">
        <v>140</v>
      </c>
      <c r="E57" s="257">
        <v>6.4</v>
      </c>
      <c r="F57" s="258"/>
      <c r="G57" s="259">
        <f>ROUND(E57*F57,2)</f>
        <v>0</v>
      </c>
      <c r="H57" s="236"/>
      <c r="I57" s="235">
        <f>ROUND(E57*H57,2)</f>
        <v>0</v>
      </c>
      <c r="J57" s="236"/>
      <c r="K57" s="235">
        <f>ROUND(E57*J57,2)</f>
        <v>0</v>
      </c>
      <c r="L57" s="235">
        <v>15</v>
      </c>
      <c r="M57" s="235">
        <f>G57*(1+L57/100)</f>
        <v>0</v>
      </c>
      <c r="N57" s="234">
        <v>1.17E-3</v>
      </c>
      <c r="O57" s="234">
        <f>ROUND(E57*N57,2)</f>
        <v>0.01</v>
      </c>
      <c r="P57" s="234">
        <v>7.5999999999999998E-2</v>
      </c>
      <c r="Q57" s="234">
        <f>ROUND(E57*P57,2)</f>
        <v>0.49</v>
      </c>
      <c r="R57" s="235"/>
      <c r="S57" s="235" t="s">
        <v>134</v>
      </c>
      <c r="T57" s="235" t="s">
        <v>134</v>
      </c>
      <c r="U57" s="235">
        <v>0.93899999999999995</v>
      </c>
      <c r="V57" s="235">
        <f>ROUND(E57*U57,2)</f>
        <v>6.01</v>
      </c>
      <c r="W57" s="235"/>
      <c r="X57" s="235" t="s">
        <v>135</v>
      </c>
      <c r="Y57" s="235" t="s">
        <v>136</v>
      </c>
      <c r="Z57" s="215"/>
      <c r="AA57" s="215"/>
      <c r="AB57" s="215"/>
      <c r="AC57" s="215"/>
      <c r="AD57" s="215"/>
      <c r="AE57" s="215"/>
      <c r="AF57" s="215"/>
      <c r="AG57" s="215" t="s">
        <v>137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ht="20.399999999999999" outlineLevel="1" x14ac:dyDescent="0.25">
      <c r="A58" s="254">
        <v>27</v>
      </c>
      <c r="B58" s="255" t="s">
        <v>211</v>
      </c>
      <c r="C58" s="264" t="s">
        <v>212</v>
      </c>
      <c r="D58" s="256" t="s">
        <v>213</v>
      </c>
      <c r="E58" s="257">
        <v>1</v>
      </c>
      <c r="F58" s="258"/>
      <c r="G58" s="259">
        <f>ROUND(E58*F58,2)</f>
        <v>0</v>
      </c>
      <c r="H58" s="236"/>
      <c r="I58" s="235">
        <f>ROUND(E58*H58,2)</f>
        <v>0</v>
      </c>
      <c r="J58" s="236"/>
      <c r="K58" s="235">
        <f>ROUND(E58*J58,2)</f>
        <v>0</v>
      </c>
      <c r="L58" s="235">
        <v>15</v>
      </c>
      <c r="M58" s="235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5"/>
      <c r="S58" s="235" t="s">
        <v>184</v>
      </c>
      <c r="T58" s="235" t="s">
        <v>163</v>
      </c>
      <c r="U58" s="235">
        <v>0</v>
      </c>
      <c r="V58" s="235">
        <f>ROUND(E58*U58,2)</f>
        <v>0</v>
      </c>
      <c r="W58" s="235"/>
      <c r="X58" s="235" t="s">
        <v>135</v>
      </c>
      <c r="Y58" s="235" t="s">
        <v>136</v>
      </c>
      <c r="Z58" s="215"/>
      <c r="AA58" s="215"/>
      <c r="AB58" s="215"/>
      <c r="AC58" s="215"/>
      <c r="AD58" s="215"/>
      <c r="AE58" s="215"/>
      <c r="AF58" s="215"/>
      <c r="AG58" s="215" t="s">
        <v>137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x14ac:dyDescent="0.25">
      <c r="A59" s="241" t="s">
        <v>129</v>
      </c>
      <c r="B59" s="242" t="s">
        <v>72</v>
      </c>
      <c r="C59" s="263" t="s">
        <v>73</v>
      </c>
      <c r="D59" s="243"/>
      <c r="E59" s="244"/>
      <c r="F59" s="245"/>
      <c r="G59" s="246">
        <f>SUMIF(AG60:AG60,"&lt;&gt;NOR",G60:G60)</f>
        <v>0</v>
      </c>
      <c r="H59" s="240"/>
      <c r="I59" s="240">
        <f>SUM(I60:I60)</f>
        <v>0</v>
      </c>
      <c r="J59" s="240"/>
      <c r="K59" s="240">
        <f>SUM(K60:K60)</f>
        <v>0</v>
      </c>
      <c r="L59" s="240"/>
      <c r="M59" s="240">
        <f>SUM(M60:M60)</f>
        <v>0</v>
      </c>
      <c r="N59" s="239"/>
      <c r="O59" s="239">
        <f>SUM(O60:O60)</f>
        <v>0</v>
      </c>
      <c r="P59" s="239"/>
      <c r="Q59" s="239">
        <f>SUM(Q60:Q60)</f>
        <v>0</v>
      </c>
      <c r="R59" s="240"/>
      <c r="S59" s="240"/>
      <c r="T59" s="240"/>
      <c r="U59" s="240"/>
      <c r="V59" s="240">
        <f>SUM(V60:V60)</f>
        <v>7.81</v>
      </c>
      <c r="W59" s="240"/>
      <c r="X59" s="240"/>
      <c r="Y59" s="240"/>
      <c r="AG59" t="s">
        <v>130</v>
      </c>
    </row>
    <row r="60" spans="1:60" outlineLevel="1" x14ac:dyDescent="0.25">
      <c r="A60" s="254">
        <v>28</v>
      </c>
      <c r="B60" s="255" t="s">
        <v>214</v>
      </c>
      <c r="C60" s="264" t="s">
        <v>215</v>
      </c>
      <c r="D60" s="256" t="s">
        <v>216</v>
      </c>
      <c r="E60" s="257">
        <v>3.0288900000000001</v>
      </c>
      <c r="F60" s="258"/>
      <c r="G60" s="259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15</v>
      </c>
      <c r="M60" s="235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5"/>
      <c r="S60" s="235" t="s">
        <v>134</v>
      </c>
      <c r="T60" s="235" t="s">
        <v>134</v>
      </c>
      <c r="U60" s="235">
        <v>2.577</v>
      </c>
      <c r="V60" s="235">
        <f>ROUND(E60*U60,2)</f>
        <v>7.81</v>
      </c>
      <c r="W60" s="235"/>
      <c r="X60" s="235" t="s">
        <v>217</v>
      </c>
      <c r="Y60" s="235" t="s">
        <v>136</v>
      </c>
      <c r="Z60" s="215"/>
      <c r="AA60" s="215"/>
      <c r="AB60" s="215"/>
      <c r="AC60" s="215"/>
      <c r="AD60" s="215"/>
      <c r="AE60" s="215"/>
      <c r="AF60" s="215"/>
      <c r="AG60" s="215" t="s">
        <v>218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x14ac:dyDescent="0.25">
      <c r="A61" s="241" t="s">
        <v>129</v>
      </c>
      <c r="B61" s="242" t="s">
        <v>74</v>
      </c>
      <c r="C61" s="263" t="s">
        <v>75</v>
      </c>
      <c r="D61" s="243"/>
      <c r="E61" s="244"/>
      <c r="F61" s="245"/>
      <c r="G61" s="246">
        <f>SUMIF(AG62:AG63,"&lt;&gt;NOR",G62:G63)</f>
        <v>0</v>
      </c>
      <c r="H61" s="240"/>
      <c r="I61" s="240">
        <f>SUM(I62:I63)</f>
        <v>0</v>
      </c>
      <c r="J61" s="240"/>
      <c r="K61" s="240">
        <f>SUM(K62:K63)</f>
        <v>0</v>
      </c>
      <c r="L61" s="240"/>
      <c r="M61" s="240">
        <f>SUM(M62:M63)</f>
        <v>0</v>
      </c>
      <c r="N61" s="239"/>
      <c r="O61" s="239">
        <f>SUM(O62:O63)</f>
        <v>0.04</v>
      </c>
      <c r="P61" s="239"/>
      <c r="Q61" s="239">
        <f>SUM(Q62:Q63)</f>
        <v>0</v>
      </c>
      <c r="R61" s="240"/>
      <c r="S61" s="240"/>
      <c r="T61" s="240"/>
      <c r="U61" s="240"/>
      <c r="V61" s="240">
        <f>SUM(V62:V63)</f>
        <v>4.29</v>
      </c>
      <c r="W61" s="240"/>
      <c r="X61" s="240"/>
      <c r="Y61" s="240"/>
      <c r="AG61" t="s">
        <v>130</v>
      </c>
    </row>
    <row r="62" spans="1:60" ht="20.399999999999999" outlineLevel="1" x14ac:dyDescent="0.25">
      <c r="A62" s="248">
        <v>29</v>
      </c>
      <c r="B62" s="249" t="s">
        <v>219</v>
      </c>
      <c r="C62" s="265" t="s">
        <v>220</v>
      </c>
      <c r="D62" s="250" t="s">
        <v>140</v>
      </c>
      <c r="E62" s="251">
        <v>11.15</v>
      </c>
      <c r="F62" s="252"/>
      <c r="G62" s="253">
        <f>ROUND(E62*F62,2)</f>
        <v>0</v>
      </c>
      <c r="H62" s="236"/>
      <c r="I62" s="235">
        <f>ROUND(E62*H62,2)</f>
        <v>0</v>
      </c>
      <c r="J62" s="236"/>
      <c r="K62" s="235">
        <f>ROUND(E62*J62,2)</f>
        <v>0</v>
      </c>
      <c r="L62" s="235">
        <v>15</v>
      </c>
      <c r="M62" s="235">
        <f>G62*(1+L62/100)</f>
        <v>0</v>
      </c>
      <c r="N62" s="234">
        <v>3.3999999999999998E-3</v>
      </c>
      <c r="O62" s="234">
        <f>ROUND(E62*N62,2)</f>
        <v>0.04</v>
      </c>
      <c r="P62" s="234">
        <v>0</v>
      </c>
      <c r="Q62" s="234">
        <f>ROUND(E62*P62,2)</f>
        <v>0</v>
      </c>
      <c r="R62" s="235"/>
      <c r="S62" s="235" t="s">
        <v>134</v>
      </c>
      <c r="T62" s="235" t="s">
        <v>134</v>
      </c>
      <c r="U62" s="235">
        <v>0.38500000000000001</v>
      </c>
      <c r="V62" s="235">
        <f>ROUND(E62*U62,2)</f>
        <v>4.29</v>
      </c>
      <c r="W62" s="235"/>
      <c r="X62" s="235" t="s">
        <v>135</v>
      </c>
      <c r="Y62" s="235" t="s">
        <v>136</v>
      </c>
      <c r="Z62" s="215"/>
      <c r="AA62" s="215"/>
      <c r="AB62" s="215"/>
      <c r="AC62" s="215"/>
      <c r="AD62" s="215"/>
      <c r="AE62" s="215"/>
      <c r="AF62" s="215"/>
      <c r="AG62" s="215" t="s">
        <v>137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5">
      <c r="A63" s="232"/>
      <c r="B63" s="233"/>
      <c r="C63" s="266" t="s">
        <v>221</v>
      </c>
      <c r="D63" s="237"/>
      <c r="E63" s="238">
        <v>11.15</v>
      </c>
      <c r="F63" s="235"/>
      <c r="G63" s="235"/>
      <c r="H63" s="235"/>
      <c r="I63" s="235"/>
      <c r="J63" s="235"/>
      <c r="K63" s="235"/>
      <c r="L63" s="235"/>
      <c r="M63" s="235"/>
      <c r="N63" s="234"/>
      <c r="O63" s="234"/>
      <c r="P63" s="234"/>
      <c r="Q63" s="234"/>
      <c r="R63" s="235"/>
      <c r="S63" s="235"/>
      <c r="T63" s="235"/>
      <c r="U63" s="235"/>
      <c r="V63" s="235"/>
      <c r="W63" s="235"/>
      <c r="X63" s="235"/>
      <c r="Y63" s="235"/>
      <c r="Z63" s="215"/>
      <c r="AA63" s="215"/>
      <c r="AB63" s="215"/>
      <c r="AC63" s="215"/>
      <c r="AD63" s="215"/>
      <c r="AE63" s="215"/>
      <c r="AF63" s="215"/>
      <c r="AG63" s="215" t="s">
        <v>142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5">
      <c r="A64" s="241" t="s">
        <v>129</v>
      </c>
      <c r="B64" s="242" t="s">
        <v>76</v>
      </c>
      <c r="C64" s="263" t="s">
        <v>77</v>
      </c>
      <c r="D64" s="243"/>
      <c r="E64" s="244"/>
      <c r="F64" s="245"/>
      <c r="G64" s="246">
        <f>SUMIF(AG65:AG76,"&lt;&gt;NOR",G65:G76)</f>
        <v>0</v>
      </c>
      <c r="H64" s="240"/>
      <c r="I64" s="240">
        <f>SUM(I65:I76)</f>
        <v>0</v>
      </c>
      <c r="J64" s="240"/>
      <c r="K64" s="240">
        <f>SUM(K65:K76)</f>
        <v>0</v>
      </c>
      <c r="L64" s="240"/>
      <c r="M64" s="240">
        <f>SUM(M65:M76)</f>
        <v>0</v>
      </c>
      <c r="N64" s="239"/>
      <c r="O64" s="239">
        <f>SUM(O65:O76)</f>
        <v>0.03</v>
      </c>
      <c r="P64" s="239"/>
      <c r="Q64" s="239">
        <f>SUM(Q65:Q76)</f>
        <v>0</v>
      </c>
      <c r="R64" s="240"/>
      <c r="S64" s="240"/>
      <c r="T64" s="240"/>
      <c r="U64" s="240"/>
      <c r="V64" s="240">
        <f>SUM(V65:V76)</f>
        <v>4.97</v>
      </c>
      <c r="W64" s="240"/>
      <c r="X64" s="240"/>
      <c r="Y64" s="240"/>
      <c r="AG64" t="s">
        <v>130</v>
      </c>
    </row>
    <row r="65" spans="1:60" outlineLevel="1" x14ac:dyDescent="0.25">
      <c r="A65" s="254">
        <v>30</v>
      </c>
      <c r="B65" s="255" t="s">
        <v>222</v>
      </c>
      <c r="C65" s="264" t="s">
        <v>223</v>
      </c>
      <c r="D65" s="256" t="s">
        <v>133</v>
      </c>
      <c r="E65" s="257">
        <v>1</v>
      </c>
      <c r="F65" s="258"/>
      <c r="G65" s="259">
        <f>ROUND(E65*F65,2)</f>
        <v>0</v>
      </c>
      <c r="H65" s="236"/>
      <c r="I65" s="235">
        <f>ROUND(E65*H65,2)</f>
        <v>0</v>
      </c>
      <c r="J65" s="236"/>
      <c r="K65" s="235">
        <f>ROUND(E65*J65,2)</f>
        <v>0</v>
      </c>
      <c r="L65" s="235">
        <v>15</v>
      </c>
      <c r="M65" s="235">
        <f>G65*(1+L65/100)</f>
        <v>0</v>
      </c>
      <c r="N65" s="234">
        <v>1.018E-2</v>
      </c>
      <c r="O65" s="234">
        <f>ROUND(E65*N65,2)</f>
        <v>0.01</v>
      </c>
      <c r="P65" s="234">
        <v>0</v>
      </c>
      <c r="Q65" s="234">
        <f>ROUND(E65*P65,2)</f>
        <v>0</v>
      </c>
      <c r="R65" s="235"/>
      <c r="S65" s="235" t="s">
        <v>134</v>
      </c>
      <c r="T65" s="235" t="s">
        <v>163</v>
      </c>
      <c r="U65" s="235">
        <v>1.29</v>
      </c>
      <c r="V65" s="235">
        <f>ROUND(E65*U65,2)</f>
        <v>1.29</v>
      </c>
      <c r="W65" s="235"/>
      <c r="X65" s="235" t="s">
        <v>135</v>
      </c>
      <c r="Y65" s="235" t="s">
        <v>136</v>
      </c>
      <c r="Z65" s="215"/>
      <c r="AA65" s="215"/>
      <c r="AB65" s="215"/>
      <c r="AC65" s="215"/>
      <c r="AD65" s="215"/>
      <c r="AE65" s="215"/>
      <c r="AF65" s="215"/>
      <c r="AG65" s="215" t="s">
        <v>137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5">
      <c r="A66" s="254">
        <v>31</v>
      </c>
      <c r="B66" s="255" t="s">
        <v>224</v>
      </c>
      <c r="C66" s="264" t="s">
        <v>225</v>
      </c>
      <c r="D66" s="256" t="s">
        <v>226</v>
      </c>
      <c r="E66" s="257">
        <v>1</v>
      </c>
      <c r="F66" s="258"/>
      <c r="G66" s="259">
        <f>ROUND(E66*F66,2)</f>
        <v>0</v>
      </c>
      <c r="H66" s="236"/>
      <c r="I66" s="235">
        <f>ROUND(E66*H66,2)</f>
        <v>0</v>
      </c>
      <c r="J66" s="236"/>
      <c r="K66" s="235">
        <f>ROUND(E66*J66,2)</f>
        <v>0</v>
      </c>
      <c r="L66" s="235">
        <v>15</v>
      </c>
      <c r="M66" s="235">
        <f>G66*(1+L66/100)</f>
        <v>0</v>
      </c>
      <c r="N66" s="234">
        <v>1.421E-2</v>
      </c>
      <c r="O66" s="234">
        <f>ROUND(E66*N66,2)</f>
        <v>0.01</v>
      </c>
      <c r="P66" s="234">
        <v>0</v>
      </c>
      <c r="Q66" s="234">
        <f>ROUND(E66*P66,2)</f>
        <v>0</v>
      </c>
      <c r="R66" s="235"/>
      <c r="S66" s="235" t="s">
        <v>134</v>
      </c>
      <c r="T66" s="235" t="s">
        <v>163</v>
      </c>
      <c r="U66" s="235">
        <v>1.1890000000000001</v>
      </c>
      <c r="V66" s="235">
        <f>ROUND(E66*U66,2)</f>
        <v>1.19</v>
      </c>
      <c r="W66" s="235"/>
      <c r="X66" s="235" t="s">
        <v>135</v>
      </c>
      <c r="Y66" s="235" t="s">
        <v>136</v>
      </c>
      <c r="Z66" s="215"/>
      <c r="AA66" s="215"/>
      <c r="AB66" s="215"/>
      <c r="AC66" s="215"/>
      <c r="AD66" s="215"/>
      <c r="AE66" s="215"/>
      <c r="AF66" s="215"/>
      <c r="AG66" s="215" t="s">
        <v>137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5">
      <c r="A67" s="254">
        <v>32</v>
      </c>
      <c r="B67" s="255" t="s">
        <v>227</v>
      </c>
      <c r="C67" s="264" t="s">
        <v>228</v>
      </c>
      <c r="D67" s="256" t="s">
        <v>133</v>
      </c>
      <c r="E67" s="257">
        <v>1</v>
      </c>
      <c r="F67" s="258"/>
      <c r="G67" s="259">
        <f>ROUND(E67*F67,2)</f>
        <v>0</v>
      </c>
      <c r="H67" s="236"/>
      <c r="I67" s="235">
        <f>ROUND(E67*H67,2)</f>
        <v>0</v>
      </c>
      <c r="J67" s="236"/>
      <c r="K67" s="235">
        <f>ROUND(E67*J67,2)</f>
        <v>0</v>
      </c>
      <c r="L67" s="235">
        <v>15</v>
      </c>
      <c r="M67" s="235">
        <f>G67*(1+L67/100)</f>
        <v>0</v>
      </c>
      <c r="N67" s="234">
        <v>1.5200000000000001E-3</v>
      </c>
      <c r="O67" s="234">
        <f>ROUND(E67*N67,2)</f>
        <v>0</v>
      </c>
      <c r="P67" s="234">
        <v>0</v>
      </c>
      <c r="Q67" s="234">
        <f>ROUND(E67*P67,2)</f>
        <v>0</v>
      </c>
      <c r="R67" s="235"/>
      <c r="S67" s="235" t="s">
        <v>134</v>
      </c>
      <c r="T67" s="235" t="s">
        <v>163</v>
      </c>
      <c r="U67" s="235">
        <v>0.58699999999999997</v>
      </c>
      <c r="V67" s="235">
        <f>ROUND(E67*U67,2)</f>
        <v>0.59</v>
      </c>
      <c r="W67" s="235"/>
      <c r="X67" s="235" t="s">
        <v>135</v>
      </c>
      <c r="Y67" s="235" t="s">
        <v>136</v>
      </c>
      <c r="Z67" s="215"/>
      <c r="AA67" s="215"/>
      <c r="AB67" s="215"/>
      <c r="AC67" s="215"/>
      <c r="AD67" s="215"/>
      <c r="AE67" s="215"/>
      <c r="AF67" s="215"/>
      <c r="AG67" s="215" t="s">
        <v>137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0.399999999999999" outlineLevel="1" x14ac:dyDescent="0.25">
      <c r="A68" s="254">
        <v>33</v>
      </c>
      <c r="B68" s="255" t="s">
        <v>229</v>
      </c>
      <c r="C68" s="264" t="s">
        <v>230</v>
      </c>
      <c r="D68" s="256" t="s">
        <v>226</v>
      </c>
      <c r="E68" s="257">
        <v>1</v>
      </c>
      <c r="F68" s="258"/>
      <c r="G68" s="259">
        <f>ROUND(E68*F68,2)</f>
        <v>0</v>
      </c>
      <c r="H68" s="236"/>
      <c r="I68" s="235">
        <f>ROUND(E68*H68,2)</f>
        <v>0</v>
      </c>
      <c r="J68" s="236"/>
      <c r="K68" s="235">
        <f>ROUND(E68*J68,2)</f>
        <v>0</v>
      </c>
      <c r="L68" s="235">
        <v>15</v>
      </c>
      <c r="M68" s="235">
        <f>G68*(1+L68/100)</f>
        <v>0</v>
      </c>
      <c r="N68" s="234">
        <v>1.2970000000000001E-2</v>
      </c>
      <c r="O68" s="234">
        <f>ROUND(E68*N68,2)</f>
        <v>0.01</v>
      </c>
      <c r="P68" s="234">
        <v>0</v>
      </c>
      <c r="Q68" s="234">
        <f>ROUND(E68*P68,2)</f>
        <v>0</v>
      </c>
      <c r="R68" s="235"/>
      <c r="S68" s="235" t="s">
        <v>134</v>
      </c>
      <c r="T68" s="235" t="s">
        <v>163</v>
      </c>
      <c r="U68" s="235">
        <v>1.9</v>
      </c>
      <c r="V68" s="235">
        <f>ROUND(E68*U68,2)</f>
        <v>1.9</v>
      </c>
      <c r="W68" s="235"/>
      <c r="X68" s="235" t="s">
        <v>135</v>
      </c>
      <c r="Y68" s="235" t="s">
        <v>136</v>
      </c>
      <c r="Z68" s="215"/>
      <c r="AA68" s="215"/>
      <c r="AB68" s="215"/>
      <c r="AC68" s="215"/>
      <c r="AD68" s="215"/>
      <c r="AE68" s="215"/>
      <c r="AF68" s="215"/>
      <c r="AG68" s="215" t="s">
        <v>137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5">
      <c r="A69" s="254">
        <v>34</v>
      </c>
      <c r="B69" s="255" t="s">
        <v>231</v>
      </c>
      <c r="C69" s="264" t="s">
        <v>232</v>
      </c>
      <c r="D69" s="256" t="s">
        <v>226</v>
      </c>
      <c r="E69" s="257">
        <v>1</v>
      </c>
      <c r="F69" s="258"/>
      <c r="G69" s="259">
        <f>ROUND(E69*F69,2)</f>
        <v>0</v>
      </c>
      <c r="H69" s="236"/>
      <c r="I69" s="235">
        <f>ROUND(E69*H69,2)</f>
        <v>0</v>
      </c>
      <c r="J69" s="236"/>
      <c r="K69" s="235">
        <f>ROUND(E69*J69,2)</f>
        <v>0</v>
      </c>
      <c r="L69" s="235">
        <v>15</v>
      </c>
      <c r="M69" s="235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5"/>
      <c r="S69" s="235" t="s">
        <v>184</v>
      </c>
      <c r="T69" s="235" t="s">
        <v>163</v>
      </c>
      <c r="U69" s="235">
        <v>0</v>
      </c>
      <c r="V69" s="235">
        <f>ROUND(E69*U69,2)</f>
        <v>0</v>
      </c>
      <c r="W69" s="235"/>
      <c r="X69" s="235" t="s">
        <v>135</v>
      </c>
      <c r="Y69" s="235" t="s">
        <v>136</v>
      </c>
      <c r="Z69" s="215"/>
      <c r="AA69" s="215"/>
      <c r="AB69" s="215"/>
      <c r="AC69" s="215"/>
      <c r="AD69" s="215"/>
      <c r="AE69" s="215"/>
      <c r="AF69" s="215"/>
      <c r="AG69" s="215" t="s">
        <v>137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30.6" outlineLevel="1" x14ac:dyDescent="0.25">
      <c r="A70" s="254">
        <v>35</v>
      </c>
      <c r="B70" s="255" t="s">
        <v>233</v>
      </c>
      <c r="C70" s="264" t="s">
        <v>234</v>
      </c>
      <c r="D70" s="256" t="s">
        <v>213</v>
      </c>
      <c r="E70" s="257">
        <v>1</v>
      </c>
      <c r="F70" s="258"/>
      <c r="G70" s="259">
        <f>ROUND(E70*F70,2)</f>
        <v>0</v>
      </c>
      <c r="H70" s="236"/>
      <c r="I70" s="235">
        <f>ROUND(E70*H70,2)</f>
        <v>0</v>
      </c>
      <c r="J70" s="236"/>
      <c r="K70" s="235">
        <f>ROUND(E70*J70,2)</f>
        <v>0</v>
      </c>
      <c r="L70" s="235">
        <v>15</v>
      </c>
      <c r="M70" s="235">
        <f>G70*(1+L70/100)</f>
        <v>0</v>
      </c>
      <c r="N70" s="234">
        <v>0</v>
      </c>
      <c r="O70" s="234">
        <f>ROUND(E70*N70,2)</f>
        <v>0</v>
      </c>
      <c r="P70" s="234">
        <v>0</v>
      </c>
      <c r="Q70" s="234">
        <f>ROUND(E70*P70,2)</f>
        <v>0</v>
      </c>
      <c r="R70" s="235"/>
      <c r="S70" s="235" t="s">
        <v>184</v>
      </c>
      <c r="T70" s="235" t="s">
        <v>163</v>
      </c>
      <c r="U70" s="235">
        <v>0</v>
      </c>
      <c r="V70" s="235">
        <f>ROUND(E70*U70,2)</f>
        <v>0</v>
      </c>
      <c r="W70" s="235"/>
      <c r="X70" s="235" t="s">
        <v>135</v>
      </c>
      <c r="Y70" s="235" t="s">
        <v>136</v>
      </c>
      <c r="Z70" s="215"/>
      <c r="AA70" s="215"/>
      <c r="AB70" s="215"/>
      <c r="AC70" s="215"/>
      <c r="AD70" s="215"/>
      <c r="AE70" s="215"/>
      <c r="AF70" s="215"/>
      <c r="AG70" s="215" t="s">
        <v>137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5">
      <c r="A71" s="248">
        <v>36</v>
      </c>
      <c r="B71" s="249" t="s">
        <v>235</v>
      </c>
      <c r="C71" s="265" t="s">
        <v>236</v>
      </c>
      <c r="D71" s="250" t="s">
        <v>213</v>
      </c>
      <c r="E71" s="251">
        <v>1</v>
      </c>
      <c r="F71" s="252"/>
      <c r="G71" s="253">
        <f>ROUND(E71*F71,2)</f>
        <v>0</v>
      </c>
      <c r="H71" s="236"/>
      <c r="I71" s="235">
        <f>ROUND(E71*H71,2)</f>
        <v>0</v>
      </c>
      <c r="J71" s="236"/>
      <c r="K71" s="235">
        <f>ROUND(E71*J71,2)</f>
        <v>0</v>
      </c>
      <c r="L71" s="235">
        <v>15</v>
      </c>
      <c r="M71" s="235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5"/>
      <c r="S71" s="235" t="s">
        <v>184</v>
      </c>
      <c r="T71" s="235" t="s">
        <v>163</v>
      </c>
      <c r="U71" s="235">
        <v>0</v>
      </c>
      <c r="V71" s="235">
        <f>ROUND(E71*U71,2)</f>
        <v>0</v>
      </c>
      <c r="W71" s="235"/>
      <c r="X71" s="235" t="s">
        <v>135</v>
      </c>
      <c r="Y71" s="235" t="s">
        <v>136</v>
      </c>
      <c r="Z71" s="215"/>
      <c r="AA71" s="215"/>
      <c r="AB71" s="215"/>
      <c r="AC71" s="215"/>
      <c r="AD71" s="215"/>
      <c r="AE71" s="215"/>
      <c r="AF71" s="215"/>
      <c r="AG71" s="215" t="s">
        <v>137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5">
      <c r="A72" s="232"/>
      <c r="B72" s="233"/>
      <c r="C72" s="267" t="s">
        <v>237</v>
      </c>
      <c r="D72" s="261"/>
      <c r="E72" s="261"/>
      <c r="F72" s="261"/>
      <c r="G72" s="261"/>
      <c r="H72" s="235"/>
      <c r="I72" s="235"/>
      <c r="J72" s="235"/>
      <c r="K72" s="235"/>
      <c r="L72" s="235"/>
      <c r="M72" s="235"/>
      <c r="N72" s="234"/>
      <c r="O72" s="234"/>
      <c r="P72" s="234"/>
      <c r="Q72" s="234"/>
      <c r="R72" s="235"/>
      <c r="S72" s="235"/>
      <c r="T72" s="235"/>
      <c r="U72" s="235"/>
      <c r="V72" s="235"/>
      <c r="W72" s="235"/>
      <c r="X72" s="235"/>
      <c r="Y72" s="235"/>
      <c r="Z72" s="215"/>
      <c r="AA72" s="215"/>
      <c r="AB72" s="215"/>
      <c r="AC72" s="215"/>
      <c r="AD72" s="215"/>
      <c r="AE72" s="215"/>
      <c r="AF72" s="215"/>
      <c r="AG72" s="215" t="s">
        <v>198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5">
      <c r="A73" s="232"/>
      <c r="B73" s="233"/>
      <c r="C73" s="268" t="s">
        <v>238</v>
      </c>
      <c r="D73" s="262"/>
      <c r="E73" s="262"/>
      <c r="F73" s="262"/>
      <c r="G73" s="262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35"/>
      <c r="Z73" s="215"/>
      <c r="AA73" s="215"/>
      <c r="AB73" s="215"/>
      <c r="AC73" s="215"/>
      <c r="AD73" s="215"/>
      <c r="AE73" s="215"/>
      <c r="AF73" s="215"/>
      <c r="AG73" s="215" t="s">
        <v>198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3" x14ac:dyDescent="0.25">
      <c r="A74" s="232"/>
      <c r="B74" s="233"/>
      <c r="C74" s="268" t="s">
        <v>239</v>
      </c>
      <c r="D74" s="262"/>
      <c r="E74" s="262"/>
      <c r="F74" s="262"/>
      <c r="G74" s="262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35"/>
      <c r="Z74" s="215"/>
      <c r="AA74" s="215"/>
      <c r="AB74" s="215"/>
      <c r="AC74" s="215"/>
      <c r="AD74" s="215"/>
      <c r="AE74" s="215"/>
      <c r="AF74" s="215"/>
      <c r="AG74" s="215" t="s">
        <v>198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 x14ac:dyDescent="0.25">
      <c r="A75" s="232"/>
      <c r="B75" s="233"/>
      <c r="C75" s="268" t="s">
        <v>240</v>
      </c>
      <c r="D75" s="262"/>
      <c r="E75" s="262"/>
      <c r="F75" s="262"/>
      <c r="G75" s="262"/>
      <c r="H75" s="235"/>
      <c r="I75" s="235"/>
      <c r="J75" s="235"/>
      <c r="K75" s="235"/>
      <c r="L75" s="235"/>
      <c r="M75" s="235"/>
      <c r="N75" s="234"/>
      <c r="O75" s="234"/>
      <c r="P75" s="234"/>
      <c r="Q75" s="234"/>
      <c r="R75" s="235"/>
      <c r="S75" s="235"/>
      <c r="T75" s="235"/>
      <c r="U75" s="235"/>
      <c r="V75" s="235"/>
      <c r="W75" s="235"/>
      <c r="X75" s="235"/>
      <c r="Y75" s="235"/>
      <c r="Z75" s="215"/>
      <c r="AA75" s="215"/>
      <c r="AB75" s="215"/>
      <c r="AC75" s="215"/>
      <c r="AD75" s="215"/>
      <c r="AE75" s="215"/>
      <c r="AF75" s="215"/>
      <c r="AG75" s="215" t="s">
        <v>198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3" x14ac:dyDescent="0.25">
      <c r="A76" s="232"/>
      <c r="B76" s="233"/>
      <c r="C76" s="268" t="s">
        <v>241</v>
      </c>
      <c r="D76" s="262"/>
      <c r="E76" s="262"/>
      <c r="F76" s="262"/>
      <c r="G76" s="262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35"/>
      <c r="Z76" s="215"/>
      <c r="AA76" s="215"/>
      <c r="AB76" s="215"/>
      <c r="AC76" s="215"/>
      <c r="AD76" s="215"/>
      <c r="AE76" s="215"/>
      <c r="AF76" s="215"/>
      <c r="AG76" s="215" t="s">
        <v>198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x14ac:dyDescent="0.25">
      <c r="A77" s="241" t="s">
        <v>129</v>
      </c>
      <c r="B77" s="242" t="s">
        <v>78</v>
      </c>
      <c r="C77" s="263" t="s">
        <v>79</v>
      </c>
      <c r="D77" s="243"/>
      <c r="E77" s="244"/>
      <c r="F77" s="245"/>
      <c r="G77" s="246">
        <f>SUMIF(AG78:AG79,"&lt;&gt;NOR",G78:G79)</f>
        <v>0</v>
      </c>
      <c r="H77" s="240"/>
      <c r="I77" s="240">
        <f>SUM(I78:I79)</f>
        <v>0</v>
      </c>
      <c r="J77" s="240"/>
      <c r="K77" s="240">
        <f>SUM(K78:K79)</f>
        <v>0</v>
      </c>
      <c r="L77" s="240"/>
      <c r="M77" s="240">
        <f>SUM(M78:M79)</f>
        <v>0</v>
      </c>
      <c r="N77" s="239"/>
      <c r="O77" s="239">
        <f>SUM(O78:O79)</f>
        <v>0</v>
      </c>
      <c r="P77" s="239"/>
      <c r="Q77" s="239">
        <f>SUM(Q78:Q79)</f>
        <v>0</v>
      </c>
      <c r="R77" s="240"/>
      <c r="S77" s="240"/>
      <c r="T77" s="240"/>
      <c r="U77" s="240"/>
      <c r="V77" s="240">
        <f>SUM(V78:V79)</f>
        <v>3.25</v>
      </c>
      <c r="W77" s="240"/>
      <c r="X77" s="240"/>
      <c r="Y77" s="240"/>
      <c r="AG77" t="s">
        <v>130</v>
      </c>
    </row>
    <row r="78" spans="1:60" outlineLevel="1" x14ac:dyDescent="0.25">
      <c r="A78" s="254">
        <v>37</v>
      </c>
      <c r="B78" s="255" t="s">
        <v>242</v>
      </c>
      <c r="C78" s="264" t="s">
        <v>243</v>
      </c>
      <c r="D78" s="256" t="s">
        <v>133</v>
      </c>
      <c r="E78" s="257">
        <v>1</v>
      </c>
      <c r="F78" s="258"/>
      <c r="G78" s="259">
        <f>ROUND(E78*F78,2)</f>
        <v>0</v>
      </c>
      <c r="H78" s="236"/>
      <c r="I78" s="235">
        <f>ROUND(E78*H78,2)</f>
        <v>0</v>
      </c>
      <c r="J78" s="236"/>
      <c r="K78" s="235">
        <f>ROUND(E78*J78,2)</f>
        <v>0</v>
      </c>
      <c r="L78" s="235">
        <v>15</v>
      </c>
      <c r="M78" s="235">
        <f>G78*(1+L78/100)</f>
        <v>0</v>
      </c>
      <c r="N78" s="234">
        <v>0</v>
      </c>
      <c r="O78" s="234">
        <f>ROUND(E78*N78,2)</f>
        <v>0</v>
      </c>
      <c r="P78" s="234">
        <v>0</v>
      </c>
      <c r="Q78" s="234">
        <f>ROUND(E78*P78,2)</f>
        <v>0</v>
      </c>
      <c r="R78" s="235"/>
      <c r="S78" s="235" t="s">
        <v>134</v>
      </c>
      <c r="T78" s="235" t="s">
        <v>163</v>
      </c>
      <c r="U78" s="235">
        <v>1.55</v>
      </c>
      <c r="V78" s="235">
        <f>ROUND(E78*U78,2)</f>
        <v>1.55</v>
      </c>
      <c r="W78" s="235"/>
      <c r="X78" s="235" t="s">
        <v>135</v>
      </c>
      <c r="Y78" s="235" t="s">
        <v>136</v>
      </c>
      <c r="Z78" s="215"/>
      <c r="AA78" s="215"/>
      <c r="AB78" s="215"/>
      <c r="AC78" s="215"/>
      <c r="AD78" s="215"/>
      <c r="AE78" s="215"/>
      <c r="AF78" s="215"/>
      <c r="AG78" s="215" t="s">
        <v>137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5">
      <c r="A79" s="254">
        <v>38</v>
      </c>
      <c r="B79" s="255" t="s">
        <v>244</v>
      </c>
      <c r="C79" s="264" t="s">
        <v>245</v>
      </c>
      <c r="D79" s="256" t="s">
        <v>133</v>
      </c>
      <c r="E79" s="257">
        <v>1</v>
      </c>
      <c r="F79" s="258"/>
      <c r="G79" s="259">
        <f>ROUND(E79*F79,2)</f>
        <v>0</v>
      </c>
      <c r="H79" s="236"/>
      <c r="I79" s="235">
        <f>ROUND(E79*H79,2)</f>
        <v>0</v>
      </c>
      <c r="J79" s="236"/>
      <c r="K79" s="235">
        <f>ROUND(E79*J79,2)</f>
        <v>0</v>
      </c>
      <c r="L79" s="235">
        <v>15</v>
      </c>
      <c r="M79" s="235">
        <f>G79*(1+L79/100)</f>
        <v>0</v>
      </c>
      <c r="N79" s="234">
        <v>0</v>
      </c>
      <c r="O79" s="234">
        <f>ROUND(E79*N79,2)</f>
        <v>0</v>
      </c>
      <c r="P79" s="234">
        <v>0</v>
      </c>
      <c r="Q79" s="234">
        <f>ROUND(E79*P79,2)</f>
        <v>0</v>
      </c>
      <c r="R79" s="235"/>
      <c r="S79" s="235" t="s">
        <v>134</v>
      </c>
      <c r="T79" s="235" t="s">
        <v>163</v>
      </c>
      <c r="U79" s="235">
        <v>1.7</v>
      </c>
      <c r="V79" s="235">
        <f>ROUND(E79*U79,2)</f>
        <v>1.7</v>
      </c>
      <c r="W79" s="235"/>
      <c r="X79" s="235" t="s">
        <v>135</v>
      </c>
      <c r="Y79" s="235" t="s">
        <v>136</v>
      </c>
      <c r="Z79" s="215"/>
      <c r="AA79" s="215"/>
      <c r="AB79" s="215"/>
      <c r="AC79" s="215"/>
      <c r="AD79" s="215"/>
      <c r="AE79" s="215"/>
      <c r="AF79" s="215"/>
      <c r="AG79" s="215" t="s">
        <v>137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x14ac:dyDescent="0.25">
      <c r="A80" s="241" t="s">
        <v>129</v>
      </c>
      <c r="B80" s="242" t="s">
        <v>80</v>
      </c>
      <c r="C80" s="263" t="s">
        <v>81</v>
      </c>
      <c r="D80" s="243"/>
      <c r="E80" s="244"/>
      <c r="F80" s="245"/>
      <c r="G80" s="246">
        <f>SUMIF(AG81:AG83,"&lt;&gt;NOR",G81:G83)</f>
        <v>0</v>
      </c>
      <c r="H80" s="240"/>
      <c r="I80" s="240">
        <f>SUM(I81:I83)</f>
        <v>0</v>
      </c>
      <c r="J80" s="240"/>
      <c r="K80" s="240">
        <f>SUM(K81:K83)</f>
        <v>0</v>
      </c>
      <c r="L80" s="240"/>
      <c r="M80" s="240">
        <f>SUM(M81:M83)</f>
        <v>0</v>
      </c>
      <c r="N80" s="239"/>
      <c r="O80" s="239">
        <f>SUM(O81:O83)</f>
        <v>0</v>
      </c>
      <c r="P80" s="239"/>
      <c r="Q80" s="239">
        <f>SUM(Q81:Q83)</f>
        <v>0.05</v>
      </c>
      <c r="R80" s="240"/>
      <c r="S80" s="240"/>
      <c r="T80" s="240"/>
      <c r="U80" s="240"/>
      <c r="V80" s="240">
        <f>SUM(V81:V83)</f>
        <v>3.14</v>
      </c>
      <c r="W80" s="240"/>
      <c r="X80" s="240"/>
      <c r="Y80" s="240"/>
      <c r="AG80" t="s">
        <v>130</v>
      </c>
    </row>
    <row r="81" spans="1:60" outlineLevel="1" x14ac:dyDescent="0.25">
      <c r="A81" s="254">
        <v>39</v>
      </c>
      <c r="B81" s="255" t="s">
        <v>246</v>
      </c>
      <c r="C81" s="264" t="s">
        <v>247</v>
      </c>
      <c r="D81" s="256" t="s">
        <v>226</v>
      </c>
      <c r="E81" s="257">
        <v>2</v>
      </c>
      <c r="F81" s="258"/>
      <c r="G81" s="259">
        <f>ROUND(E81*F81,2)</f>
        <v>0</v>
      </c>
      <c r="H81" s="236"/>
      <c r="I81" s="235">
        <f>ROUND(E81*H81,2)</f>
        <v>0</v>
      </c>
      <c r="J81" s="236"/>
      <c r="K81" s="235">
        <f>ROUND(E81*J81,2)</f>
        <v>0</v>
      </c>
      <c r="L81" s="235">
        <v>15</v>
      </c>
      <c r="M81" s="235">
        <f>G81*(1+L81/100)</f>
        <v>0</v>
      </c>
      <c r="N81" s="234">
        <v>0</v>
      </c>
      <c r="O81" s="234">
        <f>ROUND(E81*N81,2)</f>
        <v>0</v>
      </c>
      <c r="P81" s="234">
        <v>2.3800000000000002E-2</v>
      </c>
      <c r="Q81" s="234">
        <f>ROUND(E81*P81,2)</f>
        <v>0.05</v>
      </c>
      <c r="R81" s="235"/>
      <c r="S81" s="235" t="s">
        <v>134</v>
      </c>
      <c r="T81" s="235" t="s">
        <v>134</v>
      </c>
      <c r="U81" s="235">
        <v>8.2000000000000003E-2</v>
      </c>
      <c r="V81" s="235">
        <f>ROUND(E81*U81,2)</f>
        <v>0.16</v>
      </c>
      <c r="W81" s="235"/>
      <c r="X81" s="235" t="s">
        <v>135</v>
      </c>
      <c r="Y81" s="235" t="s">
        <v>136</v>
      </c>
      <c r="Z81" s="215"/>
      <c r="AA81" s="215"/>
      <c r="AB81" s="215"/>
      <c r="AC81" s="215"/>
      <c r="AD81" s="215"/>
      <c r="AE81" s="215"/>
      <c r="AF81" s="215"/>
      <c r="AG81" s="215" t="s">
        <v>137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0.399999999999999" outlineLevel="1" x14ac:dyDescent="0.25">
      <c r="A82" s="254">
        <v>40</v>
      </c>
      <c r="B82" s="255" t="s">
        <v>248</v>
      </c>
      <c r="C82" s="264" t="s">
        <v>249</v>
      </c>
      <c r="D82" s="256" t="s">
        <v>133</v>
      </c>
      <c r="E82" s="257">
        <v>2</v>
      </c>
      <c r="F82" s="258"/>
      <c r="G82" s="259">
        <f>ROUND(E82*F82,2)</f>
        <v>0</v>
      </c>
      <c r="H82" s="236"/>
      <c r="I82" s="235">
        <f>ROUND(E82*H82,2)</f>
        <v>0</v>
      </c>
      <c r="J82" s="236"/>
      <c r="K82" s="235">
        <f>ROUND(E82*J82,2)</f>
        <v>0</v>
      </c>
      <c r="L82" s="235">
        <v>15</v>
      </c>
      <c r="M82" s="235">
        <f>G82*(1+L82/100)</f>
        <v>0</v>
      </c>
      <c r="N82" s="234">
        <v>0</v>
      </c>
      <c r="O82" s="234">
        <f>ROUND(E82*N82,2)</f>
        <v>0</v>
      </c>
      <c r="P82" s="234">
        <v>0</v>
      </c>
      <c r="Q82" s="234">
        <f>ROUND(E82*P82,2)</f>
        <v>0</v>
      </c>
      <c r="R82" s="235"/>
      <c r="S82" s="235" t="s">
        <v>134</v>
      </c>
      <c r="T82" s="235" t="s">
        <v>163</v>
      </c>
      <c r="U82" s="235">
        <v>1.0529999999999999</v>
      </c>
      <c r="V82" s="235">
        <f>ROUND(E82*U82,2)</f>
        <v>2.11</v>
      </c>
      <c r="W82" s="235"/>
      <c r="X82" s="235" t="s">
        <v>135</v>
      </c>
      <c r="Y82" s="235" t="s">
        <v>136</v>
      </c>
      <c r="Z82" s="215"/>
      <c r="AA82" s="215"/>
      <c r="AB82" s="215"/>
      <c r="AC82" s="215"/>
      <c r="AD82" s="215"/>
      <c r="AE82" s="215"/>
      <c r="AF82" s="215"/>
      <c r="AG82" s="215" t="s">
        <v>137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54">
        <v>41</v>
      </c>
      <c r="B83" s="255" t="s">
        <v>250</v>
      </c>
      <c r="C83" s="264" t="s">
        <v>251</v>
      </c>
      <c r="D83" s="256" t="s">
        <v>133</v>
      </c>
      <c r="E83" s="257">
        <v>1</v>
      </c>
      <c r="F83" s="258"/>
      <c r="G83" s="259">
        <f>ROUND(E83*F83,2)</f>
        <v>0</v>
      </c>
      <c r="H83" s="236"/>
      <c r="I83" s="235">
        <f>ROUND(E83*H83,2)</f>
        <v>0</v>
      </c>
      <c r="J83" s="236"/>
      <c r="K83" s="235">
        <f>ROUND(E83*J83,2)</f>
        <v>0</v>
      </c>
      <c r="L83" s="235">
        <v>15</v>
      </c>
      <c r="M83" s="235">
        <f>G83*(1+L83/100)</f>
        <v>0</v>
      </c>
      <c r="N83" s="234">
        <v>2.0000000000000002E-5</v>
      </c>
      <c r="O83" s="234">
        <f>ROUND(E83*N83,2)</f>
        <v>0</v>
      </c>
      <c r="P83" s="234">
        <v>0</v>
      </c>
      <c r="Q83" s="234">
        <f>ROUND(E83*P83,2)</f>
        <v>0</v>
      </c>
      <c r="R83" s="235"/>
      <c r="S83" s="235" t="s">
        <v>134</v>
      </c>
      <c r="T83" s="235" t="s">
        <v>163</v>
      </c>
      <c r="U83" s="235">
        <v>0.86799999999999999</v>
      </c>
      <c r="V83" s="235">
        <f>ROUND(E83*U83,2)</f>
        <v>0.87</v>
      </c>
      <c r="W83" s="235"/>
      <c r="X83" s="235" t="s">
        <v>135</v>
      </c>
      <c r="Y83" s="235" t="s">
        <v>136</v>
      </c>
      <c r="Z83" s="215"/>
      <c r="AA83" s="215"/>
      <c r="AB83" s="215"/>
      <c r="AC83" s="215"/>
      <c r="AD83" s="215"/>
      <c r="AE83" s="215"/>
      <c r="AF83" s="215"/>
      <c r="AG83" s="215" t="s">
        <v>137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x14ac:dyDescent="0.25">
      <c r="A84" s="241" t="s">
        <v>129</v>
      </c>
      <c r="B84" s="242" t="s">
        <v>82</v>
      </c>
      <c r="C84" s="263" t="s">
        <v>83</v>
      </c>
      <c r="D84" s="243"/>
      <c r="E84" s="244"/>
      <c r="F84" s="245"/>
      <c r="G84" s="246">
        <f>SUMIF(AG85:AG89,"&lt;&gt;NOR",G85:G89)</f>
        <v>0</v>
      </c>
      <c r="H84" s="240"/>
      <c r="I84" s="240">
        <f>SUM(I85:I89)</f>
        <v>0</v>
      </c>
      <c r="J84" s="240"/>
      <c r="K84" s="240">
        <f>SUM(K85:K89)</f>
        <v>0</v>
      </c>
      <c r="L84" s="240"/>
      <c r="M84" s="240">
        <f>SUM(M85:M89)</f>
        <v>0</v>
      </c>
      <c r="N84" s="239"/>
      <c r="O84" s="239">
        <f>SUM(O85:O89)</f>
        <v>0</v>
      </c>
      <c r="P84" s="239"/>
      <c r="Q84" s="239">
        <f>SUM(Q85:Q89)</f>
        <v>0.17</v>
      </c>
      <c r="R84" s="240"/>
      <c r="S84" s="240"/>
      <c r="T84" s="240"/>
      <c r="U84" s="240"/>
      <c r="V84" s="240">
        <f>SUM(V85:V89)</f>
        <v>29.54</v>
      </c>
      <c r="W84" s="240"/>
      <c r="X84" s="240"/>
      <c r="Y84" s="240"/>
      <c r="AG84" t="s">
        <v>130</v>
      </c>
    </row>
    <row r="85" spans="1:60" ht="20.399999999999999" outlineLevel="1" x14ac:dyDescent="0.25">
      <c r="A85" s="254">
        <v>42</v>
      </c>
      <c r="B85" s="255" t="s">
        <v>252</v>
      </c>
      <c r="C85" s="264" t="s">
        <v>253</v>
      </c>
      <c r="D85" s="256" t="s">
        <v>133</v>
      </c>
      <c r="E85" s="257">
        <v>1</v>
      </c>
      <c r="F85" s="258"/>
      <c r="G85" s="259">
        <f>ROUND(E85*F85,2)</f>
        <v>0</v>
      </c>
      <c r="H85" s="236"/>
      <c r="I85" s="235">
        <f>ROUND(E85*H85,2)</f>
        <v>0</v>
      </c>
      <c r="J85" s="236"/>
      <c r="K85" s="235">
        <f>ROUND(E85*J85,2)</f>
        <v>0</v>
      </c>
      <c r="L85" s="235">
        <v>15</v>
      </c>
      <c r="M85" s="235">
        <f>G85*(1+L85/100)</f>
        <v>0</v>
      </c>
      <c r="N85" s="234">
        <v>0</v>
      </c>
      <c r="O85" s="234">
        <f>ROUND(E85*N85,2)</f>
        <v>0</v>
      </c>
      <c r="P85" s="234">
        <v>0</v>
      </c>
      <c r="Q85" s="234">
        <f>ROUND(E85*P85,2)</f>
        <v>0</v>
      </c>
      <c r="R85" s="235"/>
      <c r="S85" s="235" t="s">
        <v>134</v>
      </c>
      <c r="T85" s="235" t="s">
        <v>163</v>
      </c>
      <c r="U85" s="235">
        <v>1.45</v>
      </c>
      <c r="V85" s="235">
        <f>ROUND(E85*U85,2)</f>
        <v>1.45</v>
      </c>
      <c r="W85" s="235"/>
      <c r="X85" s="235" t="s">
        <v>135</v>
      </c>
      <c r="Y85" s="235" t="s">
        <v>136</v>
      </c>
      <c r="Z85" s="215"/>
      <c r="AA85" s="215"/>
      <c r="AB85" s="215"/>
      <c r="AC85" s="215"/>
      <c r="AD85" s="215"/>
      <c r="AE85" s="215"/>
      <c r="AF85" s="215"/>
      <c r="AG85" s="215" t="s">
        <v>137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54">
        <v>43</v>
      </c>
      <c r="B86" s="255" t="s">
        <v>254</v>
      </c>
      <c r="C86" s="264" t="s">
        <v>255</v>
      </c>
      <c r="D86" s="256" t="s">
        <v>133</v>
      </c>
      <c r="E86" s="257">
        <v>3</v>
      </c>
      <c r="F86" s="258"/>
      <c r="G86" s="259">
        <f>ROUND(E86*F86,2)</f>
        <v>0</v>
      </c>
      <c r="H86" s="236"/>
      <c r="I86" s="235">
        <f>ROUND(E86*H86,2)</f>
        <v>0</v>
      </c>
      <c r="J86" s="236"/>
      <c r="K86" s="235">
        <f>ROUND(E86*J86,2)</f>
        <v>0</v>
      </c>
      <c r="L86" s="235">
        <v>15</v>
      </c>
      <c r="M86" s="235">
        <f>G86*(1+L86/100)</f>
        <v>0</v>
      </c>
      <c r="N86" s="234">
        <v>2.0000000000000002E-5</v>
      </c>
      <c r="O86" s="234">
        <f>ROUND(E86*N86,2)</f>
        <v>0</v>
      </c>
      <c r="P86" s="234">
        <v>0</v>
      </c>
      <c r="Q86" s="234">
        <f>ROUND(E86*P86,2)</f>
        <v>0</v>
      </c>
      <c r="R86" s="235"/>
      <c r="S86" s="235" t="s">
        <v>134</v>
      </c>
      <c r="T86" s="235" t="s">
        <v>134</v>
      </c>
      <c r="U86" s="235">
        <v>4.0199999999999996</v>
      </c>
      <c r="V86" s="235">
        <f>ROUND(E86*U86,2)</f>
        <v>12.06</v>
      </c>
      <c r="W86" s="235"/>
      <c r="X86" s="235" t="s">
        <v>135</v>
      </c>
      <c r="Y86" s="235" t="s">
        <v>136</v>
      </c>
      <c r="Z86" s="215"/>
      <c r="AA86" s="215"/>
      <c r="AB86" s="215"/>
      <c r="AC86" s="215"/>
      <c r="AD86" s="215"/>
      <c r="AE86" s="215"/>
      <c r="AF86" s="215"/>
      <c r="AG86" s="215" t="s">
        <v>137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40.799999999999997" outlineLevel="1" x14ac:dyDescent="0.25">
      <c r="A87" s="254">
        <v>44</v>
      </c>
      <c r="B87" s="255" t="s">
        <v>256</v>
      </c>
      <c r="C87" s="264" t="s">
        <v>257</v>
      </c>
      <c r="D87" s="256" t="s">
        <v>133</v>
      </c>
      <c r="E87" s="257">
        <v>1</v>
      </c>
      <c r="F87" s="258"/>
      <c r="G87" s="259">
        <f>ROUND(E87*F87,2)</f>
        <v>0</v>
      </c>
      <c r="H87" s="236"/>
      <c r="I87" s="235">
        <f>ROUND(E87*H87,2)</f>
        <v>0</v>
      </c>
      <c r="J87" s="236"/>
      <c r="K87" s="235">
        <f>ROUND(E87*J87,2)</f>
        <v>0</v>
      </c>
      <c r="L87" s="235">
        <v>15</v>
      </c>
      <c r="M87" s="235">
        <f>G87*(1+L87/100)</f>
        <v>0</v>
      </c>
      <c r="N87" s="234">
        <v>0</v>
      </c>
      <c r="O87" s="234">
        <f>ROUND(E87*N87,2)</f>
        <v>0</v>
      </c>
      <c r="P87" s="234">
        <v>0</v>
      </c>
      <c r="Q87" s="234">
        <f>ROUND(E87*P87,2)</f>
        <v>0</v>
      </c>
      <c r="R87" s="235"/>
      <c r="S87" s="235" t="s">
        <v>134</v>
      </c>
      <c r="T87" s="235" t="s">
        <v>163</v>
      </c>
      <c r="U87" s="235">
        <v>10.728</v>
      </c>
      <c r="V87" s="235">
        <f>ROUND(E87*U87,2)</f>
        <v>10.73</v>
      </c>
      <c r="W87" s="235"/>
      <c r="X87" s="235" t="s">
        <v>135</v>
      </c>
      <c r="Y87" s="235" t="s">
        <v>136</v>
      </c>
      <c r="Z87" s="215"/>
      <c r="AA87" s="215"/>
      <c r="AB87" s="215"/>
      <c r="AC87" s="215"/>
      <c r="AD87" s="215"/>
      <c r="AE87" s="215"/>
      <c r="AF87" s="215"/>
      <c r="AG87" s="215" t="s">
        <v>137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5">
      <c r="A88" s="254">
        <v>45</v>
      </c>
      <c r="B88" s="255" t="s">
        <v>258</v>
      </c>
      <c r="C88" s="264" t="s">
        <v>259</v>
      </c>
      <c r="D88" s="256" t="s">
        <v>133</v>
      </c>
      <c r="E88" s="257">
        <v>1</v>
      </c>
      <c r="F88" s="258"/>
      <c r="G88" s="259">
        <f>ROUND(E88*F88,2)</f>
        <v>0</v>
      </c>
      <c r="H88" s="236"/>
      <c r="I88" s="235">
        <f>ROUND(E88*H88,2)</f>
        <v>0</v>
      </c>
      <c r="J88" s="236"/>
      <c r="K88" s="235">
        <f>ROUND(E88*J88,2)</f>
        <v>0</v>
      </c>
      <c r="L88" s="235">
        <v>15</v>
      </c>
      <c r="M88" s="235">
        <f>G88*(1+L88/100)</f>
        <v>0</v>
      </c>
      <c r="N88" s="234">
        <v>0</v>
      </c>
      <c r="O88" s="234">
        <f>ROUND(E88*N88,2)</f>
        <v>0</v>
      </c>
      <c r="P88" s="234">
        <v>0.17399999999999999</v>
      </c>
      <c r="Q88" s="234">
        <f>ROUND(E88*P88,2)</f>
        <v>0.17</v>
      </c>
      <c r="R88" s="235"/>
      <c r="S88" s="235" t="s">
        <v>134</v>
      </c>
      <c r="T88" s="235" t="s">
        <v>134</v>
      </c>
      <c r="U88" s="235">
        <v>0.95</v>
      </c>
      <c r="V88" s="235">
        <f>ROUND(E88*U88,2)</f>
        <v>0.95</v>
      </c>
      <c r="W88" s="235"/>
      <c r="X88" s="235" t="s">
        <v>135</v>
      </c>
      <c r="Y88" s="235" t="s">
        <v>136</v>
      </c>
      <c r="Z88" s="215"/>
      <c r="AA88" s="215"/>
      <c r="AB88" s="215"/>
      <c r="AC88" s="215"/>
      <c r="AD88" s="215"/>
      <c r="AE88" s="215"/>
      <c r="AF88" s="215"/>
      <c r="AG88" s="215" t="s">
        <v>137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5">
      <c r="A89" s="254">
        <v>46</v>
      </c>
      <c r="B89" s="255" t="s">
        <v>260</v>
      </c>
      <c r="C89" s="264" t="s">
        <v>261</v>
      </c>
      <c r="D89" s="256" t="s">
        <v>133</v>
      </c>
      <c r="E89" s="257">
        <v>3</v>
      </c>
      <c r="F89" s="258"/>
      <c r="G89" s="259">
        <f>ROUND(E89*F89,2)</f>
        <v>0</v>
      </c>
      <c r="H89" s="236"/>
      <c r="I89" s="235">
        <f>ROUND(E89*H89,2)</f>
        <v>0</v>
      </c>
      <c r="J89" s="236"/>
      <c r="K89" s="235">
        <f>ROUND(E89*J89,2)</f>
        <v>0</v>
      </c>
      <c r="L89" s="235">
        <v>15</v>
      </c>
      <c r="M89" s="235">
        <f>G89*(1+L89/100)</f>
        <v>0</v>
      </c>
      <c r="N89" s="234">
        <v>0</v>
      </c>
      <c r="O89" s="234">
        <f>ROUND(E89*N89,2)</f>
        <v>0</v>
      </c>
      <c r="P89" s="234">
        <v>0</v>
      </c>
      <c r="Q89" s="234">
        <f>ROUND(E89*P89,2)</f>
        <v>0</v>
      </c>
      <c r="R89" s="235"/>
      <c r="S89" s="235" t="s">
        <v>184</v>
      </c>
      <c r="T89" s="235" t="s">
        <v>163</v>
      </c>
      <c r="U89" s="235">
        <v>1.45</v>
      </c>
      <c r="V89" s="235">
        <f>ROUND(E89*U89,2)</f>
        <v>4.3499999999999996</v>
      </c>
      <c r="W89" s="235"/>
      <c r="X89" s="235" t="s">
        <v>135</v>
      </c>
      <c r="Y89" s="235" t="s">
        <v>136</v>
      </c>
      <c r="Z89" s="215"/>
      <c r="AA89" s="215"/>
      <c r="AB89" s="215"/>
      <c r="AC89" s="215"/>
      <c r="AD89" s="215"/>
      <c r="AE89" s="215"/>
      <c r="AF89" s="215"/>
      <c r="AG89" s="215" t="s">
        <v>137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x14ac:dyDescent="0.25">
      <c r="A90" s="241" t="s">
        <v>129</v>
      </c>
      <c r="B90" s="242" t="s">
        <v>84</v>
      </c>
      <c r="C90" s="263" t="s">
        <v>85</v>
      </c>
      <c r="D90" s="243"/>
      <c r="E90" s="244"/>
      <c r="F90" s="245"/>
      <c r="G90" s="246">
        <f>SUMIF(AG91:AG92,"&lt;&gt;NOR",G91:G92)</f>
        <v>0</v>
      </c>
      <c r="H90" s="240"/>
      <c r="I90" s="240">
        <f>SUM(I91:I92)</f>
        <v>0</v>
      </c>
      <c r="J90" s="240"/>
      <c r="K90" s="240">
        <f>SUM(K91:K92)</f>
        <v>0</v>
      </c>
      <c r="L90" s="240"/>
      <c r="M90" s="240">
        <f>SUM(M91:M92)</f>
        <v>0</v>
      </c>
      <c r="N90" s="239"/>
      <c r="O90" s="239">
        <f>SUM(O91:O92)</f>
        <v>0.12000000000000001</v>
      </c>
      <c r="P90" s="239"/>
      <c r="Q90" s="239">
        <f>SUM(Q91:Q92)</f>
        <v>0</v>
      </c>
      <c r="R90" s="240"/>
      <c r="S90" s="240"/>
      <c r="T90" s="240"/>
      <c r="U90" s="240"/>
      <c r="V90" s="240">
        <f>SUM(V91:V92)</f>
        <v>4.58</v>
      </c>
      <c r="W90" s="240"/>
      <c r="X90" s="240"/>
      <c r="Y90" s="240"/>
      <c r="AG90" t="s">
        <v>130</v>
      </c>
    </row>
    <row r="91" spans="1:60" outlineLevel="1" x14ac:dyDescent="0.25">
      <c r="A91" s="254">
        <v>47</v>
      </c>
      <c r="B91" s="255" t="s">
        <v>262</v>
      </c>
      <c r="C91" s="264" t="s">
        <v>263</v>
      </c>
      <c r="D91" s="256" t="s">
        <v>140</v>
      </c>
      <c r="E91" s="257">
        <v>4.4000000000000004</v>
      </c>
      <c r="F91" s="258"/>
      <c r="G91" s="259">
        <f>ROUND(E91*F91,2)</f>
        <v>0</v>
      </c>
      <c r="H91" s="236"/>
      <c r="I91" s="235">
        <f>ROUND(E91*H91,2)</f>
        <v>0</v>
      </c>
      <c r="J91" s="236"/>
      <c r="K91" s="235">
        <f>ROUND(E91*J91,2)</f>
        <v>0</v>
      </c>
      <c r="L91" s="235">
        <v>15</v>
      </c>
      <c r="M91" s="235">
        <f>G91*(1+L91/100)</f>
        <v>0</v>
      </c>
      <c r="N91" s="234">
        <v>4.7600000000000003E-3</v>
      </c>
      <c r="O91" s="234">
        <f>ROUND(E91*N91,2)</f>
        <v>0.02</v>
      </c>
      <c r="P91" s="234">
        <v>0</v>
      </c>
      <c r="Q91" s="234">
        <f>ROUND(E91*P91,2)</f>
        <v>0</v>
      </c>
      <c r="R91" s="235"/>
      <c r="S91" s="235" t="s">
        <v>134</v>
      </c>
      <c r="T91" s="235" t="s">
        <v>134</v>
      </c>
      <c r="U91" s="235">
        <v>1.04</v>
      </c>
      <c r="V91" s="235">
        <f>ROUND(E91*U91,2)</f>
        <v>4.58</v>
      </c>
      <c r="W91" s="235"/>
      <c r="X91" s="235" t="s">
        <v>135</v>
      </c>
      <c r="Y91" s="235" t="s">
        <v>136</v>
      </c>
      <c r="Z91" s="215"/>
      <c r="AA91" s="215"/>
      <c r="AB91" s="215"/>
      <c r="AC91" s="215"/>
      <c r="AD91" s="215"/>
      <c r="AE91" s="215"/>
      <c r="AF91" s="215"/>
      <c r="AG91" s="215" t="s">
        <v>137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5">
      <c r="A92" s="254">
        <v>48</v>
      </c>
      <c r="B92" s="255" t="s">
        <v>264</v>
      </c>
      <c r="C92" s="264" t="s">
        <v>265</v>
      </c>
      <c r="D92" s="256" t="s">
        <v>140</v>
      </c>
      <c r="E92" s="257">
        <v>5.0599999999999996</v>
      </c>
      <c r="F92" s="258"/>
      <c r="G92" s="259">
        <f>ROUND(E92*F92,2)</f>
        <v>0</v>
      </c>
      <c r="H92" s="236"/>
      <c r="I92" s="235">
        <f>ROUND(E92*H92,2)</f>
        <v>0</v>
      </c>
      <c r="J92" s="236"/>
      <c r="K92" s="235">
        <f>ROUND(E92*J92,2)</f>
        <v>0</v>
      </c>
      <c r="L92" s="235">
        <v>15</v>
      </c>
      <c r="M92" s="235">
        <f>G92*(1+L92/100)</f>
        <v>0</v>
      </c>
      <c r="N92" s="234">
        <v>2.07E-2</v>
      </c>
      <c r="O92" s="234">
        <f>ROUND(E92*N92,2)</f>
        <v>0.1</v>
      </c>
      <c r="P92" s="234">
        <v>0</v>
      </c>
      <c r="Q92" s="234">
        <f>ROUND(E92*P92,2)</f>
        <v>0</v>
      </c>
      <c r="R92" s="235" t="s">
        <v>189</v>
      </c>
      <c r="S92" s="235" t="s">
        <v>134</v>
      </c>
      <c r="T92" s="235" t="s">
        <v>134</v>
      </c>
      <c r="U92" s="235">
        <v>0</v>
      </c>
      <c r="V92" s="235">
        <f>ROUND(E92*U92,2)</f>
        <v>0</v>
      </c>
      <c r="W92" s="235"/>
      <c r="X92" s="235" t="s">
        <v>185</v>
      </c>
      <c r="Y92" s="235" t="s">
        <v>136</v>
      </c>
      <c r="Z92" s="215"/>
      <c r="AA92" s="215"/>
      <c r="AB92" s="215"/>
      <c r="AC92" s="215"/>
      <c r="AD92" s="215"/>
      <c r="AE92" s="215"/>
      <c r="AF92" s="215"/>
      <c r="AG92" s="215" t="s">
        <v>186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x14ac:dyDescent="0.25">
      <c r="A93" s="241" t="s">
        <v>129</v>
      </c>
      <c r="B93" s="242" t="s">
        <v>86</v>
      </c>
      <c r="C93" s="263" t="s">
        <v>87</v>
      </c>
      <c r="D93" s="243"/>
      <c r="E93" s="244"/>
      <c r="F93" s="245"/>
      <c r="G93" s="246">
        <f>SUMIF(AG94:AG103,"&lt;&gt;NOR",G94:G103)</f>
        <v>0</v>
      </c>
      <c r="H93" s="240"/>
      <c r="I93" s="240">
        <f>SUM(I94:I103)</f>
        <v>0</v>
      </c>
      <c r="J93" s="240"/>
      <c r="K93" s="240">
        <f>SUM(K94:K103)</f>
        <v>0</v>
      </c>
      <c r="L93" s="240"/>
      <c r="M93" s="240">
        <f>SUM(M94:M103)</f>
        <v>0</v>
      </c>
      <c r="N93" s="239"/>
      <c r="O93" s="239">
        <f>SUM(O94:O103)</f>
        <v>0.17</v>
      </c>
      <c r="P93" s="239"/>
      <c r="Q93" s="239">
        <f>SUM(Q94:Q103)</f>
        <v>0</v>
      </c>
      <c r="R93" s="240"/>
      <c r="S93" s="240"/>
      <c r="T93" s="240"/>
      <c r="U93" s="240"/>
      <c r="V93" s="240">
        <f>SUM(V94:V103)</f>
        <v>21.43</v>
      </c>
      <c r="W93" s="240"/>
      <c r="X93" s="240"/>
      <c r="Y93" s="240"/>
      <c r="AG93" t="s">
        <v>130</v>
      </c>
    </row>
    <row r="94" spans="1:60" outlineLevel="1" x14ac:dyDescent="0.25">
      <c r="A94" s="248">
        <v>49</v>
      </c>
      <c r="B94" s="249" t="s">
        <v>266</v>
      </c>
      <c r="C94" s="265" t="s">
        <v>267</v>
      </c>
      <c r="D94" s="250" t="s">
        <v>268</v>
      </c>
      <c r="E94" s="251">
        <v>44.76</v>
      </c>
      <c r="F94" s="252"/>
      <c r="G94" s="253">
        <f>ROUND(E94*F94,2)</f>
        <v>0</v>
      </c>
      <c r="H94" s="236"/>
      <c r="I94" s="235">
        <f>ROUND(E94*H94,2)</f>
        <v>0</v>
      </c>
      <c r="J94" s="236"/>
      <c r="K94" s="235">
        <f>ROUND(E94*J94,2)</f>
        <v>0</v>
      </c>
      <c r="L94" s="235">
        <v>15</v>
      </c>
      <c r="M94" s="235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5"/>
      <c r="S94" s="235" t="s">
        <v>134</v>
      </c>
      <c r="T94" s="235" t="s">
        <v>134</v>
      </c>
      <c r="U94" s="235">
        <v>0.18099999999999999</v>
      </c>
      <c r="V94" s="235">
        <f>ROUND(E94*U94,2)</f>
        <v>8.1</v>
      </c>
      <c r="W94" s="235"/>
      <c r="X94" s="235" t="s">
        <v>135</v>
      </c>
      <c r="Y94" s="235" t="s">
        <v>136</v>
      </c>
      <c r="Z94" s="215"/>
      <c r="AA94" s="215"/>
      <c r="AB94" s="215"/>
      <c r="AC94" s="215"/>
      <c r="AD94" s="215"/>
      <c r="AE94" s="215"/>
      <c r="AF94" s="215"/>
      <c r="AG94" s="215" t="s">
        <v>137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2" x14ac:dyDescent="0.25">
      <c r="A95" s="232"/>
      <c r="B95" s="233"/>
      <c r="C95" s="266" t="s">
        <v>269</v>
      </c>
      <c r="D95" s="237"/>
      <c r="E95" s="238">
        <v>44.76</v>
      </c>
      <c r="F95" s="235"/>
      <c r="G95" s="235"/>
      <c r="H95" s="235"/>
      <c r="I95" s="235"/>
      <c r="J95" s="235"/>
      <c r="K95" s="235"/>
      <c r="L95" s="235"/>
      <c r="M95" s="235"/>
      <c r="N95" s="234"/>
      <c r="O95" s="234"/>
      <c r="P95" s="234"/>
      <c r="Q95" s="234"/>
      <c r="R95" s="235"/>
      <c r="S95" s="235"/>
      <c r="T95" s="235"/>
      <c r="U95" s="235"/>
      <c r="V95" s="235"/>
      <c r="W95" s="235"/>
      <c r="X95" s="235"/>
      <c r="Y95" s="235"/>
      <c r="Z95" s="215"/>
      <c r="AA95" s="215"/>
      <c r="AB95" s="215"/>
      <c r="AC95" s="215"/>
      <c r="AD95" s="215"/>
      <c r="AE95" s="215"/>
      <c r="AF95" s="215"/>
      <c r="AG95" s="215" t="s">
        <v>142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5">
      <c r="A96" s="248">
        <v>50</v>
      </c>
      <c r="B96" s="249" t="s">
        <v>270</v>
      </c>
      <c r="C96" s="265" t="s">
        <v>271</v>
      </c>
      <c r="D96" s="250" t="s">
        <v>140</v>
      </c>
      <c r="E96" s="251">
        <v>34.700000000000003</v>
      </c>
      <c r="F96" s="252"/>
      <c r="G96" s="253">
        <f>ROUND(E96*F96,2)</f>
        <v>0</v>
      </c>
      <c r="H96" s="236"/>
      <c r="I96" s="235">
        <f>ROUND(E96*H96,2)</f>
        <v>0</v>
      </c>
      <c r="J96" s="236"/>
      <c r="K96" s="235">
        <f>ROUND(E96*J96,2)</f>
        <v>0</v>
      </c>
      <c r="L96" s="235">
        <v>15</v>
      </c>
      <c r="M96" s="235">
        <f>G96*(1+L96/100)</f>
        <v>0</v>
      </c>
      <c r="N96" s="234">
        <v>4.0000000000000002E-4</v>
      </c>
      <c r="O96" s="234">
        <f>ROUND(E96*N96,2)</f>
        <v>0.01</v>
      </c>
      <c r="P96" s="234">
        <v>0</v>
      </c>
      <c r="Q96" s="234">
        <f>ROUND(E96*P96,2)</f>
        <v>0</v>
      </c>
      <c r="R96" s="235"/>
      <c r="S96" s="235" t="s">
        <v>134</v>
      </c>
      <c r="T96" s="235" t="s">
        <v>134</v>
      </c>
      <c r="U96" s="235">
        <v>0.38</v>
      </c>
      <c r="V96" s="235">
        <f>ROUND(E96*U96,2)</f>
        <v>13.19</v>
      </c>
      <c r="W96" s="235"/>
      <c r="X96" s="235" t="s">
        <v>135</v>
      </c>
      <c r="Y96" s="235" t="s">
        <v>136</v>
      </c>
      <c r="Z96" s="215"/>
      <c r="AA96" s="215"/>
      <c r="AB96" s="215"/>
      <c r="AC96" s="215"/>
      <c r="AD96" s="215"/>
      <c r="AE96" s="215"/>
      <c r="AF96" s="215"/>
      <c r="AG96" s="215" t="s">
        <v>137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2" x14ac:dyDescent="0.25">
      <c r="A97" s="232"/>
      <c r="B97" s="233"/>
      <c r="C97" s="266" t="s">
        <v>175</v>
      </c>
      <c r="D97" s="237"/>
      <c r="E97" s="238">
        <v>34.700000000000003</v>
      </c>
      <c r="F97" s="235"/>
      <c r="G97" s="235"/>
      <c r="H97" s="235"/>
      <c r="I97" s="235"/>
      <c r="J97" s="235"/>
      <c r="K97" s="235"/>
      <c r="L97" s="235"/>
      <c r="M97" s="235"/>
      <c r="N97" s="234"/>
      <c r="O97" s="234"/>
      <c r="P97" s="234"/>
      <c r="Q97" s="234"/>
      <c r="R97" s="235"/>
      <c r="S97" s="235"/>
      <c r="T97" s="235"/>
      <c r="U97" s="235"/>
      <c r="V97" s="235"/>
      <c r="W97" s="235"/>
      <c r="X97" s="235"/>
      <c r="Y97" s="235"/>
      <c r="Z97" s="215"/>
      <c r="AA97" s="215"/>
      <c r="AB97" s="215"/>
      <c r="AC97" s="215"/>
      <c r="AD97" s="215"/>
      <c r="AE97" s="215"/>
      <c r="AF97" s="215"/>
      <c r="AG97" s="215" t="s">
        <v>142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54">
        <v>51</v>
      </c>
      <c r="B98" s="255" t="s">
        <v>272</v>
      </c>
      <c r="C98" s="264" t="s">
        <v>273</v>
      </c>
      <c r="D98" s="256" t="s">
        <v>268</v>
      </c>
      <c r="E98" s="257">
        <v>0.9</v>
      </c>
      <c r="F98" s="258"/>
      <c r="G98" s="259">
        <f>ROUND(E98*F98,2)</f>
        <v>0</v>
      </c>
      <c r="H98" s="236"/>
      <c r="I98" s="235">
        <f>ROUND(E98*H98,2)</f>
        <v>0</v>
      </c>
      <c r="J98" s="236"/>
      <c r="K98" s="235">
        <f>ROUND(E98*J98,2)</f>
        <v>0</v>
      </c>
      <c r="L98" s="235">
        <v>15</v>
      </c>
      <c r="M98" s="235">
        <f>G98*(1+L98/100)</f>
        <v>0</v>
      </c>
      <c r="N98" s="234">
        <v>0</v>
      </c>
      <c r="O98" s="234">
        <f>ROUND(E98*N98,2)</f>
        <v>0</v>
      </c>
      <c r="P98" s="234">
        <v>0</v>
      </c>
      <c r="Q98" s="234">
        <f>ROUND(E98*P98,2)</f>
        <v>0</v>
      </c>
      <c r="R98" s="235"/>
      <c r="S98" s="235" t="s">
        <v>134</v>
      </c>
      <c r="T98" s="235" t="s">
        <v>134</v>
      </c>
      <c r="U98" s="235">
        <v>0.152</v>
      </c>
      <c r="V98" s="235">
        <f>ROUND(E98*U98,2)</f>
        <v>0.14000000000000001</v>
      </c>
      <c r="W98" s="235"/>
      <c r="X98" s="235" t="s">
        <v>135</v>
      </c>
      <c r="Y98" s="235" t="s">
        <v>136</v>
      </c>
      <c r="Z98" s="215"/>
      <c r="AA98" s="215"/>
      <c r="AB98" s="215"/>
      <c r="AC98" s="215"/>
      <c r="AD98" s="215"/>
      <c r="AE98" s="215"/>
      <c r="AF98" s="215"/>
      <c r="AG98" s="215" t="s">
        <v>137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5">
      <c r="A99" s="248">
        <v>52</v>
      </c>
      <c r="B99" s="249" t="s">
        <v>274</v>
      </c>
      <c r="C99" s="265" t="s">
        <v>275</v>
      </c>
      <c r="D99" s="250" t="s">
        <v>268</v>
      </c>
      <c r="E99" s="251">
        <v>49.235999999999997</v>
      </c>
      <c r="F99" s="252"/>
      <c r="G99" s="253">
        <f>ROUND(E99*F99,2)</f>
        <v>0</v>
      </c>
      <c r="H99" s="236"/>
      <c r="I99" s="235">
        <f>ROUND(E99*H99,2)</f>
        <v>0</v>
      </c>
      <c r="J99" s="236"/>
      <c r="K99" s="235">
        <f>ROUND(E99*J99,2)</f>
        <v>0</v>
      </c>
      <c r="L99" s="235">
        <v>15</v>
      </c>
      <c r="M99" s="235">
        <f>G99*(1+L99/100)</f>
        <v>0</v>
      </c>
      <c r="N99" s="234">
        <v>5.0000000000000001E-4</v>
      </c>
      <c r="O99" s="234">
        <f>ROUND(E99*N99,2)</f>
        <v>0.02</v>
      </c>
      <c r="P99" s="234">
        <v>0</v>
      </c>
      <c r="Q99" s="234">
        <f>ROUND(E99*P99,2)</f>
        <v>0</v>
      </c>
      <c r="R99" s="235" t="s">
        <v>189</v>
      </c>
      <c r="S99" s="235" t="s">
        <v>134</v>
      </c>
      <c r="T99" s="235" t="s">
        <v>134</v>
      </c>
      <c r="U99" s="235">
        <v>0</v>
      </c>
      <c r="V99" s="235">
        <f>ROUND(E99*U99,2)</f>
        <v>0</v>
      </c>
      <c r="W99" s="235"/>
      <c r="X99" s="235" t="s">
        <v>185</v>
      </c>
      <c r="Y99" s="235" t="s">
        <v>136</v>
      </c>
      <c r="Z99" s="215"/>
      <c r="AA99" s="215"/>
      <c r="AB99" s="215"/>
      <c r="AC99" s="215"/>
      <c r="AD99" s="215"/>
      <c r="AE99" s="215"/>
      <c r="AF99" s="215"/>
      <c r="AG99" s="215" t="s">
        <v>186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2" x14ac:dyDescent="0.25">
      <c r="A100" s="232"/>
      <c r="B100" s="233"/>
      <c r="C100" s="266" t="s">
        <v>276</v>
      </c>
      <c r="D100" s="237"/>
      <c r="E100" s="238">
        <v>49.235999999999997</v>
      </c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35"/>
      <c r="Z100" s="215"/>
      <c r="AA100" s="215"/>
      <c r="AB100" s="215"/>
      <c r="AC100" s="215"/>
      <c r="AD100" s="215"/>
      <c r="AE100" s="215"/>
      <c r="AF100" s="215"/>
      <c r="AG100" s="215" t="s">
        <v>142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ht="20.399999999999999" outlineLevel="1" x14ac:dyDescent="0.25">
      <c r="A101" s="248">
        <v>53</v>
      </c>
      <c r="B101" s="249" t="s">
        <v>277</v>
      </c>
      <c r="C101" s="265" t="s">
        <v>278</v>
      </c>
      <c r="D101" s="250" t="s">
        <v>140</v>
      </c>
      <c r="E101" s="251">
        <v>39.905000000000001</v>
      </c>
      <c r="F101" s="252"/>
      <c r="G101" s="253">
        <f>ROUND(E101*F101,2)</f>
        <v>0</v>
      </c>
      <c r="H101" s="236"/>
      <c r="I101" s="235">
        <f>ROUND(E101*H101,2)</f>
        <v>0</v>
      </c>
      <c r="J101" s="236"/>
      <c r="K101" s="235">
        <f>ROUND(E101*J101,2)</f>
        <v>0</v>
      </c>
      <c r="L101" s="235">
        <v>15</v>
      </c>
      <c r="M101" s="235">
        <f>G101*(1+L101/100)</f>
        <v>0</v>
      </c>
      <c r="N101" s="234">
        <v>3.5000000000000001E-3</v>
      </c>
      <c r="O101" s="234">
        <f>ROUND(E101*N101,2)</f>
        <v>0.14000000000000001</v>
      </c>
      <c r="P101" s="234">
        <v>0</v>
      </c>
      <c r="Q101" s="234">
        <f>ROUND(E101*P101,2)</f>
        <v>0</v>
      </c>
      <c r="R101" s="235" t="s">
        <v>189</v>
      </c>
      <c r="S101" s="235" t="s">
        <v>279</v>
      </c>
      <c r="T101" s="235" t="s">
        <v>279</v>
      </c>
      <c r="U101" s="235">
        <v>0</v>
      </c>
      <c r="V101" s="235">
        <f>ROUND(E101*U101,2)</f>
        <v>0</v>
      </c>
      <c r="W101" s="235"/>
      <c r="X101" s="235" t="s">
        <v>185</v>
      </c>
      <c r="Y101" s="235" t="s">
        <v>136</v>
      </c>
      <c r="Z101" s="215"/>
      <c r="AA101" s="215"/>
      <c r="AB101" s="215"/>
      <c r="AC101" s="215"/>
      <c r="AD101" s="215"/>
      <c r="AE101" s="215"/>
      <c r="AF101" s="215"/>
      <c r="AG101" s="215" t="s">
        <v>186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2" x14ac:dyDescent="0.25">
      <c r="A102" s="232"/>
      <c r="B102" s="233"/>
      <c r="C102" s="266" t="s">
        <v>280</v>
      </c>
      <c r="D102" s="237"/>
      <c r="E102" s="238">
        <v>39.905000000000001</v>
      </c>
      <c r="F102" s="235"/>
      <c r="G102" s="235"/>
      <c r="H102" s="235"/>
      <c r="I102" s="235"/>
      <c r="J102" s="235"/>
      <c r="K102" s="235"/>
      <c r="L102" s="235"/>
      <c r="M102" s="235"/>
      <c r="N102" s="234"/>
      <c r="O102" s="234"/>
      <c r="P102" s="234"/>
      <c r="Q102" s="234"/>
      <c r="R102" s="235"/>
      <c r="S102" s="235"/>
      <c r="T102" s="235"/>
      <c r="U102" s="235"/>
      <c r="V102" s="235"/>
      <c r="W102" s="235"/>
      <c r="X102" s="235"/>
      <c r="Y102" s="235"/>
      <c r="Z102" s="215"/>
      <c r="AA102" s="215"/>
      <c r="AB102" s="215"/>
      <c r="AC102" s="215"/>
      <c r="AD102" s="215"/>
      <c r="AE102" s="215"/>
      <c r="AF102" s="215"/>
      <c r="AG102" s="215" t="s">
        <v>142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5">
      <c r="A103" s="254">
        <v>54</v>
      </c>
      <c r="B103" s="255" t="s">
        <v>281</v>
      </c>
      <c r="C103" s="264" t="s">
        <v>282</v>
      </c>
      <c r="D103" s="256" t="s">
        <v>133</v>
      </c>
      <c r="E103" s="257">
        <v>0.9</v>
      </c>
      <c r="F103" s="258"/>
      <c r="G103" s="259">
        <f>ROUND(E103*F103,2)</f>
        <v>0</v>
      </c>
      <c r="H103" s="236"/>
      <c r="I103" s="235">
        <f>ROUND(E103*H103,2)</f>
        <v>0</v>
      </c>
      <c r="J103" s="236"/>
      <c r="K103" s="235">
        <f>ROUND(E103*J103,2)</f>
        <v>0</v>
      </c>
      <c r="L103" s="235">
        <v>15</v>
      </c>
      <c r="M103" s="235">
        <f>G103*(1+L103/100)</f>
        <v>0</v>
      </c>
      <c r="N103" s="234">
        <v>1.3999999999999999E-4</v>
      </c>
      <c r="O103" s="234">
        <f>ROUND(E103*N103,2)</f>
        <v>0</v>
      </c>
      <c r="P103" s="234">
        <v>0</v>
      </c>
      <c r="Q103" s="234">
        <f>ROUND(E103*P103,2)</f>
        <v>0</v>
      </c>
      <c r="R103" s="235" t="s">
        <v>189</v>
      </c>
      <c r="S103" s="235" t="s">
        <v>134</v>
      </c>
      <c r="T103" s="235" t="s">
        <v>134</v>
      </c>
      <c r="U103" s="235">
        <v>0</v>
      </c>
      <c r="V103" s="235">
        <f>ROUND(E103*U103,2)</f>
        <v>0</v>
      </c>
      <c r="W103" s="235"/>
      <c r="X103" s="235" t="s">
        <v>185</v>
      </c>
      <c r="Y103" s="235" t="s">
        <v>136</v>
      </c>
      <c r="Z103" s="215"/>
      <c r="AA103" s="215"/>
      <c r="AB103" s="215"/>
      <c r="AC103" s="215"/>
      <c r="AD103" s="215"/>
      <c r="AE103" s="215"/>
      <c r="AF103" s="215"/>
      <c r="AG103" s="215" t="s">
        <v>186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x14ac:dyDescent="0.25">
      <c r="A104" s="241" t="s">
        <v>129</v>
      </c>
      <c r="B104" s="242" t="s">
        <v>88</v>
      </c>
      <c r="C104" s="263" t="s">
        <v>89</v>
      </c>
      <c r="D104" s="243"/>
      <c r="E104" s="244"/>
      <c r="F104" s="245"/>
      <c r="G104" s="246">
        <f>SUMIF(AG105:AG108,"&lt;&gt;NOR",G105:G108)</f>
        <v>0</v>
      </c>
      <c r="H104" s="240"/>
      <c r="I104" s="240">
        <f>SUM(I105:I108)</f>
        <v>0</v>
      </c>
      <c r="J104" s="240"/>
      <c r="K104" s="240">
        <f>SUM(K105:K108)</f>
        <v>0</v>
      </c>
      <c r="L104" s="240"/>
      <c r="M104" s="240">
        <f>SUM(M105:M108)</f>
        <v>0</v>
      </c>
      <c r="N104" s="239"/>
      <c r="O104" s="239">
        <f>SUM(O105:O108)</f>
        <v>0.38</v>
      </c>
      <c r="P104" s="239"/>
      <c r="Q104" s="239">
        <f>SUM(Q105:Q108)</f>
        <v>0</v>
      </c>
      <c r="R104" s="240"/>
      <c r="S104" s="240"/>
      <c r="T104" s="240"/>
      <c r="U104" s="240"/>
      <c r="V104" s="240">
        <f>SUM(V105:V108)</f>
        <v>18.420000000000002</v>
      </c>
      <c r="W104" s="240"/>
      <c r="X104" s="240"/>
      <c r="Y104" s="240"/>
      <c r="AG104" t="s">
        <v>130</v>
      </c>
    </row>
    <row r="105" spans="1:60" outlineLevel="1" x14ac:dyDescent="0.25">
      <c r="A105" s="248">
        <v>55</v>
      </c>
      <c r="B105" s="249" t="s">
        <v>283</v>
      </c>
      <c r="C105" s="265" t="s">
        <v>284</v>
      </c>
      <c r="D105" s="250" t="s">
        <v>140</v>
      </c>
      <c r="E105" s="251">
        <v>18.72</v>
      </c>
      <c r="F105" s="252"/>
      <c r="G105" s="253">
        <f>ROUND(E105*F105,2)</f>
        <v>0</v>
      </c>
      <c r="H105" s="236"/>
      <c r="I105" s="235">
        <f>ROUND(E105*H105,2)</f>
        <v>0</v>
      </c>
      <c r="J105" s="236"/>
      <c r="K105" s="235">
        <f>ROUND(E105*J105,2)</f>
        <v>0</v>
      </c>
      <c r="L105" s="235">
        <v>15</v>
      </c>
      <c r="M105" s="235">
        <f>G105*(1+L105/100)</f>
        <v>0</v>
      </c>
      <c r="N105" s="234">
        <v>4.9699999999999996E-3</v>
      </c>
      <c r="O105" s="234">
        <f>ROUND(E105*N105,2)</f>
        <v>0.09</v>
      </c>
      <c r="P105" s="234">
        <v>0</v>
      </c>
      <c r="Q105" s="234">
        <f>ROUND(E105*P105,2)</f>
        <v>0</v>
      </c>
      <c r="R105" s="235"/>
      <c r="S105" s="235" t="s">
        <v>285</v>
      </c>
      <c r="T105" s="235" t="s">
        <v>285</v>
      </c>
      <c r="U105" s="235">
        <v>0.98399999999999999</v>
      </c>
      <c r="V105" s="235">
        <f>ROUND(E105*U105,2)</f>
        <v>18.420000000000002</v>
      </c>
      <c r="W105" s="235"/>
      <c r="X105" s="235" t="s">
        <v>135</v>
      </c>
      <c r="Y105" s="235" t="s">
        <v>136</v>
      </c>
      <c r="Z105" s="215"/>
      <c r="AA105" s="215"/>
      <c r="AB105" s="215"/>
      <c r="AC105" s="215"/>
      <c r="AD105" s="215"/>
      <c r="AE105" s="215"/>
      <c r="AF105" s="215"/>
      <c r="AG105" s="215" t="s">
        <v>137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2" x14ac:dyDescent="0.25">
      <c r="A106" s="232"/>
      <c r="B106" s="233"/>
      <c r="C106" s="266" t="s">
        <v>286</v>
      </c>
      <c r="D106" s="237"/>
      <c r="E106" s="238">
        <v>18.72</v>
      </c>
      <c r="F106" s="235"/>
      <c r="G106" s="235"/>
      <c r="H106" s="235"/>
      <c r="I106" s="235"/>
      <c r="J106" s="235"/>
      <c r="K106" s="235"/>
      <c r="L106" s="235"/>
      <c r="M106" s="235"/>
      <c r="N106" s="234"/>
      <c r="O106" s="234"/>
      <c r="P106" s="234"/>
      <c r="Q106" s="234"/>
      <c r="R106" s="235"/>
      <c r="S106" s="235"/>
      <c r="T106" s="235"/>
      <c r="U106" s="235"/>
      <c r="V106" s="235"/>
      <c r="W106" s="235"/>
      <c r="X106" s="235"/>
      <c r="Y106" s="235"/>
      <c r="Z106" s="215"/>
      <c r="AA106" s="215"/>
      <c r="AB106" s="215"/>
      <c r="AC106" s="215"/>
      <c r="AD106" s="215"/>
      <c r="AE106" s="215"/>
      <c r="AF106" s="215"/>
      <c r="AG106" s="215" t="s">
        <v>142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5">
      <c r="A107" s="248">
        <v>56</v>
      </c>
      <c r="B107" s="249" t="s">
        <v>287</v>
      </c>
      <c r="C107" s="265" t="s">
        <v>288</v>
      </c>
      <c r="D107" s="250" t="s">
        <v>140</v>
      </c>
      <c r="E107" s="251">
        <v>21.527999999999999</v>
      </c>
      <c r="F107" s="252"/>
      <c r="G107" s="253">
        <f>ROUND(E107*F107,2)</f>
        <v>0</v>
      </c>
      <c r="H107" s="236"/>
      <c r="I107" s="235">
        <f>ROUND(E107*H107,2)</f>
        <v>0</v>
      </c>
      <c r="J107" s="236"/>
      <c r="K107" s="235">
        <f>ROUND(E107*J107,2)</f>
        <v>0</v>
      </c>
      <c r="L107" s="235">
        <v>15</v>
      </c>
      <c r="M107" s="235">
        <f>G107*(1+L107/100)</f>
        <v>0</v>
      </c>
      <c r="N107" s="234">
        <v>1.3599999999999999E-2</v>
      </c>
      <c r="O107" s="234">
        <f>ROUND(E107*N107,2)</f>
        <v>0.28999999999999998</v>
      </c>
      <c r="P107" s="234">
        <v>0</v>
      </c>
      <c r="Q107" s="234">
        <f>ROUND(E107*P107,2)</f>
        <v>0</v>
      </c>
      <c r="R107" s="235" t="s">
        <v>189</v>
      </c>
      <c r="S107" s="235" t="s">
        <v>134</v>
      </c>
      <c r="T107" s="235" t="s">
        <v>134</v>
      </c>
      <c r="U107" s="235">
        <v>0</v>
      </c>
      <c r="V107" s="235">
        <f>ROUND(E107*U107,2)</f>
        <v>0</v>
      </c>
      <c r="W107" s="235"/>
      <c r="X107" s="235" t="s">
        <v>185</v>
      </c>
      <c r="Y107" s="235" t="s">
        <v>136</v>
      </c>
      <c r="Z107" s="215"/>
      <c r="AA107" s="215"/>
      <c r="AB107" s="215"/>
      <c r="AC107" s="215"/>
      <c r="AD107" s="215"/>
      <c r="AE107" s="215"/>
      <c r="AF107" s="215"/>
      <c r="AG107" s="215" t="s">
        <v>186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2" x14ac:dyDescent="0.25">
      <c r="A108" s="232"/>
      <c r="B108" s="233"/>
      <c r="C108" s="266" t="s">
        <v>289</v>
      </c>
      <c r="D108" s="237"/>
      <c r="E108" s="238">
        <v>21.527999999999999</v>
      </c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35"/>
      <c r="Z108" s="215"/>
      <c r="AA108" s="215"/>
      <c r="AB108" s="215"/>
      <c r="AC108" s="215"/>
      <c r="AD108" s="215"/>
      <c r="AE108" s="215"/>
      <c r="AF108" s="215"/>
      <c r="AG108" s="215" t="s">
        <v>142</v>
      </c>
      <c r="AH108" s="215">
        <v>0</v>
      </c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x14ac:dyDescent="0.25">
      <c r="A109" s="241" t="s">
        <v>129</v>
      </c>
      <c r="B109" s="242" t="s">
        <v>90</v>
      </c>
      <c r="C109" s="263" t="s">
        <v>91</v>
      </c>
      <c r="D109" s="243"/>
      <c r="E109" s="244"/>
      <c r="F109" s="245"/>
      <c r="G109" s="246">
        <f>SUMIF(AG110:AG110,"&lt;&gt;NOR",G110:G110)</f>
        <v>0</v>
      </c>
      <c r="H109" s="240"/>
      <c r="I109" s="240">
        <f>SUM(I110:I110)</f>
        <v>0</v>
      </c>
      <c r="J109" s="240"/>
      <c r="K109" s="240">
        <f>SUM(K110:K110)</f>
        <v>0</v>
      </c>
      <c r="L109" s="240"/>
      <c r="M109" s="240">
        <f>SUM(M110:M110)</f>
        <v>0</v>
      </c>
      <c r="N109" s="239"/>
      <c r="O109" s="239">
        <f>SUM(O110:O110)</f>
        <v>0</v>
      </c>
      <c r="P109" s="239"/>
      <c r="Q109" s="239">
        <f>SUM(Q110:Q110)</f>
        <v>0</v>
      </c>
      <c r="R109" s="240"/>
      <c r="S109" s="240"/>
      <c r="T109" s="240"/>
      <c r="U109" s="240"/>
      <c r="V109" s="240">
        <f>SUM(V110:V110)</f>
        <v>1.74</v>
      </c>
      <c r="W109" s="240"/>
      <c r="X109" s="240"/>
      <c r="Y109" s="240"/>
      <c r="AG109" t="s">
        <v>130</v>
      </c>
    </row>
    <row r="110" spans="1:60" outlineLevel="1" x14ac:dyDescent="0.25">
      <c r="A110" s="254">
        <v>57</v>
      </c>
      <c r="B110" s="255" t="s">
        <v>290</v>
      </c>
      <c r="C110" s="264" t="s">
        <v>291</v>
      </c>
      <c r="D110" s="256" t="s">
        <v>292</v>
      </c>
      <c r="E110" s="257">
        <v>20</v>
      </c>
      <c r="F110" s="258"/>
      <c r="G110" s="259">
        <f>ROUND(E110*F110,2)</f>
        <v>0</v>
      </c>
      <c r="H110" s="236"/>
      <c r="I110" s="235">
        <f>ROUND(E110*H110,2)</f>
        <v>0</v>
      </c>
      <c r="J110" s="236"/>
      <c r="K110" s="235">
        <f>ROUND(E110*J110,2)</f>
        <v>0</v>
      </c>
      <c r="L110" s="235">
        <v>15</v>
      </c>
      <c r="M110" s="235">
        <f>G110*(1+L110/100)</f>
        <v>0</v>
      </c>
      <c r="N110" s="234">
        <v>6.9999999999999994E-5</v>
      </c>
      <c r="O110" s="234">
        <f>ROUND(E110*N110,2)</f>
        <v>0</v>
      </c>
      <c r="P110" s="234">
        <v>0</v>
      </c>
      <c r="Q110" s="234">
        <f>ROUND(E110*P110,2)</f>
        <v>0</v>
      </c>
      <c r="R110" s="235"/>
      <c r="S110" s="235" t="s">
        <v>134</v>
      </c>
      <c r="T110" s="235" t="s">
        <v>134</v>
      </c>
      <c r="U110" s="235">
        <v>8.6999999999999994E-2</v>
      </c>
      <c r="V110" s="235">
        <f>ROUND(E110*U110,2)</f>
        <v>1.74</v>
      </c>
      <c r="W110" s="235"/>
      <c r="X110" s="235" t="s">
        <v>135</v>
      </c>
      <c r="Y110" s="235" t="s">
        <v>136</v>
      </c>
      <c r="Z110" s="215"/>
      <c r="AA110" s="215"/>
      <c r="AB110" s="215"/>
      <c r="AC110" s="215"/>
      <c r="AD110" s="215"/>
      <c r="AE110" s="215"/>
      <c r="AF110" s="215"/>
      <c r="AG110" s="215" t="s">
        <v>137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x14ac:dyDescent="0.25">
      <c r="A111" s="241" t="s">
        <v>129</v>
      </c>
      <c r="B111" s="242" t="s">
        <v>92</v>
      </c>
      <c r="C111" s="263" t="s">
        <v>93</v>
      </c>
      <c r="D111" s="243"/>
      <c r="E111" s="244"/>
      <c r="F111" s="245"/>
      <c r="G111" s="246">
        <f>SUMIF(AG112:AG115,"&lt;&gt;NOR",G112:G115)</f>
        <v>0</v>
      </c>
      <c r="H111" s="240"/>
      <c r="I111" s="240">
        <f>SUM(I112:I115)</f>
        <v>0</v>
      </c>
      <c r="J111" s="240"/>
      <c r="K111" s="240">
        <f>SUM(K112:K115)</f>
        <v>0</v>
      </c>
      <c r="L111" s="240"/>
      <c r="M111" s="240">
        <f>SUM(M112:M115)</f>
        <v>0</v>
      </c>
      <c r="N111" s="239"/>
      <c r="O111" s="239">
        <f>SUM(O112:O115)</f>
        <v>0.03</v>
      </c>
      <c r="P111" s="239"/>
      <c r="Q111" s="239">
        <f>SUM(Q112:Q115)</f>
        <v>0</v>
      </c>
      <c r="R111" s="240"/>
      <c r="S111" s="240"/>
      <c r="T111" s="240"/>
      <c r="U111" s="240"/>
      <c r="V111" s="240">
        <f>SUM(V112:V115)</f>
        <v>21.59</v>
      </c>
      <c r="W111" s="240"/>
      <c r="X111" s="240"/>
      <c r="Y111" s="240"/>
      <c r="AG111" t="s">
        <v>130</v>
      </c>
    </row>
    <row r="112" spans="1:60" outlineLevel="1" x14ac:dyDescent="0.25">
      <c r="A112" s="248">
        <v>58</v>
      </c>
      <c r="B112" s="249" t="s">
        <v>293</v>
      </c>
      <c r="C112" s="265" t="s">
        <v>294</v>
      </c>
      <c r="D112" s="250" t="s">
        <v>140</v>
      </c>
      <c r="E112" s="251">
        <v>160.60599999999999</v>
      </c>
      <c r="F112" s="252"/>
      <c r="G112" s="253">
        <f>ROUND(E112*F112,2)</f>
        <v>0</v>
      </c>
      <c r="H112" s="236"/>
      <c r="I112" s="235">
        <f>ROUND(E112*H112,2)</f>
        <v>0</v>
      </c>
      <c r="J112" s="236"/>
      <c r="K112" s="235">
        <f>ROUND(E112*J112,2)</f>
        <v>0</v>
      </c>
      <c r="L112" s="235">
        <v>15</v>
      </c>
      <c r="M112" s="235">
        <f>G112*(1+L112/100)</f>
        <v>0</v>
      </c>
      <c r="N112" s="234">
        <v>6.9999999999999994E-5</v>
      </c>
      <c r="O112" s="234">
        <f>ROUND(E112*N112,2)</f>
        <v>0.01</v>
      </c>
      <c r="P112" s="234">
        <v>0</v>
      </c>
      <c r="Q112" s="234">
        <f>ROUND(E112*P112,2)</f>
        <v>0</v>
      </c>
      <c r="R112" s="235"/>
      <c r="S112" s="235" t="s">
        <v>134</v>
      </c>
      <c r="T112" s="235" t="s">
        <v>134</v>
      </c>
      <c r="U112" s="235">
        <v>3.2480000000000002E-2</v>
      </c>
      <c r="V112" s="235">
        <f>ROUND(E112*U112,2)</f>
        <v>5.22</v>
      </c>
      <c r="W112" s="235"/>
      <c r="X112" s="235" t="s">
        <v>135</v>
      </c>
      <c r="Y112" s="235" t="s">
        <v>136</v>
      </c>
      <c r="Z112" s="215"/>
      <c r="AA112" s="215"/>
      <c r="AB112" s="215"/>
      <c r="AC112" s="215"/>
      <c r="AD112" s="215"/>
      <c r="AE112" s="215"/>
      <c r="AF112" s="215"/>
      <c r="AG112" s="215" t="s">
        <v>137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ht="20.399999999999999" outlineLevel="2" x14ac:dyDescent="0.25">
      <c r="A113" s="232"/>
      <c r="B113" s="233"/>
      <c r="C113" s="266" t="s">
        <v>295</v>
      </c>
      <c r="D113" s="237"/>
      <c r="E113" s="238">
        <v>160.60599999999999</v>
      </c>
      <c r="F113" s="235"/>
      <c r="G113" s="235"/>
      <c r="H113" s="235"/>
      <c r="I113" s="235"/>
      <c r="J113" s="235"/>
      <c r="K113" s="235"/>
      <c r="L113" s="235"/>
      <c r="M113" s="235"/>
      <c r="N113" s="234"/>
      <c r="O113" s="234"/>
      <c r="P113" s="234"/>
      <c r="Q113" s="234"/>
      <c r="R113" s="235"/>
      <c r="S113" s="235"/>
      <c r="T113" s="235"/>
      <c r="U113" s="235"/>
      <c r="V113" s="235"/>
      <c r="W113" s="235"/>
      <c r="X113" s="235"/>
      <c r="Y113" s="235"/>
      <c r="Z113" s="215"/>
      <c r="AA113" s="215"/>
      <c r="AB113" s="215"/>
      <c r="AC113" s="215"/>
      <c r="AD113" s="215"/>
      <c r="AE113" s="215"/>
      <c r="AF113" s="215"/>
      <c r="AG113" s="215" t="s">
        <v>142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5">
      <c r="A114" s="248">
        <v>59</v>
      </c>
      <c r="B114" s="249" t="s">
        <v>296</v>
      </c>
      <c r="C114" s="265" t="s">
        <v>297</v>
      </c>
      <c r="D114" s="250" t="s">
        <v>140</v>
      </c>
      <c r="E114" s="251">
        <v>160.60599999999999</v>
      </c>
      <c r="F114" s="252"/>
      <c r="G114" s="253">
        <f>ROUND(E114*F114,2)</f>
        <v>0</v>
      </c>
      <c r="H114" s="236"/>
      <c r="I114" s="235">
        <f>ROUND(E114*H114,2)</f>
        <v>0</v>
      </c>
      <c r="J114" s="236"/>
      <c r="K114" s="235">
        <f>ROUND(E114*J114,2)</f>
        <v>0</v>
      </c>
      <c r="L114" s="235">
        <v>15</v>
      </c>
      <c r="M114" s="235">
        <f>G114*(1+L114/100)</f>
        <v>0</v>
      </c>
      <c r="N114" s="234">
        <v>1.4999999999999999E-4</v>
      </c>
      <c r="O114" s="234">
        <f>ROUND(E114*N114,2)</f>
        <v>0.02</v>
      </c>
      <c r="P114" s="234">
        <v>0</v>
      </c>
      <c r="Q114" s="234">
        <f>ROUND(E114*P114,2)</f>
        <v>0</v>
      </c>
      <c r="R114" s="235"/>
      <c r="S114" s="235" t="s">
        <v>134</v>
      </c>
      <c r="T114" s="235" t="s">
        <v>134</v>
      </c>
      <c r="U114" s="235">
        <v>0.10191</v>
      </c>
      <c r="V114" s="235">
        <f>ROUND(E114*U114,2)</f>
        <v>16.37</v>
      </c>
      <c r="W114" s="235"/>
      <c r="X114" s="235" t="s">
        <v>135</v>
      </c>
      <c r="Y114" s="235" t="s">
        <v>136</v>
      </c>
      <c r="Z114" s="215"/>
      <c r="AA114" s="215"/>
      <c r="AB114" s="215"/>
      <c r="AC114" s="215"/>
      <c r="AD114" s="215"/>
      <c r="AE114" s="215"/>
      <c r="AF114" s="215"/>
      <c r="AG114" s="215" t="s">
        <v>137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ht="20.399999999999999" outlineLevel="2" x14ac:dyDescent="0.25">
      <c r="A115" s="232"/>
      <c r="B115" s="233"/>
      <c r="C115" s="266" t="s">
        <v>295</v>
      </c>
      <c r="D115" s="237"/>
      <c r="E115" s="238">
        <v>160.60599999999999</v>
      </c>
      <c r="F115" s="235"/>
      <c r="G115" s="235"/>
      <c r="H115" s="235"/>
      <c r="I115" s="235"/>
      <c r="J115" s="235"/>
      <c r="K115" s="235"/>
      <c r="L115" s="235"/>
      <c r="M115" s="235"/>
      <c r="N115" s="234"/>
      <c r="O115" s="234"/>
      <c r="P115" s="234"/>
      <c r="Q115" s="234"/>
      <c r="R115" s="235"/>
      <c r="S115" s="235"/>
      <c r="T115" s="235"/>
      <c r="U115" s="235"/>
      <c r="V115" s="235"/>
      <c r="W115" s="235"/>
      <c r="X115" s="235"/>
      <c r="Y115" s="235"/>
      <c r="Z115" s="215"/>
      <c r="AA115" s="215"/>
      <c r="AB115" s="215"/>
      <c r="AC115" s="215"/>
      <c r="AD115" s="215"/>
      <c r="AE115" s="215"/>
      <c r="AF115" s="215"/>
      <c r="AG115" s="215" t="s">
        <v>142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x14ac:dyDescent="0.25">
      <c r="A116" s="241" t="s">
        <v>129</v>
      </c>
      <c r="B116" s="242" t="s">
        <v>94</v>
      </c>
      <c r="C116" s="263" t="s">
        <v>95</v>
      </c>
      <c r="D116" s="243"/>
      <c r="E116" s="244"/>
      <c r="F116" s="245"/>
      <c r="G116" s="246">
        <f>SUMIF(AG117:AG117,"&lt;&gt;NOR",G117:G117)</f>
        <v>0</v>
      </c>
      <c r="H116" s="240"/>
      <c r="I116" s="240">
        <f>SUM(I117:I117)</f>
        <v>0</v>
      </c>
      <c r="J116" s="240"/>
      <c r="K116" s="240">
        <f>SUM(K117:K117)</f>
        <v>0</v>
      </c>
      <c r="L116" s="240"/>
      <c r="M116" s="240">
        <f>SUM(M117:M117)</f>
        <v>0</v>
      </c>
      <c r="N116" s="239"/>
      <c r="O116" s="239">
        <f>SUM(O117:O117)</f>
        <v>0.02</v>
      </c>
      <c r="P116" s="239"/>
      <c r="Q116" s="239">
        <f>SUM(Q117:Q117)</f>
        <v>0</v>
      </c>
      <c r="R116" s="240"/>
      <c r="S116" s="240"/>
      <c r="T116" s="240"/>
      <c r="U116" s="240"/>
      <c r="V116" s="240">
        <f>SUM(V117:V117)</f>
        <v>3.43</v>
      </c>
      <c r="W116" s="240"/>
      <c r="X116" s="240"/>
      <c r="Y116" s="240"/>
      <c r="AG116" t="s">
        <v>130</v>
      </c>
    </row>
    <row r="117" spans="1:60" outlineLevel="1" x14ac:dyDescent="0.25">
      <c r="A117" s="254">
        <v>60</v>
      </c>
      <c r="B117" s="255" t="s">
        <v>298</v>
      </c>
      <c r="C117" s="264" t="s">
        <v>299</v>
      </c>
      <c r="D117" s="256" t="s">
        <v>140</v>
      </c>
      <c r="E117" s="257">
        <v>8.1</v>
      </c>
      <c r="F117" s="258"/>
      <c r="G117" s="259">
        <f>ROUND(E117*F117,2)</f>
        <v>0</v>
      </c>
      <c r="H117" s="236"/>
      <c r="I117" s="235">
        <f>ROUND(E117*H117,2)</f>
        <v>0</v>
      </c>
      <c r="J117" s="236"/>
      <c r="K117" s="235">
        <f>ROUND(E117*J117,2)</f>
        <v>0</v>
      </c>
      <c r="L117" s="235">
        <v>15</v>
      </c>
      <c r="M117" s="235">
        <f>G117*(1+L117/100)</f>
        <v>0</v>
      </c>
      <c r="N117" s="234">
        <v>2.6199999999999999E-3</v>
      </c>
      <c r="O117" s="234">
        <f>ROUND(E117*N117,2)</f>
        <v>0.02</v>
      </c>
      <c r="P117" s="234">
        <v>0</v>
      </c>
      <c r="Q117" s="234">
        <f>ROUND(E117*P117,2)</f>
        <v>0</v>
      </c>
      <c r="R117" s="235"/>
      <c r="S117" s="235" t="s">
        <v>134</v>
      </c>
      <c r="T117" s="235" t="s">
        <v>163</v>
      </c>
      <c r="U117" s="235">
        <v>0.42299999999999999</v>
      </c>
      <c r="V117" s="235">
        <f>ROUND(E117*U117,2)</f>
        <v>3.43</v>
      </c>
      <c r="W117" s="235"/>
      <c r="X117" s="235" t="s">
        <v>135</v>
      </c>
      <c r="Y117" s="235" t="s">
        <v>136</v>
      </c>
      <c r="Z117" s="215"/>
      <c r="AA117" s="215"/>
      <c r="AB117" s="215"/>
      <c r="AC117" s="215"/>
      <c r="AD117" s="215"/>
      <c r="AE117" s="215"/>
      <c r="AF117" s="215"/>
      <c r="AG117" s="215" t="s">
        <v>137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x14ac:dyDescent="0.25">
      <c r="A118" s="241" t="s">
        <v>129</v>
      </c>
      <c r="B118" s="242" t="s">
        <v>96</v>
      </c>
      <c r="C118" s="263" t="s">
        <v>97</v>
      </c>
      <c r="D118" s="243"/>
      <c r="E118" s="244"/>
      <c r="F118" s="245"/>
      <c r="G118" s="246">
        <f>SUMIF(AG119:AG125,"&lt;&gt;NOR",G119:G125)</f>
        <v>0</v>
      </c>
      <c r="H118" s="240"/>
      <c r="I118" s="240">
        <f>SUM(I119:I125)</f>
        <v>0</v>
      </c>
      <c r="J118" s="240"/>
      <c r="K118" s="240">
        <f>SUM(K119:K125)</f>
        <v>0</v>
      </c>
      <c r="L118" s="240"/>
      <c r="M118" s="240">
        <f>SUM(M119:M125)</f>
        <v>0</v>
      </c>
      <c r="N118" s="239"/>
      <c r="O118" s="239">
        <f>SUM(O119:O125)</f>
        <v>0</v>
      </c>
      <c r="P118" s="239"/>
      <c r="Q118" s="239">
        <f>SUM(Q119:Q125)</f>
        <v>0</v>
      </c>
      <c r="R118" s="240"/>
      <c r="S118" s="240"/>
      <c r="T118" s="240"/>
      <c r="U118" s="240"/>
      <c r="V118" s="240">
        <f>SUM(V119:V125)</f>
        <v>0</v>
      </c>
      <c r="W118" s="240"/>
      <c r="X118" s="240"/>
      <c r="Y118" s="240"/>
      <c r="AG118" t="s">
        <v>130</v>
      </c>
    </row>
    <row r="119" spans="1:60" ht="30.6" outlineLevel="1" x14ac:dyDescent="0.25">
      <c r="A119" s="248">
        <v>61</v>
      </c>
      <c r="B119" s="249" t="s">
        <v>300</v>
      </c>
      <c r="C119" s="265" t="s">
        <v>301</v>
      </c>
      <c r="D119" s="250" t="s">
        <v>213</v>
      </c>
      <c r="E119" s="251">
        <v>1</v>
      </c>
      <c r="F119" s="252"/>
      <c r="G119" s="253">
        <f>ROUND(E119*F119,2)</f>
        <v>0</v>
      </c>
      <c r="H119" s="236"/>
      <c r="I119" s="235">
        <f>ROUND(E119*H119,2)</f>
        <v>0</v>
      </c>
      <c r="J119" s="236"/>
      <c r="K119" s="235">
        <f>ROUND(E119*J119,2)</f>
        <v>0</v>
      </c>
      <c r="L119" s="235">
        <v>15</v>
      </c>
      <c r="M119" s="235">
        <f>G119*(1+L119/100)</f>
        <v>0</v>
      </c>
      <c r="N119" s="234">
        <v>0</v>
      </c>
      <c r="O119" s="234">
        <f>ROUND(E119*N119,2)</f>
        <v>0</v>
      </c>
      <c r="P119" s="234">
        <v>0</v>
      </c>
      <c r="Q119" s="234">
        <f>ROUND(E119*P119,2)</f>
        <v>0</v>
      </c>
      <c r="R119" s="235"/>
      <c r="S119" s="235" t="s">
        <v>184</v>
      </c>
      <c r="T119" s="235" t="s">
        <v>163</v>
      </c>
      <c r="U119" s="235">
        <v>0</v>
      </c>
      <c r="V119" s="235">
        <f>ROUND(E119*U119,2)</f>
        <v>0</v>
      </c>
      <c r="W119" s="235"/>
      <c r="X119" s="235" t="s">
        <v>135</v>
      </c>
      <c r="Y119" s="235" t="s">
        <v>136</v>
      </c>
      <c r="Z119" s="215"/>
      <c r="AA119" s="215"/>
      <c r="AB119" s="215"/>
      <c r="AC119" s="215"/>
      <c r="AD119" s="215"/>
      <c r="AE119" s="215"/>
      <c r="AF119" s="215"/>
      <c r="AG119" s="215" t="s">
        <v>137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 x14ac:dyDescent="0.25">
      <c r="A120" s="232"/>
      <c r="B120" s="233"/>
      <c r="C120" s="267" t="s">
        <v>302</v>
      </c>
      <c r="D120" s="261"/>
      <c r="E120" s="261"/>
      <c r="F120" s="261"/>
      <c r="G120" s="261"/>
      <c r="H120" s="235"/>
      <c r="I120" s="235"/>
      <c r="J120" s="235"/>
      <c r="K120" s="235"/>
      <c r="L120" s="235"/>
      <c r="M120" s="235"/>
      <c r="N120" s="234"/>
      <c r="O120" s="234"/>
      <c r="P120" s="234"/>
      <c r="Q120" s="234"/>
      <c r="R120" s="235"/>
      <c r="S120" s="235"/>
      <c r="T120" s="235"/>
      <c r="U120" s="235"/>
      <c r="V120" s="235"/>
      <c r="W120" s="235"/>
      <c r="X120" s="235"/>
      <c r="Y120" s="235"/>
      <c r="Z120" s="215"/>
      <c r="AA120" s="215"/>
      <c r="AB120" s="215"/>
      <c r="AC120" s="215"/>
      <c r="AD120" s="215"/>
      <c r="AE120" s="215"/>
      <c r="AF120" s="215"/>
      <c r="AG120" s="215" t="s">
        <v>198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3" x14ac:dyDescent="0.25">
      <c r="A121" s="232"/>
      <c r="B121" s="233"/>
      <c r="C121" s="268" t="s">
        <v>303</v>
      </c>
      <c r="D121" s="262"/>
      <c r="E121" s="262"/>
      <c r="F121" s="262"/>
      <c r="G121" s="262"/>
      <c r="H121" s="235"/>
      <c r="I121" s="235"/>
      <c r="J121" s="235"/>
      <c r="K121" s="235"/>
      <c r="L121" s="235"/>
      <c r="M121" s="235"/>
      <c r="N121" s="234"/>
      <c r="O121" s="234"/>
      <c r="P121" s="234"/>
      <c r="Q121" s="234"/>
      <c r="R121" s="235"/>
      <c r="S121" s="235"/>
      <c r="T121" s="235"/>
      <c r="U121" s="235"/>
      <c r="V121" s="235"/>
      <c r="W121" s="235"/>
      <c r="X121" s="235"/>
      <c r="Y121" s="235"/>
      <c r="Z121" s="215"/>
      <c r="AA121" s="215"/>
      <c r="AB121" s="215"/>
      <c r="AC121" s="215"/>
      <c r="AD121" s="215"/>
      <c r="AE121" s="215"/>
      <c r="AF121" s="215"/>
      <c r="AG121" s="215" t="s">
        <v>198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3" x14ac:dyDescent="0.25">
      <c r="A122" s="232"/>
      <c r="B122" s="233"/>
      <c r="C122" s="268" t="s">
        <v>304</v>
      </c>
      <c r="D122" s="262"/>
      <c r="E122" s="262"/>
      <c r="F122" s="262"/>
      <c r="G122" s="262"/>
      <c r="H122" s="235"/>
      <c r="I122" s="235"/>
      <c r="J122" s="235"/>
      <c r="K122" s="235"/>
      <c r="L122" s="235"/>
      <c r="M122" s="235"/>
      <c r="N122" s="234"/>
      <c r="O122" s="234"/>
      <c r="P122" s="234"/>
      <c r="Q122" s="234"/>
      <c r="R122" s="235"/>
      <c r="S122" s="235"/>
      <c r="T122" s="235"/>
      <c r="U122" s="235"/>
      <c r="V122" s="235"/>
      <c r="W122" s="235"/>
      <c r="X122" s="235"/>
      <c r="Y122" s="235"/>
      <c r="Z122" s="215"/>
      <c r="AA122" s="215"/>
      <c r="AB122" s="215"/>
      <c r="AC122" s="215"/>
      <c r="AD122" s="215"/>
      <c r="AE122" s="215"/>
      <c r="AF122" s="215"/>
      <c r="AG122" s="215" t="s">
        <v>198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3" x14ac:dyDescent="0.25">
      <c r="A123" s="232"/>
      <c r="B123" s="233"/>
      <c r="C123" s="268" t="s">
        <v>305</v>
      </c>
      <c r="D123" s="262"/>
      <c r="E123" s="262"/>
      <c r="F123" s="262"/>
      <c r="G123" s="262"/>
      <c r="H123" s="235"/>
      <c r="I123" s="235"/>
      <c r="J123" s="235"/>
      <c r="K123" s="235"/>
      <c r="L123" s="235"/>
      <c r="M123" s="235"/>
      <c r="N123" s="234"/>
      <c r="O123" s="234"/>
      <c r="P123" s="234"/>
      <c r="Q123" s="234"/>
      <c r="R123" s="235"/>
      <c r="S123" s="235"/>
      <c r="T123" s="235"/>
      <c r="U123" s="235"/>
      <c r="V123" s="235"/>
      <c r="W123" s="235"/>
      <c r="X123" s="235"/>
      <c r="Y123" s="235"/>
      <c r="Z123" s="215"/>
      <c r="AA123" s="215"/>
      <c r="AB123" s="215"/>
      <c r="AC123" s="215"/>
      <c r="AD123" s="215"/>
      <c r="AE123" s="215"/>
      <c r="AF123" s="215"/>
      <c r="AG123" s="215" t="s">
        <v>198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3" x14ac:dyDescent="0.25">
      <c r="A124" s="232"/>
      <c r="B124" s="233"/>
      <c r="C124" s="268" t="s">
        <v>306</v>
      </c>
      <c r="D124" s="262"/>
      <c r="E124" s="262"/>
      <c r="F124" s="262"/>
      <c r="G124" s="262"/>
      <c r="H124" s="235"/>
      <c r="I124" s="235"/>
      <c r="J124" s="235"/>
      <c r="K124" s="235"/>
      <c r="L124" s="235"/>
      <c r="M124" s="235"/>
      <c r="N124" s="234"/>
      <c r="O124" s="234"/>
      <c r="P124" s="234"/>
      <c r="Q124" s="234"/>
      <c r="R124" s="235"/>
      <c r="S124" s="235"/>
      <c r="T124" s="235"/>
      <c r="U124" s="235"/>
      <c r="V124" s="235"/>
      <c r="W124" s="235"/>
      <c r="X124" s="235"/>
      <c r="Y124" s="235"/>
      <c r="Z124" s="215"/>
      <c r="AA124" s="215"/>
      <c r="AB124" s="215"/>
      <c r="AC124" s="215"/>
      <c r="AD124" s="215"/>
      <c r="AE124" s="215"/>
      <c r="AF124" s="215"/>
      <c r="AG124" s="215" t="s">
        <v>198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3" x14ac:dyDescent="0.25">
      <c r="A125" s="232"/>
      <c r="B125" s="233"/>
      <c r="C125" s="268" t="s">
        <v>307</v>
      </c>
      <c r="D125" s="262"/>
      <c r="E125" s="262"/>
      <c r="F125" s="262"/>
      <c r="G125" s="262"/>
      <c r="H125" s="235"/>
      <c r="I125" s="235"/>
      <c r="J125" s="235"/>
      <c r="K125" s="235"/>
      <c r="L125" s="235"/>
      <c r="M125" s="235"/>
      <c r="N125" s="234"/>
      <c r="O125" s="234"/>
      <c r="P125" s="234"/>
      <c r="Q125" s="234"/>
      <c r="R125" s="235"/>
      <c r="S125" s="235"/>
      <c r="T125" s="235"/>
      <c r="U125" s="235"/>
      <c r="V125" s="235"/>
      <c r="W125" s="235"/>
      <c r="X125" s="235"/>
      <c r="Y125" s="235"/>
      <c r="Z125" s="215"/>
      <c r="AA125" s="215"/>
      <c r="AB125" s="215"/>
      <c r="AC125" s="215"/>
      <c r="AD125" s="215"/>
      <c r="AE125" s="215"/>
      <c r="AF125" s="215"/>
      <c r="AG125" s="215" t="s">
        <v>198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x14ac:dyDescent="0.25">
      <c r="A126" s="241" t="s">
        <v>129</v>
      </c>
      <c r="B126" s="242" t="s">
        <v>98</v>
      </c>
      <c r="C126" s="263" t="s">
        <v>99</v>
      </c>
      <c r="D126" s="243"/>
      <c r="E126" s="244"/>
      <c r="F126" s="245"/>
      <c r="G126" s="246">
        <f>SUMIF(AG127:AG130,"&lt;&gt;NOR",G127:G130)</f>
        <v>0</v>
      </c>
      <c r="H126" s="240"/>
      <c r="I126" s="240">
        <f>SUM(I127:I130)</f>
        <v>0</v>
      </c>
      <c r="J126" s="240"/>
      <c r="K126" s="240">
        <f>SUM(K127:K130)</f>
        <v>0</v>
      </c>
      <c r="L126" s="240"/>
      <c r="M126" s="240">
        <f>SUM(M127:M130)</f>
        <v>0</v>
      </c>
      <c r="N126" s="239"/>
      <c r="O126" s="239">
        <f>SUM(O127:O130)</f>
        <v>0</v>
      </c>
      <c r="P126" s="239"/>
      <c r="Q126" s="239">
        <f>SUM(Q127:Q130)</f>
        <v>0</v>
      </c>
      <c r="R126" s="240"/>
      <c r="S126" s="240"/>
      <c r="T126" s="240"/>
      <c r="U126" s="240"/>
      <c r="V126" s="240">
        <f>SUM(V127:V130)</f>
        <v>2.63</v>
      </c>
      <c r="W126" s="240"/>
      <c r="X126" s="240"/>
      <c r="Y126" s="240"/>
      <c r="AG126" t="s">
        <v>130</v>
      </c>
    </row>
    <row r="127" spans="1:60" outlineLevel="1" x14ac:dyDescent="0.25">
      <c r="A127" s="254">
        <v>62</v>
      </c>
      <c r="B127" s="255" t="s">
        <v>308</v>
      </c>
      <c r="C127" s="264" t="s">
        <v>309</v>
      </c>
      <c r="D127" s="256" t="s">
        <v>216</v>
      </c>
      <c r="E127" s="257">
        <v>2.1125799999999999</v>
      </c>
      <c r="F127" s="258"/>
      <c r="G127" s="259">
        <f>ROUND(E127*F127,2)</f>
        <v>0</v>
      </c>
      <c r="H127" s="236"/>
      <c r="I127" s="235">
        <f>ROUND(E127*H127,2)</f>
        <v>0</v>
      </c>
      <c r="J127" s="236"/>
      <c r="K127" s="235">
        <f>ROUND(E127*J127,2)</f>
        <v>0</v>
      </c>
      <c r="L127" s="235">
        <v>15</v>
      </c>
      <c r="M127" s="235">
        <f>G127*(1+L127/100)</f>
        <v>0</v>
      </c>
      <c r="N127" s="234">
        <v>0</v>
      </c>
      <c r="O127" s="234">
        <f>ROUND(E127*N127,2)</f>
        <v>0</v>
      </c>
      <c r="P127" s="234">
        <v>0</v>
      </c>
      <c r="Q127" s="234">
        <f>ROUND(E127*P127,2)</f>
        <v>0</v>
      </c>
      <c r="R127" s="235"/>
      <c r="S127" s="235" t="s">
        <v>134</v>
      </c>
      <c r="T127" s="235" t="s">
        <v>134</v>
      </c>
      <c r="U127" s="235">
        <v>0.49</v>
      </c>
      <c r="V127" s="235">
        <f>ROUND(E127*U127,2)</f>
        <v>1.04</v>
      </c>
      <c r="W127" s="235"/>
      <c r="X127" s="235" t="s">
        <v>310</v>
      </c>
      <c r="Y127" s="235" t="s">
        <v>136</v>
      </c>
      <c r="Z127" s="215"/>
      <c r="AA127" s="215"/>
      <c r="AB127" s="215"/>
      <c r="AC127" s="215"/>
      <c r="AD127" s="215"/>
      <c r="AE127" s="215"/>
      <c r="AF127" s="215"/>
      <c r="AG127" s="215" t="s">
        <v>311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5">
      <c r="A128" s="254">
        <v>63</v>
      </c>
      <c r="B128" s="255" t="s">
        <v>312</v>
      </c>
      <c r="C128" s="264" t="s">
        <v>313</v>
      </c>
      <c r="D128" s="256" t="s">
        <v>216</v>
      </c>
      <c r="E128" s="257">
        <v>2.1125799999999999</v>
      </c>
      <c r="F128" s="258"/>
      <c r="G128" s="259">
        <f>ROUND(E128*F128,2)</f>
        <v>0</v>
      </c>
      <c r="H128" s="236"/>
      <c r="I128" s="235">
        <f>ROUND(E128*H128,2)</f>
        <v>0</v>
      </c>
      <c r="J128" s="236"/>
      <c r="K128" s="235">
        <f>ROUND(E128*J128,2)</f>
        <v>0</v>
      </c>
      <c r="L128" s="235">
        <v>15</v>
      </c>
      <c r="M128" s="235">
        <f>G128*(1+L128/100)</f>
        <v>0</v>
      </c>
      <c r="N128" s="234">
        <v>0</v>
      </c>
      <c r="O128" s="234">
        <f>ROUND(E128*N128,2)</f>
        <v>0</v>
      </c>
      <c r="P128" s="234">
        <v>0</v>
      </c>
      <c r="Q128" s="234">
        <f>ROUND(E128*P128,2)</f>
        <v>0</v>
      </c>
      <c r="R128" s="235"/>
      <c r="S128" s="235" t="s">
        <v>134</v>
      </c>
      <c r="T128" s="235" t="s">
        <v>134</v>
      </c>
      <c r="U128" s="235">
        <v>0</v>
      </c>
      <c r="V128" s="235">
        <f>ROUND(E128*U128,2)</f>
        <v>0</v>
      </c>
      <c r="W128" s="235"/>
      <c r="X128" s="235" t="s">
        <v>310</v>
      </c>
      <c r="Y128" s="235" t="s">
        <v>136</v>
      </c>
      <c r="Z128" s="215"/>
      <c r="AA128" s="215"/>
      <c r="AB128" s="215"/>
      <c r="AC128" s="215"/>
      <c r="AD128" s="215"/>
      <c r="AE128" s="215"/>
      <c r="AF128" s="215"/>
      <c r="AG128" s="215" t="s">
        <v>311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5">
      <c r="A129" s="254">
        <v>64</v>
      </c>
      <c r="B129" s="255" t="s">
        <v>314</v>
      </c>
      <c r="C129" s="264" t="s">
        <v>315</v>
      </c>
      <c r="D129" s="256" t="s">
        <v>216</v>
      </c>
      <c r="E129" s="257">
        <v>2.1125799999999999</v>
      </c>
      <c r="F129" s="258"/>
      <c r="G129" s="259">
        <f>ROUND(E129*F129,2)</f>
        <v>0</v>
      </c>
      <c r="H129" s="236"/>
      <c r="I129" s="235">
        <f>ROUND(E129*H129,2)</f>
        <v>0</v>
      </c>
      <c r="J129" s="236"/>
      <c r="K129" s="235">
        <f>ROUND(E129*J129,2)</f>
        <v>0</v>
      </c>
      <c r="L129" s="235">
        <v>15</v>
      </c>
      <c r="M129" s="235">
        <f>G129*(1+L129/100)</f>
        <v>0</v>
      </c>
      <c r="N129" s="234">
        <v>0</v>
      </c>
      <c r="O129" s="234">
        <f>ROUND(E129*N129,2)</f>
        <v>0</v>
      </c>
      <c r="P129" s="234">
        <v>0</v>
      </c>
      <c r="Q129" s="234">
        <f>ROUND(E129*P129,2)</f>
        <v>0</v>
      </c>
      <c r="R129" s="235"/>
      <c r="S129" s="235" t="s">
        <v>316</v>
      </c>
      <c r="T129" s="235" t="s">
        <v>316</v>
      </c>
      <c r="U129" s="235">
        <v>0</v>
      </c>
      <c r="V129" s="235">
        <f>ROUND(E129*U129,2)</f>
        <v>0</v>
      </c>
      <c r="W129" s="235"/>
      <c r="X129" s="235" t="s">
        <v>310</v>
      </c>
      <c r="Y129" s="235" t="s">
        <v>136</v>
      </c>
      <c r="Z129" s="215"/>
      <c r="AA129" s="215"/>
      <c r="AB129" s="215"/>
      <c r="AC129" s="215"/>
      <c r="AD129" s="215"/>
      <c r="AE129" s="215"/>
      <c r="AF129" s="215"/>
      <c r="AG129" s="215" t="s">
        <v>311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5">
      <c r="A130" s="248">
        <v>65</v>
      </c>
      <c r="B130" s="249" t="s">
        <v>317</v>
      </c>
      <c r="C130" s="265" t="s">
        <v>318</v>
      </c>
      <c r="D130" s="250" t="s">
        <v>216</v>
      </c>
      <c r="E130" s="251">
        <v>2.1125799999999999</v>
      </c>
      <c r="F130" s="252"/>
      <c r="G130" s="253">
        <f>ROUND(E130*F130,2)</f>
        <v>0</v>
      </c>
      <c r="H130" s="236"/>
      <c r="I130" s="235">
        <f>ROUND(E130*H130,2)</f>
        <v>0</v>
      </c>
      <c r="J130" s="236"/>
      <c r="K130" s="235">
        <f>ROUND(E130*J130,2)</f>
        <v>0</v>
      </c>
      <c r="L130" s="235">
        <v>15</v>
      </c>
      <c r="M130" s="235">
        <f>G130*(1+L130/100)</f>
        <v>0</v>
      </c>
      <c r="N130" s="234">
        <v>0</v>
      </c>
      <c r="O130" s="234">
        <f>ROUND(E130*N130,2)</f>
        <v>0</v>
      </c>
      <c r="P130" s="234">
        <v>0</v>
      </c>
      <c r="Q130" s="234">
        <f>ROUND(E130*P130,2)</f>
        <v>0</v>
      </c>
      <c r="R130" s="235"/>
      <c r="S130" s="235" t="s">
        <v>134</v>
      </c>
      <c r="T130" s="235" t="s">
        <v>134</v>
      </c>
      <c r="U130" s="235">
        <v>0.752</v>
      </c>
      <c r="V130" s="235">
        <f>ROUND(E130*U130,2)</f>
        <v>1.59</v>
      </c>
      <c r="W130" s="235"/>
      <c r="X130" s="235" t="s">
        <v>310</v>
      </c>
      <c r="Y130" s="235" t="s">
        <v>136</v>
      </c>
      <c r="Z130" s="215"/>
      <c r="AA130" s="215"/>
      <c r="AB130" s="215"/>
      <c r="AC130" s="215"/>
      <c r="AD130" s="215"/>
      <c r="AE130" s="215"/>
      <c r="AF130" s="215"/>
      <c r="AG130" s="215" t="s">
        <v>311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x14ac:dyDescent="0.25">
      <c r="A131" s="3"/>
      <c r="B131" s="4"/>
      <c r="C131" s="269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E131">
        <v>15</v>
      </c>
      <c r="AF131">
        <v>21</v>
      </c>
      <c r="AG131" t="s">
        <v>115</v>
      </c>
    </row>
    <row r="132" spans="1:60" x14ac:dyDescent="0.25">
      <c r="A132" s="218"/>
      <c r="B132" s="219" t="s">
        <v>31</v>
      </c>
      <c r="C132" s="270"/>
      <c r="D132" s="220"/>
      <c r="E132" s="221"/>
      <c r="F132" s="221"/>
      <c r="G132" s="247">
        <f>G8+G16+G21+G32+G36+G42+G45+G49+G59+G61+G64+G77+G80+G84+G90+G93+G104+G109+G111+G116+G118+G126</f>
        <v>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f>SUMIF(L7:L130,AE131,G7:G130)</f>
        <v>0</v>
      </c>
      <c r="AF132">
        <f>SUMIF(L7:L130,AF131,G7:G130)</f>
        <v>0</v>
      </c>
      <c r="AG132" t="s">
        <v>319</v>
      </c>
    </row>
    <row r="133" spans="1:60" x14ac:dyDescent="0.25">
      <c r="A133" s="3"/>
      <c r="B133" s="4"/>
      <c r="C133" s="269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60" x14ac:dyDescent="0.25">
      <c r="A134" s="3"/>
      <c r="B134" s="4"/>
      <c r="C134" s="269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5">
      <c r="A135" s="222" t="s">
        <v>320</v>
      </c>
      <c r="B135" s="222"/>
      <c r="C135" s="271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5">
      <c r="A136" s="223"/>
      <c r="B136" s="224"/>
      <c r="C136" s="272"/>
      <c r="D136" s="224"/>
      <c r="E136" s="224"/>
      <c r="F136" s="224"/>
      <c r="G136" s="22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G136" t="s">
        <v>321</v>
      </c>
    </row>
    <row r="137" spans="1:60" x14ac:dyDescent="0.25">
      <c r="A137" s="226"/>
      <c r="B137" s="227"/>
      <c r="C137" s="273"/>
      <c r="D137" s="227"/>
      <c r="E137" s="227"/>
      <c r="F137" s="227"/>
      <c r="G137" s="22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5">
      <c r="A138" s="226"/>
      <c r="B138" s="227"/>
      <c r="C138" s="273"/>
      <c r="D138" s="227"/>
      <c r="E138" s="227"/>
      <c r="F138" s="227"/>
      <c r="G138" s="228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26"/>
      <c r="B139" s="227"/>
      <c r="C139" s="273"/>
      <c r="D139" s="227"/>
      <c r="E139" s="227"/>
      <c r="F139" s="227"/>
      <c r="G139" s="228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29"/>
      <c r="B140" s="230"/>
      <c r="C140" s="274"/>
      <c r="D140" s="230"/>
      <c r="E140" s="230"/>
      <c r="F140" s="230"/>
      <c r="G140" s="2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3"/>
      <c r="B141" s="4"/>
      <c r="C141" s="269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C142" s="275"/>
      <c r="D142" s="10"/>
      <c r="AG142" t="s">
        <v>322</v>
      </c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8">
    <mergeCell ref="C124:G124"/>
    <mergeCell ref="C125:G125"/>
    <mergeCell ref="C75:G75"/>
    <mergeCell ref="C76:G76"/>
    <mergeCell ref="C120:G120"/>
    <mergeCell ref="C121:G121"/>
    <mergeCell ref="C122:G122"/>
    <mergeCell ref="C123:G123"/>
    <mergeCell ref="A1:G1"/>
    <mergeCell ref="C2:G2"/>
    <mergeCell ref="C3:G3"/>
    <mergeCell ref="C4:G4"/>
    <mergeCell ref="A135:C135"/>
    <mergeCell ref="A136:G140"/>
    <mergeCell ref="C47:G47"/>
    <mergeCell ref="C72:G72"/>
    <mergeCell ref="C73:G73"/>
    <mergeCell ref="C74:G7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15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'15 01 Pol'!Názvy_tisku</vt:lpstr>
      <vt:lpstr>oadresa</vt:lpstr>
      <vt:lpstr>Stavba!Objednatel</vt:lpstr>
      <vt:lpstr>Stavba!Objekt</vt:lpstr>
      <vt:lpstr>'15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Mikošek</dc:creator>
  <cp:lastModifiedBy>Marek Mikošek</cp:lastModifiedBy>
  <cp:lastPrinted>2019-03-19T12:27:02Z</cp:lastPrinted>
  <dcterms:created xsi:type="dcterms:W3CDTF">2009-04-08T07:15:50Z</dcterms:created>
  <dcterms:modified xsi:type="dcterms:W3CDTF">2023-01-26T09:02:39Z</dcterms:modified>
</cp:coreProperties>
</file>